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My Drive\B. AS365N3\3. RECORD\"/>
    </mc:Choice>
  </mc:AlternateContent>
  <xr:revisionPtr revIDLastSave="0" documentId="13_ncr:1_{95A9C326-6051-41CA-8362-C00E902FB5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70-01 SN 6723" sheetId="1" r:id="rId1"/>
    <sheet name="M70-02 SN 6737 " sheetId="2" r:id="rId2"/>
    <sheet name="M70-03 SN 6741" sheetId="3" r:id="rId3"/>
    <sheet name="HOIST" sheetId="4" r:id="rId4"/>
  </sheets>
  <externalReferences>
    <externalReference r:id="rId5"/>
  </externalReferences>
  <definedNames>
    <definedName name="aa_hours_table">#REF!</definedName>
    <definedName name="aaa_DailyData">#REF!</definedName>
    <definedName name="aaa_DailyRecord">#REF!</definedName>
    <definedName name="aaa_email_BBerry">[1]Calculation!$A$1:$B$54</definedName>
    <definedName name="aaa_recordTransfer">#REF!</definedName>
    <definedName name="aaaaaa">'[1]email Attachment (3)'!$A$1:$A$29</definedName>
    <definedName name="chartRemaining">#REF!</definedName>
    <definedName name="cyclesperday">'[1]AC Status Update'!$B$2</definedName>
    <definedName name="data_status">[1]Chart!$B$3:$C$21</definedName>
    <definedName name="data_status2">[1]Chart!$F$3:$G$21</definedName>
    <definedName name="E_HMB">'[1]AC Status Update'!$A$2000:$G$2036</definedName>
    <definedName name="E_HMB_Date">'[1]AC Status Update'!$B$2005</definedName>
    <definedName name="E_HMD">'[1]AC Status Update'!$A$2100:$G$2136</definedName>
    <definedName name="E_HMD_Date">'[1]AC Status Update'!$B$2105</definedName>
    <definedName name="E_HME">'[1]AC Status Update'!$A$2200:$G$2236</definedName>
    <definedName name="E_HME_Date">'[1]AC Status Update'!$B$2205</definedName>
    <definedName name="E_HMF">'[1]AC Status Update'!$A$2300:$G$2336</definedName>
    <definedName name="E_HMF_Date">'[1]AC Status Update'!$B$2305</definedName>
    <definedName name="E_HMG">'[1]AC Status Update'!$A$2400:$G$2436</definedName>
    <definedName name="E_HMG_Date">'[1]AC Status Update'!$B$2405</definedName>
    <definedName name="E_HMH">'[1]AC Status Update'!$A$2500:$G$2536</definedName>
    <definedName name="E_HMH_Date">'[1]AC Status Update'!$B$2505</definedName>
    <definedName name="E_HMI">'[1]AC Status Update'!$A$200:$G$236</definedName>
    <definedName name="E_HMI_Date">'[1]AC Status Update'!$B$205</definedName>
    <definedName name="E_HMJ">'[1]AC Status Update'!$A$300:$G$336</definedName>
    <definedName name="E_HMJ_Date">'[1]AC Status Update'!$B$305</definedName>
    <definedName name="E_HMK">'[1]AC Status Update'!$A$400:$G$436</definedName>
    <definedName name="E_HMK_Date">'[1]AC Status Update'!$B$405</definedName>
    <definedName name="E_HML">'[1]AC Status Update'!$A$500:$G$536</definedName>
    <definedName name="E_HML_Date">'[1]AC Status Update'!$B$505</definedName>
    <definedName name="E_HMM">'[1]AC Status Update'!$A$600:$G$636</definedName>
    <definedName name="E_HMM_Date">'[1]AC Status Update'!$B$605</definedName>
    <definedName name="E_HMN">'[1]AC Status Update'!$A$700:$G$736</definedName>
    <definedName name="E_HMN_Date">'[1]AC Status Update'!$B$705</definedName>
    <definedName name="E_HMO">'[1]AC Status Update'!$A$800:$G$836</definedName>
    <definedName name="E_HMO_Date">'[1]AC Status Update'!$B$805</definedName>
    <definedName name="E_HMP">'[1]AC Status Update'!$A$900:$G$936</definedName>
    <definedName name="E_HMP_Date">'[1]AC Status Update'!$B$905</definedName>
    <definedName name="E_HMQ">'[1]AC Status Update'!$A$1000:$G$1036</definedName>
    <definedName name="E_HMQ_Date">'[1]AC Status Update'!$B$1005</definedName>
    <definedName name="E_HMR">'[1]AC Status Update'!$A$1100:$G$1136</definedName>
    <definedName name="E_HMR_Date">'[1]AC Status Update'!$B$1105</definedName>
    <definedName name="E_HMS">'[1]AC Status Update'!$A$1200:$G$1236</definedName>
    <definedName name="E_HMS_Date">'[1]AC Status Update'!$B$1205</definedName>
    <definedName name="E_HMT">'[1]AC Status Update'!$A$1300:$G$1336</definedName>
    <definedName name="E_HMT_Date">'[1]AC Status Update'!$B$1305</definedName>
    <definedName name="E_HMU">'[1]AC Status Update'!$A$1400:$G$1436</definedName>
    <definedName name="E_HMU_Date">'[1]AC Status Update'!$B$1405</definedName>
    <definedName name="E_HMV">'[1]AC Status Update'!$A$1500:$G$1536</definedName>
    <definedName name="E_HMV_Date">'[1]AC Status Update'!$B$1505</definedName>
    <definedName name="E_HMW">'[1]AC Status Update'!$A$1600:$G$1636</definedName>
    <definedName name="E_HMW_Date">'[1]AC Status Update'!$B$1605</definedName>
    <definedName name="E_HMX">'[1]AC Status Update'!$A$1700:$G$1736</definedName>
    <definedName name="E_HMX_Date">'[1]AC Status Update'!$B$1705</definedName>
    <definedName name="E_HMY">'[1]AC Status Update'!$A$1800:$G$1836</definedName>
    <definedName name="E_HMY_Date">'[1]AC Status Update'!$B$1805</definedName>
    <definedName name="E_HMZ">'[1]AC Status Update'!$A$1900:$G$1936</definedName>
    <definedName name="E_HMZ_Date">'[1]AC Status Update'!$B$1905</definedName>
    <definedName name="hoursperday">'[1]AC Status Update'!$B$1</definedName>
    <definedName name="PP">#REF!</definedName>
    <definedName name="_xlnm.Print_Area" localSheetId="1">'M70-02 SN 6737 '!$A$1:$AE$663</definedName>
    <definedName name="_xlnm.Print_Area" localSheetId="2">'M70-03 SN 6741'!$A$1:$AE$229</definedName>
    <definedName name="_xlnm.Print_Titles" localSheetId="3">HOIST!$1:$6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3" l="1"/>
  <c r="K189" i="3"/>
  <c r="K190" i="3"/>
  <c r="L190" i="3"/>
  <c r="H189" i="3"/>
  <c r="R188" i="3"/>
  <c r="Q188" i="3"/>
  <c r="P188" i="3"/>
  <c r="M189" i="3"/>
  <c r="P189" i="3" s="1"/>
  <c r="N189" i="3"/>
  <c r="R189" i="3" s="1"/>
  <c r="O189" i="3"/>
  <c r="Q189" i="3" s="1"/>
  <c r="S189" i="3"/>
  <c r="F189" i="3" l="1"/>
  <c r="G189" i="3"/>
  <c r="X189" i="3"/>
  <c r="AC189" i="3" s="1"/>
  <c r="V189" i="3"/>
  <c r="W189" i="3"/>
  <c r="Y189" i="3"/>
  <c r="AE189" i="3" s="1"/>
  <c r="Z189" i="3"/>
  <c r="AD189" i="3" s="1"/>
  <c r="F190" i="3"/>
  <c r="G190" i="3"/>
  <c r="H190" i="3"/>
  <c r="M190" i="3"/>
  <c r="P190" i="3" s="1"/>
  <c r="N190" i="3"/>
  <c r="R190" i="3" s="1"/>
  <c r="O190" i="3"/>
  <c r="Q190" i="3" s="1"/>
  <c r="S190" i="3"/>
  <c r="X190" i="3" s="1"/>
  <c r="AC190" i="3" s="1"/>
  <c r="V190" i="3"/>
  <c r="W190" i="3"/>
  <c r="Y190" i="3"/>
  <c r="AE190" i="3" s="1"/>
  <c r="Z190" i="3"/>
  <c r="AD190" i="3" s="1"/>
  <c r="AD188" i="3"/>
  <c r="AE188" i="3"/>
  <c r="X188" i="3"/>
  <c r="L182" i="3"/>
  <c r="AC188" i="3" l="1"/>
  <c r="AD325" i="2" l="1"/>
  <c r="Q265" i="1"/>
  <c r="AD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6" i="1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E120" i="2"/>
  <c r="AD120" i="2"/>
  <c r="AC120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E52" i="2"/>
  <c r="AD52" i="2"/>
  <c r="AC52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6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E297" i="2"/>
  <c r="AD297" i="2"/>
  <c r="AC297" i="2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R297" i="2"/>
  <c r="Q297" i="2"/>
  <c r="P297" i="2"/>
  <c r="P121" i="2"/>
  <c r="Q121" i="2"/>
  <c r="R121" i="2"/>
  <c r="P122" i="2"/>
  <c r="Q122" i="2"/>
  <c r="R122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Q132" i="2"/>
  <c r="R132" i="2"/>
  <c r="P133" i="2"/>
  <c r="Q133" i="2"/>
  <c r="R133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38" i="2"/>
  <c r="Q138" i="2"/>
  <c r="R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Q152" i="2"/>
  <c r="R152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8" i="2"/>
  <c r="Q158" i="2"/>
  <c r="R158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73" i="2"/>
  <c r="Q173" i="2"/>
  <c r="R173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R190" i="2"/>
  <c r="P191" i="2"/>
  <c r="Q191" i="2"/>
  <c r="R191" i="2"/>
  <c r="P192" i="2"/>
  <c r="Q192" i="2"/>
  <c r="R192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Q204" i="2"/>
  <c r="R204" i="2"/>
  <c r="P205" i="2"/>
  <c r="Q205" i="2"/>
  <c r="R205" i="2"/>
  <c r="P206" i="2"/>
  <c r="Q206" i="2"/>
  <c r="R206" i="2"/>
  <c r="P207" i="2"/>
  <c r="Q207" i="2"/>
  <c r="R207" i="2"/>
  <c r="P208" i="2"/>
  <c r="Q208" i="2"/>
  <c r="R208" i="2"/>
  <c r="P209" i="2"/>
  <c r="Q209" i="2"/>
  <c r="R209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Q216" i="2"/>
  <c r="R216" i="2"/>
  <c r="P217" i="2"/>
  <c r="Q217" i="2"/>
  <c r="R217" i="2"/>
  <c r="P218" i="2"/>
  <c r="Q218" i="2"/>
  <c r="R218" i="2"/>
  <c r="P219" i="2"/>
  <c r="Q219" i="2"/>
  <c r="R219" i="2"/>
  <c r="P220" i="2"/>
  <c r="Q220" i="2"/>
  <c r="R220" i="2"/>
  <c r="P221" i="2"/>
  <c r="Q221" i="2"/>
  <c r="R221" i="2"/>
  <c r="P222" i="2"/>
  <c r="Q222" i="2"/>
  <c r="R222" i="2"/>
  <c r="P223" i="2"/>
  <c r="Q223" i="2"/>
  <c r="R223" i="2"/>
  <c r="P224" i="2"/>
  <c r="Q224" i="2"/>
  <c r="R224" i="2"/>
  <c r="P225" i="2"/>
  <c r="Q225" i="2"/>
  <c r="R225" i="2"/>
  <c r="P226" i="2"/>
  <c r="Q226" i="2"/>
  <c r="R226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Q237" i="2"/>
  <c r="R237" i="2"/>
  <c r="P238" i="2"/>
  <c r="Q238" i="2"/>
  <c r="R238" i="2"/>
  <c r="P239" i="2"/>
  <c r="Q239" i="2"/>
  <c r="R239" i="2"/>
  <c r="P240" i="2"/>
  <c r="Q240" i="2"/>
  <c r="R240" i="2"/>
  <c r="P241" i="2"/>
  <c r="Q241" i="2"/>
  <c r="R241" i="2"/>
  <c r="P242" i="2"/>
  <c r="Q242" i="2"/>
  <c r="R242" i="2"/>
  <c r="P243" i="2"/>
  <c r="Q243" i="2"/>
  <c r="R243" i="2"/>
  <c r="P244" i="2"/>
  <c r="Q244" i="2"/>
  <c r="R244" i="2"/>
  <c r="P245" i="2"/>
  <c r="Q245" i="2"/>
  <c r="R245" i="2"/>
  <c r="P246" i="2"/>
  <c r="Q246" i="2"/>
  <c r="R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53" i="2"/>
  <c r="Q253" i="2"/>
  <c r="R253" i="2"/>
  <c r="P254" i="2"/>
  <c r="Q254" i="2"/>
  <c r="R254" i="2"/>
  <c r="P255" i="2"/>
  <c r="Q255" i="2"/>
  <c r="R255" i="2"/>
  <c r="P256" i="2"/>
  <c r="Q256" i="2"/>
  <c r="R256" i="2"/>
  <c r="P257" i="2"/>
  <c r="Q257" i="2"/>
  <c r="R257" i="2"/>
  <c r="P258" i="2"/>
  <c r="Q258" i="2"/>
  <c r="R258" i="2"/>
  <c r="P259" i="2"/>
  <c r="Q259" i="2"/>
  <c r="R259" i="2"/>
  <c r="P260" i="2"/>
  <c r="Q260" i="2"/>
  <c r="R260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Q267" i="2"/>
  <c r="R267" i="2"/>
  <c r="P268" i="2"/>
  <c r="Q268" i="2"/>
  <c r="R268" i="2"/>
  <c r="P269" i="2"/>
  <c r="Q269" i="2"/>
  <c r="R269" i="2"/>
  <c r="P270" i="2"/>
  <c r="Q270" i="2"/>
  <c r="R270" i="2"/>
  <c r="P271" i="2"/>
  <c r="Q271" i="2"/>
  <c r="R271" i="2"/>
  <c r="P272" i="2"/>
  <c r="Q272" i="2"/>
  <c r="R272" i="2"/>
  <c r="P273" i="2"/>
  <c r="Q273" i="2"/>
  <c r="R273" i="2"/>
  <c r="P274" i="2"/>
  <c r="Q274" i="2"/>
  <c r="R274" i="2"/>
  <c r="P275" i="2"/>
  <c r="Q275" i="2"/>
  <c r="R275" i="2"/>
  <c r="P276" i="2"/>
  <c r="Q276" i="2"/>
  <c r="R276" i="2"/>
  <c r="P277" i="2"/>
  <c r="Q277" i="2"/>
  <c r="R277" i="2"/>
  <c r="P278" i="2"/>
  <c r="Q278" i="2"/>
  <c r="R278" i="2"/>
  <c r="P279" i="2"/>
  <c r="Q279" i="2"/>
  <c r="R279" i="2"/>
  <c r="P280" i="2"/>
  <c r="Q280" i="2"/>
  <c r="R280" i="2"/>
  <c r="P281" i="2"/>
  <c r="Q281" i="2"/>
  <c r="R281" i="2"/>
  <c r="P282" i="2"/>
  <c r="Q282" i="2"/>
  <c r="R282" i="2"/>
  <c r="P283" i="2"/>
  <c r="Q283" i="2"/>
  <c r="R283" i="2"/>
  <c r="P284" i="2"/>
  <c r="Q284" i="2"/>
  <c r="R284" i="2"/>
  <c r="P285" i="2"/>
  <c r="Q285" i="2"/>
  <c r="R285" i="2"/>
  <c r="P286" i="2"/>
  <c r="Q286" i="2"/>
  <c r="R286" i="2"/>
  <c r="P287" i="2"/>
  <c r="Q287" i="2"/>
  <c r="R287" i="2"/>
  <c r="P288" i="2"/>
  <c r="Q288" i="2"/>
  <c r="R288" i="2"/>
  <c r="P289" i="2"/>
  <c r="Q289" i="2"/>
  <c r="R289" i="2"/>
  <c r="P290" i="2"/>
  <c r="Q290" i="2"/>
  <c r="R290" i="2"/>
  <c r="P291" i="2"/>
  <c r="Q291" i="2"/>
  <c r="R291" i="2"/>
  <c r="P292" i="2"/>
  <c r="Q292" i="2"/>
  <c r="R292" i="2"/>
  <c r="P293" i="2"/>
  <c r="Q293" i="2"/>
  <c r="R293" i="2"/>
  <c r="P294" i="2"/>
  <c r="Q294" i="2"/>
  <c r="R294" i="2"/>
  <c r="P295" i="2"/>
  <c r="Q295" i="2"/>
  <c r="R295" i="2"/>
  <c r="R120" i="2"/>
  <c r="Q120" i="2"/>
  <c r="P120" i="2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6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R155" i="3"/>
  <c r="Q155" i="3"/>
  <c r="P155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R129" i="3"/>
  <c r="Q129" i="3"/>
  <c r="P129" i="3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R298" i="1"/>
  <c r="Q298" i="1"/>
  <c r="P298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S8" i="3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7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6" i="3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AE156" i="3" l="1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E155" i="3"/>
  <c r="AD155" i="3"/>
  <c r="AC155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E298" i="1"/>
  <c r="AD298" i="1"/>
  <c r="AC298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69" i="1"/>
  <c r="AD269" i="1"/>
  <c r="AE269" i="1"/>
  <c r="AC129" i="3"/>
  <c r="AD129" i="3"/>
  <c r="AE129" i="3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52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52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5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G323" i="2"/>
  <c r="G324" i="2" s="1"/>
  <c r="G325" i="2" s="1"/>
  <c r="G326" i="2"/>
  <c r="G327" i="2"/>
  <c r="G328" i="2"/>
  <c r="G329" i="2"/>
  <c r="G330" i="2"/>
  <c r="G331" i="2"/>
  <c r="G332" i="2"/>
  <c r="G333" i="2"/>
  <c r="G334" i="2"/>
  <c r="G335" i="2"/>
  <c r="L326" i="2"/>
  <c r="Q326" i="2" s="1"/>
  <c r="L327" i="2"/>
  <c r="Q327" i="2" s="1"/>
  <c r="L328" i="2"/>
  <c r="Q328" i="2" s="1"/>
  <c r="L329" i="2"/>
  <c r="Q329" i="2" s="1"/>
  <c r="L330" i="2"/>
  <c r="Q330" i="2" s="1"/>
  <c r="K326" i="2"/>
  <c r="R326" i="2" s="1"/>
  <c r="K327" i="2"/>
  <c r="R327" i="2" s="1"/>
  <c r="K328" i="2"/>
  <c r="R328" i="2" s="1"/>
  <c r="K329" i="2"/>
  <c r="R329" i="2" s="1"/>
  <c r="O326" i="2"/>
  <c r="O327" i="2"/>
  <c r="O328" i="2"/>
  <c r="O329" i="2"/>
  <c r="N326" i="2"/>
  <c r="N327" i="2"/>
  <c r="N328" i="2"/>
  <c r="N329" i="2"/>
  <c r="Z326" i="2"/>
  <c r="Z327" i="2"/>
  <c r="Z328" i="2"/>
  <c r="Z329" i="2"/>
  <c r="Z330" i="2"/>
  <c r="Z331" i="2"/>
  <c r="Y326" i="2"/>
  <c r="Y327" i="2"/>
  <c r="Y328" i="2"/>
  <c r="Y329" i="2"/>
  <c r="Y330" i="2"/>
  <c r="W326" i="2"/>
  <c r="AD326" i="2" s="1"/>
  <c r="W327" i="2"/>
  <c r="AD327" i="2" s="1"/>
  <c r="W328" i="2"/>
  <c r="AD328" i="2" s="1"/>
  <c r="W329" i="2"/>
  <c r="AD329" i="2" s="1"/>
  <c r="V326" i="2"/>
  <c r="AE326" i="2" s="1"/>
  <c r="V327" i="2"/>
  <c r="AE327" i="2" s="1"/>
  <c r="V328" i="2"/>
  <c r="AE328" i="2" s="1"/>
  <c r="V329" i="2"/>
  <c r="AE329" i="2" s="1"/>
  <c r="X336" i="2" l="1"/>
  <c r="S326" i="2"/>
  <c r="S327" i="2"/>
  <c r="S328" i="2"/>
  <c r="S329" i="2"/>
  <c r="S330" i="2"/>
  <c r="S331" i="2"/>
  <c r="S332" i="2"/>
  <c r="S333" i="2"/>
  <c r="S334" i="2"/>
  <c r="S335" i="2"/>
  <c r="H326" i="2"/>
  <c r="H327" i="2"/>
  <c r="P327" i="2" s="1"/>
  <c r="H328" i="2"/>
  <c r="P328" i="2" s="1"/>
  <c r="H329" i="2"/>
  <c r="P329" i="2" s="1"/>
  <c r="H330" i="2"/>
  <c r="P330" i="2" s="1"/>
  <c r="H331" i="2"/>
  <c r="P331" i="2" s="1"/>
  <c r="H332" i="2"/>
  <c r="P332" i="2" s="1"/>
  <c r="H333" i="2"/>
  <c r="H334" i="2"/>
  <c r="H335" i="2"/>
  <c r="P335" i="2" s="1"/>
  <c r="H336" i="2"/>
  <c r="P336" i="2" s="1"/>
  <c r="F326" i="2"/>
  <c r="F327" i="2"/>
  <c r="F328" i="2"/>
  <c r="F329" i="2"/>
  <c r="F330" i="2"/>
  <c r="F331" i="2"/>
  <c r="F332" i="2"/>
  <c r="X331" i="2" l="1"/>
  <c r="AC331" i="2"/>
  <c r="X329" i="2"/>
  <c r="AC329" i="2"/>
  <c r="X328" i="2"/>
  <c r="AC328" i="2"/>
  <c r="M333" i="2"/>
  <c r="P333" i="2"/>
  <c r="X335" i="2"/>
  <c r="AC335" i="2"/>
  <c r="X327" i="2"/>
  <c r="AC327" i="2"/>
  <c r="X332" i="2"/>
  <c r="AC332" i="2"/>
  <c r="X330" i="2"/>
  <c r="AC330" i="2"/>
  <c r="M334" i="2"/>
  <c r="P334" i="2"/>
  <c r="M326" i="2"/>
  <c r="P326" i="2"/>
  <c r="X334" i="2"/>
  <c r="AC334" i="2"/>
  <c r="X326" i="2"/>
  <c r="AC326" i="2"/>
  <c r="X333" i="2"/>
  <c r="AC333" i="2"/>
  <c r="M332" i="2"/>
  <c r="M330" i="2"/>
  <c r="M329" i="2"/>
  <c r="M328" i="2"/>
  <c r="M327" i="2"/>
  <c r="M331" i="2"/>
  <c r="R6" i="1" l="1"/>
  <c r="R269" i="1" l="1"/>
  <c r="Q269" i="1"/>
  <c r="P269" i="1"/>
  <c r="P6" i="1"/>
  <c r="AC6" i="1"/>
  <c r="R6" i="2"/>
  <c r="Q6" i="2"/>
  <c r="P6" i="2"/>
  <c r="G7" i="2"/>
  <c r="G8" i="2" s="1"/>
  <c r="Z7" i="2"/>
  <c r="Z8" i="2" s="1"/>
  <c r="Y7" i="2"/>
  <c r="Y8" i="2" s="1"/>
  <c r="W7" i="2"/>
  <c r="W8" i="2" s="1"/>
  <c r="V7" i="2"/>
  <c r="S7" i="2"/>
  <c r="S8" i="2" s="1"/>
  <c r="O7" i="2"/>
  <c r="N7" i="2"/>
  <c r="L7" i="2"/>
  <c r="L8" i="2" s="1"/>
  <c r="K7" i="2"/>
  <c r="K8" i="2" s="1"/>
  <c r="H7" i="2"/>
  <c r="H8" i="2" s="1"/>
  <c r="F7" i="2"/>
  <c r="F8" i="2" s="1"/>
  <c r="X7" i="2" l="1"/>
  <c r="O8" i="2"/>
  <c r="N8" i="2"/>
  <c r="M7" i="2"/>
  <c r="V8" i="2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155" i="3"/>
  <c r="M180" i="3"/>
  <c r="M181" i="3"/>
  <c r="P181" i="3" s="1"/>
  <c r="M183" i="3"/>
  <c r="P183" i="3" s="1"/>
  <c r="M184" i="3"/>
  <c r="P184" i="3" s="1"/>
  <c r="M191" i="3"/>
  <c r="P191" i="3" s="1"/>
  <c r="M192" i="3"/>
  <c r="P192" i="3" s="1"/>
  <c r="M193" i="3"/>
  <c r="P193" i="3" s="1"/>
  <c r="M194" i="3"/>
  <c r="P194" i="3" s="1"/>
  <c r="M195" i="3"/>
  <c r="P195" i="3" s="1"/>
  <c r="M196" i="3"/>
  <c r="P196" i="3" s="1"/>
  <c r="M197" i="3"/>
  <c r="P197" i="3" s="1"/>
  <c r="M198" i="3"/>
  <c r="P198" i="3" s="1"/>
  <c r="M199" i="3"/>
  <c r="P199" i="3" s="1"/>
  <c r="M200" i="3"/>
  <c r="P200" i="3" s="1"/>
  <c r="M201" i="3"/>
  <c r="P201" i="3" s="1"/>
  <c r="M202" i="3"/>
  <c r="P202" i="3" s="1"/>
  <c r="M203" i="3"/>
  <c r="P203" i="3" s="1"/>
  <c r="M204" i="3"/>
  <c r="P204" i="3" s="1"/>
  <c r="M205" i="3"/>
  <c r="P205" i="3" s="1"/>
  <c r="M206" i="3"/>
  <c r="P206" i="3" s="1"/>
  <c r="M207" i="3"/>
  <c r="P207" i="3" s="1"/>
  <c r="M208" i="3"/>
  <c r="P208" i="3" s="1"/>
  <c r="M209" i="3"/>
  <c r="P209" i="3" s="1"/>
  <c r="M210" i="3"/>
  <c r="P210" i="3" s="1"/>
  <c r="M211" i="3"/>
  <c r="P211" i="3" s="1"/>
  <c r="M212" i="3"/>
  <c r="P212" i="3" s="1"/>
  <c r="M213" i="3"/>
  <c r="P213" i="3" s="1"/>
  <c r="M214" i="3"/>
  <c r="P214" i="3" s="1"/>
  <c r="M215" i="3"/>
  <c r="P215" i="3" s="1"/>
  <c r="M216" i="3"/>
  <c r="P216" i="3" s="1"/>
  <c r="M217" i="3"/>
  <c r="P217" i="3" s="1"/>
  <c r="M218" i="3"/>
  <c r="P218" i="3" s="1"/>
  <c r="M219" i="3"/>
  <c r="P219" i="3" s="1"/>
  <c r="M220" i="3"/>
  <c r="P220" i="3" s="1"/>
  <c r="M221" i="3"/>
  <c r="P221" i="3" s="1"/>
  <c r="M222" i="3"/>
  <c r="P222" i="3" s="1"/>
  <c r="M223" i="3"/>
  <c r="P223" i="3" s="1"/>
  <c r="M224" i="3"/>
  <c r="P224" i="3" s="1"/>
  <c r="M225" i="3"/>
  <c r="P225" i="3" s="1"/>
  <c r="M226" i="3"/>
  <c r="P226" i="3" s="1"/>
  <c r="M227" i="3"/>
  <c r="P227" i="3" s="1"/>
  <c r="M228" i="3"/>
  <c r="P228" i="3" s="1"/>
  <c r="M229" i="3"/>
  <c r="P229" i="3" s="1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3" i="3"/>
  <c r="L184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155" i="3"/>
  <c r="L155" i="3"/>
  <c r="M182" i="3" l="1"/>
  <c r="P182" i="3" s="1"/>
  <c r="X8" i="2"/>
  <c r="M8" i="2"/>
  <c r="H5" i="4" l="1"/>
  <c r="R5" i="4"/>
  <c r="I591" i="4"/>
  <c r="I590" i="4"/>
  <c r="I589" i="4"/>
  <c r="I588" i="4"/>
  <c r="I587" i="4"/>
  <c r="I586" i="4"/>
  <c r="I585" i="4"/>
  <c r="W156" i="3" l="1"/>
  <c r="W157" i="3" s="1"/>
  <c r="W158" i="3" s="1"/>
  <c r="V156" i="3"/>
  <c r="V157" i="3" s="1"/>
  <c r="I567" i="4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66" i="4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/>
  <c r="N22" i="4"/>
  <c r="N23" i="4" s="1"/>
  <c r="N24" i="4" s="1"/>
  <c r="N25" i="4" s="1"/>
  <c r="N26" i="4" s="1"/>
  <c r="N27" i="4" s="1"/>
  <c r="N28" i="4" s="1"/>
  <c r="N29" i="4" s="1"/>
  <c r="N30" i="4" s="1"/>
  <c r="N31" i="4"/>
  <c r="N32" i="4"/>
  <c r="N33" i="4" s="1"/>
  <c r="N34" i="4" s="1"/>
  <c r="N35" i="4" s="1"/>
  <c r="N36" i="4" s="1"/>
  <c r="N37" i="4"/>
  <c r="N38" i="4" s="1"/>
  <c r="N39" i="4" s="1"/>
  <c r="N40" i="4" s="1"/>
  <c r="N41" i="4" s="1"/>
  <c r="N42" i="4" s="1"/>
  <c r="N43" i="4" s="1"/>
  <c r="N44" i="4" s="1"/>
  <c r="N45" i="4" s="1"/>
  <c r="N46" i="4" s="1"/>
  <c r="N47" i="4"/>
  <c r="N48" i="4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N506" i="4" s="1"/>
  <c r="N507" i="4" s="1"/>
  <c r="N508" i="4" s="1"/>
  <c r="N509" i="4" s="1"/>
  <c r="N510" i="4" s="1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2" i="4" s="1"/>
  <c r="N523" i="4" s="1"/>
  <c r="N524" i="4" s="1"/>
  <c r="N525" i="4" s="1"/>
  <c r="N526" i="4" s="1"/>
  <c r="N527" i="4" s="1"/>
  <c r="N528" i="4" s="1"/>
  <c r="N529" i="4" s="1"/>
  <c r="N530" i="4" s="1"/>
  <c r="N531" i="4" s="1"/>
  <c r="N532" i="4" s="1"/>
  <c r="N533" i="4" s="1"/>
  <c r="N534" i="4" s="1"/>
  <c r="N535" i="4" s="1"/>
  <c r="N536" i="4" s="1"/>
  <c r="N537" i="4" s="1"/>
  <c r="N538" i="4" s="1"/>
  <c r="N539" i="4" s="1"/>
  <c r="N540" i="4" s="1"/>
  <c r="N541" i="4" s="1"/>
  <c r="N542" i="4" s="1"/>
  <c r="N543" i="4" s="1"/>
  <c r="N544" i="4" s="1"/>
  <c r="N545" i="4" s="1"/>
  <c r="N546" i="4" s="1"/>
  <c r="N547" i="4" s="1"/>
  <c r="N548" i="4" s="1"/>
  <c r="N549" i="4" s="1"/>
  <c r="N550" i="4" s="1"/>
  <c r="N551" i="4" s="1"/>
  <c r="N552" i="4" s="1"/>
  <c r="N553" i="4" s="1"/>
  <c r="N554" i="4" s="1"/>
  <c r="N555" i="4" s="1"/>
  <c r="N556" i="4" s="1"/>
  <c r="N557" i="4" s="1"/>
  <c r="N558" i="4" s="1"/>
  <c r="N559" i="4" s="1"/>
  <c r="N560" i="4" s="1"/>
  <c r="N561" i="4" s="1"/>
  <c r="N562" i="4" s="1"/>
  <c r="N563" i="4" s="1"/>
  <c r="N564" i="4" s="1"/>
  <c r="N565" i="4" s="1"/>
  <c r="N566" i="4" s="1"/>
  <c r="N567" i="4" s="1"/>
  <c r="N568" i="4" s="1"/>
  <c r="N569" i="4" s="1"/>
  <c r="N570" i="4" s="1"/>
  <c r="N571" i="4" s="1"/>
  <c r="N572" i="4" s="1"/>
  <c r="N573" i="4" s="1"/>
  <c r="N574" i="4" s="1"/>
  <c r="N575" i="4" s="1"/>
  <c r="N576" i="4" s="1"/>
  <c r="N577" i="4" s="1"/>
  <c r="N578" i="4" s="1"/>
  <c r="N579" i="4" s="1"/>
  <c r="N580" i="4" s="1"/>
  <c r="N581" i="4" s="1"/>
  <c r="N582" i="4" s="1"/>
  <c r="N583" i="4" s="1"/>
  <c r="N584" i="4" s="1"/>
  <c r="N8" i="4"/>
  <c r="N7" i="4"/>
  <c r="C5" i="4"/>
  <c r="M5" i="4"/>
  <c r="F180" i="3"/>
  <c r="G180" i="3"/>
  <c r="S180" i="3"/>
  <c r="X180" i="3" s="1"/>
  <c r="F181" i="3"/>
  <c r="G181" i="3"/>
  <c r="S181" i="3"/>
  <c r="X181" i="3" s="1"/>
  <c r="AC181" i="3" s="1"/>
  <c r="F182" i="3"/>
  <c r="G182" i="3"/>
  <c r="F183" i="3"/>
  <c r="G183" i="3"/>
  <c r="S183" i="3"/>
  <c r="X183" i="3" s="1"/>
  <c r="AC183" i="3" s="1"/>
  <c r="F184" i="3"/>
  <c r="G184" i="3"/>
  <c r="S184" i="3"/>
  <c r="X184" i="3" s="1"/>
  <c r="AC184" i="3" s="1"/>
  <c r="F191" i="3"/>
  <c r="G191" i="3"/>
  <c r="S191" i="3"/>
  <c r="X191" i="3" s="1"/>
  <c r="AC191" i="3" s="1"/>
  <c r="F192" i="3"/>
  <c r="G192" i="3"/>
  <c r="S192" i="3"/>
  <c r="X192" i="3" s="1"/>
  <c r="AC192" i="3" s="1"/>
  <c r="F193" i="3"/>
  <c r="G193" i="3"/>
  <c r="S193" i="3"/>
  <c r="X193" i="3" s="1"/>
  <c r="AC193" i="3" s="1"/>
  <c r="F194" i="3"/>
  <c r="G194" i="3"/>
  <c r="S194" i="3"/>
  <c r="F195" i="3"/>
  <c r="G195" i="3"/>
  <c r="S195" i="3"/>
  <c r="X195" i="3" s="1"/>
  <c r="AC195" i="3" s="1"/>
  <c r="F196" i="3"/>
  <c r="G196" i="3"/>
  <c r="S196" i="3"/>
  <c r="X196" i="3" s="1"/>
  <c r="AC196" i="3" s="1"/>
  <c r="F197" i="3"/>
  <c r="G197" i="3"/>
  <c r="S197" i="3"/>
  <c r="X197" i="3" s="1"/>
  <c r="AC197" i="3" s="1"/>
  <c r="F198" i="3"/>
  <c r="G198" i="3"/>
  <c r="S198" i="3"/>
  <c r="X198" i="3" s="1"/>
  <c r="AC198" i="3" s="1"/>
  <c r="F199" i="3"/>
  <c r="G199" i="3"/>
  <c r="S199" i="3"/>
  <c r="X199" i="3" s="1"/>
  <c r="AC199" i="3" s="1"/>
  <c r="F200" i="3"/>
  <c r="G200" i="3"/>
  <c r="S200" i="3"/>
  <c r="X200" i="3" s="1"/>
  <c r="AC200" i="3" s="1"/>
  <c r="F201" i="3"/>
  <c r="G201" i="3"/>
  <c r="S201" i="3"/>
  <c r="X201" i="3" s="1"/>
  <c r="AC201" i="3" s="1"/>
  <c r="F202" i="3"/>
  <c r="G202" i="3"/>
  <c r="S202" i="3"/>
  <c r="X202" i="3" s="1"/>
  <c r="AC202" i="3" s="1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130" i="3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K299" i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Z339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Y339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X339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W339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V339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S339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O339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N339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M339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L339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H339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G339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7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X299" i="1"/>
  <c r="F315" i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G315" i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H315" i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F339" i="1"/>
  <c r="F341" i="1"/>
  <c r="L299" i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V299" i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W299" i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H270" i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Z270" i="1"/>
  <c r="H121" i="2"/>
  <c r="K270" i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L270" i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M270" i="1"/>
  <c r="N270" i="1"/>
  <c r="O270" i="1"/>
  <c r="S270" i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V270" i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W270" i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X270" i="1"/>
  <c r="Y270" i="1"/>
  <c r="S182" i="3" l="1"/>
  <c r="X182" i="3" s="1"/>
  <c r="AC182" i="3" s="1"/>
  <c r="X300" i="1"/>
  <c r="O271" i="1"/>
  <c r="Z271" i="1"/>
  <c r="N271" i="1"/>
  <c r="M271" i="1"/>
  <c r="Y271" i="1"/>
  <c r="X271" i="1"/>
  <c r="V158" i="3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91" i="3" s="1"/>
  <c r="V192" i="3" s="1"/>
  <c r="V193" i="3" s="1"/>
  <c r="V194" i="3" s="1"/>
  <c r="V150" i="3"/>
  <c r="V151" i="3" s="1"/>
  <c r="V152" i="3" s="1"/>
  <c r="V153" i="3" s="1"/>
  <c r="Y195" i="3"/>
  <c r="AE195" i="3" s="1"/>
  <c r="N195" i="3"/>
  <c r="R195" i="3" s="1"/>
  <c r="X194" i="3"/>
  <c r="AC194" i="3" s="1"/>
  <c r="W195" i="3"/>
  <c r="W196" i="3" s="1"/>
  <c r="W197" i="3" s="1"/>
  <c r="W198" i="3" s="1"/>
  <c r="W199" i="3" s="1"/>
  <c r="W200" i="3" s="1"/>
  <c r="W201" i="3" s="1"/>
  <c r="W202" i="3" s="1"/>
  <c r="O195" i="3"/>
  <c r="Q195" i="3" s="1"/>
  <c r="V195" i="3"/>
  <c r="V196" i="3" s="1"/>
  <c r="V197" i="3" s="1"/>
  <c r="V198" i="3" s="1"/>
  <c r="V199" i="3" s="1"/>
  <c r="V200" i="3" s="1"/>
  <c r="V201" i="3" s="1"/>
  <c r="V202" i="3" s="1"/>
  <c r="Z195" i="3"/>
  <c r="AD195" i="3" s="1"/>
  <c r="Z130" i="3"/>
  <c r="Y130" i="3"/>
  <c r="W130" i="3"/>
  <c r="S130" i="3"/>
  <c r="S131" i="3" s="1"/>
  <c r="O130" i="3"/>
  <c r="N130" i="3"/>
  <c r="L130" i="3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K130" i="3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H130" i="3"/>
  <c r="M130" i="3" s="1"/>
  <c r="G130" i="3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F130" i="3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W64" i="3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T12" i="3"/>
  <c r="U8" i="3"/>
  <c r="T8" i="3"/>
  <c r="Z7" i="3"/>
  <c r="Y7" i="3"/>
  <c r="W7" i="3"/>
  <c r="V7" i="3"/>
  <c r="O7" i="3"/>
  <c r="N7" i="3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H7" i="3"/>
  <c r="M7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Z9" i="2"/>
  <c r="Y9" i="2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Y110" i="2" s="1"/>
  <c r="Y111" i="2" s="1"/>
  <c r="Y112" i="2" s="1"/>
  <c r="Y113" i="2" s="1"/>
  <c r="Y114" i="2" s="1"/>
  <c r="Y115" i="2" s="1"/>
  <c r="Y116" i="2" s="1"/>
  <c r="Y120" i="2" s="1"/>
  <c r="Y121" i="2" s="1"/>
  <c r="Y122" i="2" s="1"/>
  <c r="Y123" i="2" s="1"/>
  <c r="Y124" i="2" s="1"/>
  <c r="Y125" i="2" s="1"/>
  <c r="Y126" i="2" s="1"/>
  <c r="Y127" i="2" s="1"/>
  <c r="Y128" i="2" s="1"/>
  <c r="Y129" i="2" s="1"/>
  <c r="Y130" i="2" s="1"/>
  <c r="Y131" i="2" s="1"/>
  <c r="Y132" i="2" s="1"/>
  <c r="Y133" i="2" s="1"/>
  <c r="Y134" i="2" s="1"/>
  <c r="Y135" i="2" s="1"/>
  <c r="Y136" i="2" s="1"/>
  <c r="Y137" i="2" s="1"/>
  <c r="Y138" i="2" s="1"/>
  <c r="Y139" i="2" s="1"/>
  <c r="Y140" i="2" s="1"/>
  <c r="Y141" i="2" s="1"/>
  <c r="Y142" i="2" s="1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Y209" i="2" s="1"/>
  <c r="Y210" i="2" s="1"/>
  <c r="Y211" i="2" s="1"/>
  <c r="Y212" i="2" s="1"/>
  <c r="Y213" i="2" s="1"/>
  <c r="Y214" i="2" s="1"/>
  <c r="Y215" i="2" s="1"/>
  <c r="Y216" i="2" s="1"/>
  <c r="Y217" i="2" s="1"/>
  <c r="Y218" i="2" s="1"/>
  <c r="Y219" i="2" s="1"/>
  <c r="Y220" i="2" s="1"/>
  <c r="Y221" i="2" s="1"/>
  <c r="Y222" i="2" s="1"/>
  <c r="Y223" i="2" s="1"/>
  <c r="Y224" i="2" s="1"/>
  <c r="Y225" i="2" s="1"/>
  <c r="Y226" i="2" s="1"/>
  <c r="Y227" i="2" s="1"/>
  <c r="Y228" i="2" s="1"/>
  <c r="Y229" i="2" s="1"/>
  <c r="Y230" i="2" s="1"/>
  <c r="Y231" i="2" s="1"/>
  <c r="Y232" i="2" s="1"/>
  <c r="Y233" i="2" s="1"/>
  <c r="Y234" i="2" s="1"/>
  <c r="Y235" i="2" s="1"/>
  <c r="Y236" i="2" s="1"/>
  <c r="Y237" i="2" s="1"/>
  <c r="Y238" i="2" s="1"/>
  <c r="Y239" i="2" s="1"/>
  <c r="Y240" i="2" s="1"/>
  <c r="Y241" i="2" s="1"/>
  <c r="Y242" i="2" s="1"/>
  <c r="Y243" i="2" s="1"/>
  <c r="Y244" i="2" s="1"/>
  <c r="Y245" i="2" s="1"/>
  <c r="Y246" i="2" s="1"/>
  <c r="Y247" i="2" s="1"/>
  <c r="Y248" i="2" s="1"/>
  <c r="Y249" i="2" s="1"/>
  <c r="Y250" i="2" s="1"/>
  <c r="Y251" i="2" s="1"/>
  <c r="Y252" i="2" s="1"/>
  <c r="Y253" i="2" s="1"/>
  <c r="Y254" i="2" s="1"/>
  <c r="Y255" i="2" s="1"/>
  <c r="Y256" i="2" s="1"/>
  <c r="Y257" i="2" s="1"/>
  <c r="Y258" i="2" s="1"/>
  <c r="Y259" i="2" s="1"/>
  <c r="Y260" i="2" s="1"/>
  <c r="Y261" i="2" s="1"/>
  <c r="Y262" i="2" s="1"/>
  <c r="Y263" i="2" s="1"/>
  <c r="Y264" i="2" s="1"/>
  <c r="Y265" i="2" s="1"/>
  <c r="Y266" i="2" s="1"/>
  <c r="Y267" i="2" s="1"/>
  <c r="Y268" i="2" s="1"/>
  <c r="Y269" i="2" s="1"/>
  <c r="Y270" i="2" s="1"/>
  <c r="Y271" i="2" s="1"/>
  <c r="Y272" i="2" s="1"/>
  <c r="Y273" i="2" s="1"/>
  <c r="Y274" i="2" s="1"/>
  <c r="Y275" i="2" s="1"/>
  <c r="Y276" i="2" s="1"/>
  <c r="Y277" i="2" s="1"/>
  <c r="Y278" i="2" s="1"/>
  <c r="Y279" i="2" s="1"/>
  <c r="Y280" i="2" s="1"/>
  <c r="Y281" i="2" s="1"/>
  <c r="Y282" i="2" s="1"/>
  <c r="Y283" i="2" s="1"/>
  <c r="Y284" i="2" s="1"/>
  <c r="Y285" i="2" s="1"/>
  <c r="Y286" i="2" s="1"/>
  <c r="Y287" i="2" s="1"/>
  <c r="Y288" i="2" s="1"/>
  <c r="Y289" i="2" s="1"/>
  <c r="Y290" i="2" s="1"/>
  <c r="Y291" i="2" s="1"/>
  <c r="Y292" i="2" s="1"/>
  <c r="Y293" i="2" s="1"/>
  <c r="Y294" i="2" s="1"/>
  <c r="Y295" i="2" s="1"/>
  <c r="Y297" i="2" s="1"/>
  <c r="Y298" i="2" s="1"/>
  <c r="Y299" i="2" s="1"/>
  <c r="Y300" i="2" s="1"/>
  <c r="Y301" i="2" s="1"/>
  <c r="Y302" i="2" s="1"/>
  <c r="Y303" i="2" s="1"/>
  <c r="Y304" i="2" s="1"/>
  <c r="Y305" i="2" s="1"/>
  <c r="Y306" i="2" s="1"/>
  <c r="Y307" i="2" s="1"/>
  <c r="Y308" i="2" s="1"/>
  <c r="Y309" i="2" s="1"/>
  <c r="Y310" i="2" s="1"/>
  <c r="Y311" i="2" s="1"/>
  <c r="Y312" i="2" s="1"/>
  <c r="Y313" i="2" s="1"/>
  <c r="Y314" i="2" s="1"/>
  <c r="Y315" i="2" s="1"/>
  <c r="Y316" i="2" s="1"/>
  <c r="Y317" i="2" s="1"/>
  <c r="Y318" i="2" s="1"/>
  <c r="Y319" i="2" s="1"/>
  <c r="Y320" i="2" s="1"/>
  <c r="Y321" i="2" s="1"/>
  <c r="Y322" i="2" s="1"/>
  <c r="W9" i="2"/>
  <c r="V9" i="2"/>
  <c r="O9" i="2"/>
  <c r="N9" i="2"/>
  <c r="L9" i="2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21" i="2" s="1"/>
  <c r="H9" i="2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G138" i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Z86" i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X83" i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W79" i="1"/>
  <c r="Z7" i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Y7" i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X7" i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W7" i="1"/>
  <c r="V7" i="1"/>
  <c r="S7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L7" i="1"/>
  <c r="K7" i="1"/>
  <c r="H7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V8" i="1" l="1"/>
  <c r="N272" i="1"/>
  <c r="H8" i="1"/>
  <c r="W8" i="1"/>
  <c r="K8" i="1"/>
  <c r="Z272" i="1"/>
  <c r="S8" i="1"/>
  <c r="L8" i="1"/>
  <c r="X272" i="1"/>
  <c r="O272" i="1"/>
  <c r="W80" i="1"/>
  <c r="Y272" i="1"/>
  <c r="M272" i="1"/>
  <c r="X301" i="1"/>
  <c r="K122" i="2"/>
  <c r="W10" i="2"/>
  <c r="Z10" i="2"/>
  <c r="N10" i="2"/>
  <c r="O10" i="2"/>
  <c r="V10" i="2"/>
  <c r="O196" i="3"/>
  <c r="Q196" i="3" s="1"/>
  <c r="O8" i="3"/>
  <c r="O131" i="3"/>
  <c r="Z131" i="3"/>
  <c r="N196" i="3"/>
  <c r="R196" i="3" s="1"/>
  <c r="N8" i="3"/>
  <c r="N131" i="3"/>
  <c r="Z196" i="3"/>
  <c r="AD196" i="3" s="1"/>
  <c r="Y196" i="3"/>
  <c r="AE196" i="3" s="1"/>
  <c r="L150" i="3"/>
  <c r="L151" i="3" s="1"/>
  <c r="L152" i="3" s="1"/>
  <c r="L153" i="3" s="1"/>
  <c r="K150" i="3"/>
  <c r="K151" i="3" s="1"/>
  <c r="K152" i="3" s="1"/>
  <c r="K153" i="3" s="1"/>
  <c r="H131" i="3"/>
  <c r="S132" i="3"/>
  <c r="W131" i="3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Y131" i="3"/>
  <c r="F323" i="2"/>
  <c r="F324" i="2" s="1"/>
  <c r="F325" i="2" s="1"/>
  <c r="Y323" i="2"/>
  <c r="Y324" i="2" s="1"/>
  <c r="Y325" i="2" s="1"/>
  <c r="L121" i="2"/>
  <c r="L116" i="2"/>
  <c r="X130" i="3"/>
  <c r="F259" i="1"/>
  <c r="F260" i="1" s="1"/>
  <c r="F261" i="1" s="1"/>
  <c r="F262" i="1" s="1"/>
  <c r="F263" i="1" s="1"/>
  <c r="F264" i="1" s="1"/>
  <c r="F265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X259" i="1"/>
  <c r="X260" i="1" s="1"/>
  <c r="X261" i="1" s="1"/>
  <c r="X262" i="1" s="1"/>
  <c r="X263" i="1" s="1"/>
  <c r="X264" i="1" s="1"/>
  <c r="X265" i="1" s="1"/>
  <c r="G259" i="1"/>
  <c r="G260" i="1" s="1"/>
  <c r="G261" i="1" s="1"/>
  <c r="G262" i="1" s="1"/>
  <c r="G263" i="1" s="1"/>
  <c r="G264" i="1" s="1"/>
  <c r="G265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M259" i="1"/>
  <c r="M260" i="1" s="1"/>
  <c r="M261" i="1" s="1"/>
  <c r="M262" i="1" s="1"/>
  <c r="M263" i="1" s="1"/>
  <c r="M264" i="1" s="1"/>
  <c r="M265" i="1" s="1"/>
  <c r="V8" i="3"/>
  <c r="V9" i="3" s="1"/>
  <c r="V10" i="3" s="1"/>
  <c r="V11" i="3" s="1"/>
  <c r="V12" i="3" s="1"/>
  <c r="H8" i="3"/>
  <c r="M9" i="2"/>
  <c r="X7" i="3"/>
  <c r="S9" i="2"/>
  <c r="W8" i="3"/>
  <c r="Z8" i="3"/>
  <c r="U9" i="3"/>
  <c r="H10" i="2"/>
  <c r="Y8" i="3"/>
  <c r="T13" i="3"/>
  <c r="W81" i="1" l="1"/>
  <c r="S9" i="1"/>
  <c r="H9" i="1"/>
  <c r="Y273" i="1"/>
  <c r="L9" i="1"/>
  <c r="W9" i="1"/>
  <c r="X302" i="1"/>
  <c r="O273" i="1"/>
  <c r="Z273" i="1"/>
  <c r="N273" i="1"/>
  <c r="M273" i="1"/>
  <c r="X273" i="1"/>
  <c r="K9" i="1"/>
  <c r="V9" i="1"/>
  <c r="L122" i="2"/>
  <c r="W11" i="2"/>
  <c r="K123" i="2"/>
  <c r="V11" i="2"/>
  <c r="O11" i="2"/>
  <c r="N11" i="2"/>
  <c r="Z11" i="2"/>
  <c r="N132" i="3"/>
  <c r="O132" i="3"/>
  <c r="Z197" i="3"/>
  <c r="AD197" i="3" s="1"/>
  <c r="Y9" i="3"/>
  <c r="N9" i="3"/>
  <c r="O9" i="3"/>
  <c r="Z132" i="3"/>
  <c r="N197" i="3"/>
  <c r="R197" i="3" s="1"/>
  <c r="O197" i="3"/>
  <c r="Q197" i="3" s="1"/>
  <c r="Y132" i="3"/>
  <c r="X131" i="3"/>
  <c r="Y197" i="3"/>
  <c r="AE197" i="3" s="1"/>
  <c r="M131" i="3"/>
  <c r="H132" i="3"/>
  <c r="W159" i="3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91" i="3" s="1"/>
  <c r="W192" i="3" s="1"/>
  <c r="W193" i="3" s="1"/>
  <c r="W194" i="3" s="1"/>
  <c r="W150" i="3"/>
  <c r="W151" i="3" s="1"/>
  <c r="W152" i="3" s="1"/>
  <c r="W153" i="3" s="1"/>
  <c r="X132" i="3"/>
  <c r="S133" i="3"/>
  <c r="H9" i="3"/>
  <c r="M8" i="3"/>
  <c r="M10" i="2"/>
  <c r="H11" i="2"/>
  <c r="X9" i="2"/>
  <c r="S10" i="2"/>
  <c r="V13" i="3"/>
  <c r="T14" i="3"/>
  <c r="U10" i="3"/>
  <c r="W9" i="3"/>
  <c r="Z9" i="3"/>
  <c r="X8" i="3"/>
  <c r="M274" i="1" l="1"/>
  <c r="X303" i="1"/>
  <c r="H10" i="1"/>
  <c r="O274" i="1"/>
  <c r="X274" i="1"/>
  <c r="V10" i="1"/>
  <c r="N274" i="1"/>
  <c r="W10" i="1"/>
  <c r="S10" i="1"/>
  <c r="Y274" i="1"/>
  <c r="K10" i="1"/>
  <c r="Z274" i="1"/>
  <c r="L10" i="1"/>
  <c r="W82" i="1"/>
  <c r="K124" i="2"/>
  <c r="W12" i="2"/>
  <c r="L123" i="2"/>
  <c r="Z12" i="2"/>
  <c r="O12" i="2"/>
  <c r="N12" i="2"/>
  <c r="V12" i="2"/>
  <c r="Y10" i="3"/>
  <c r="Z133" i="3"/>
  <c r="Z198" i="3"/>
  <c r="AD198" i="3" s="1"/>
  <c r="O133" i="3"/>
  <c r="N198" i="3"/>
  <c r="R198" i="3" s="1"/>
  <c r="O10" i="3"/>
  <c r="O198" i="3"/>
  <c r="Q198" i="3" s="1"/>
  <c r="N10" i="3"/>
  <c r="N133" i="3"/>
  <c r="Y198" i="3"/>
  <c r="AE198" i="3" s="1"/>
  <c r="Y133" i="3"/>
  <c r="M132" i="3"/>
  <c r="H133" i="3"/>
  <c r="X133" i="3"/>
  <c r="S134" i="3"/>
  <c r="H10" i="3"/>
  <c r="H11" i="3" s="1"/>
  <c r="M9" i="3"/>
  <c r="U11" i="3"/>
  <c r="W10" i="3"/>
  <c r="Z10" i="3"/>
  <c r="X9" i="3"/>
  <c r="X10" i="2"/>
  <c r="S11" i="2"/>
  <c r="V14" i="3"/>
  <c r="T15" i="3"/>
  <c r="M11" i="2"/>
  <c r="H12" i="2"/>
  <c r="W11" i="1" l="1"/>
  <c r="N275" i="1"/>
  <c r="H11" i="1"/>
  <c r="Z275" i="1"/>
  <c r="K11" i="1"/>
  <c r="O275" i="1"/>
  <c r="W83" i="1"/>
  <c r="Y275" i="1"/>
  <c r="V11" i="1"/>
  <c r="X304" i="1"/>
  <c r="L11" i="1"/>
  <c r="S11" i="1"/>
  <c r="X275" i="1"/>
  <c r="M275" i="1"/>
  <c r="L124" i="2"/>
  <c r="W13" i="2"/>
  <c r="K125" i="2"/>
  <c r="V13" i="2"/>
  <c r="N13" i="2"/>
  <c r="O13" i="2"/>
  <c r="Z13" i="2"/>
  <c r="O199" i="3"/>
  <c r="Q199" i="3" s="1"/>
  <c r="O11" i="3"/>
  <c r="Z134" i="3"/>
  <c r="N11" i="3"/>
  <c r="O134" i="3"/>
  <c r="Z199" i="3"/>
  <c r="AD199" i="3" s="1"/>
  <c r="N134" i="3"/>
  <c r="N199" i="3"/>
  <c r="R199" i="3" s="1"/>
  <c r="Y11" i="3"/>
  <c r="Y134" i="3"/>
  <c r="Y199" i="3"/>
  <c r="AE199" i="3" s="1"/>
  <c r="M133" i="3"/>
  <c r="H134" i="3"/>
  <c r="X134" i="3"/>
  <c r="S135" i="3"/>
  <c r="M10" i="3"/>
  <c r="H12" i="3"/>
  <c r="H13" i="2"/>
  <c r="M12" i="2"/>
  <c r="S12" i="2"/>
  <c r="X11" i="2"/>
  <c r="X10" i="3"/>
  <c r="V15" i="3"/>
  <c r="T16" i="3"/>
  <c r="Z11" i="3"/>
  <c r="U12" i="3"/>
  <c r="W11" i="3"/>
  <c r="Z276" i="1" l="1"/>
  <c r="L12" i="1"/>
  <c r="W84" i="1"/>
  <c r="H12" i="1"/>
  <c r="Y276" i="1"/>
  <c r="S12" i="1"/>
  <c r="M276" i="1"/>
  <c r="X305" i="1"/>
  <c r="O276" i="1"/>
  <c r="N276" i="1"/>
  <c r="K12" i="1"/>
  <c r="X276" i="1"/>
  <c r="V12" i="1"/>
  <c r="W12" i="1"/>
  <c r="K126" i="2"/>
  <c r="W14" i="2"/>
  <c r="L125" i="2"/>
  <c r="Z14" i="2"/>
  <c r="N14" i="2"/>
  <c r="O14" i="2"/>
  <c r="V14" i="2"/>
  <c r="N200" i="3"/>
  <c r="R200" i="3" s="1"/>
  <c r="Z135" i="3"/>
  <c r="Z200" i="3"/>
  <c r="AD200" i="3" s="1"/>
  <c r="O12" i="3"/>
  <c r="N12" i="3"/>
  <c r="N135" i="3"/>
  <c r="Y12" i="3"/>
  <c r="O135" i="3"/>
  <c r="O200" i="3"/>
  <c r="Q200" i="3" s="1"/>
  <c r="Y200" i="3"/>
  <c r="AE200" i="3" s="1"/>
  <c r="Y135" i="3"/>
  <c r="M11" i="3"/>
  <c r="M134" i="3"/>
  <c r="H135" i="3"/>
  <c r="X135" i="3"/>
  <c r="S136" i="3"/>
  <c r="H13" i="3"/>
  <c r="T17" i="3"/>
  <c r="V16" i="3"/>
  <c r="X11" i="3"/>
  <c r="Z12" i="3"/>
  <c r="U13" i="3"/>
  <c r="W12" i="3"/>
  <c r="M13" i="2"/>
  <c r="H14" i="2"/>
  <c r="X12" i="2"/>
  <c r="S13" i="2"/>
  <c r="X306" i="1" l="1"/>
  <c r="M277" i="1"/>
  <c r="W85" i="1"/>
  <c r="K13" i="1"/>
  <c r="X277" i="1"/>
  <c r="W13" i="1"/>
  <c r="N277" i="1"/>
  <c r="S13" i="1"/>
  <c r="L13" i="1"/>
  <c r="H13" i="1"/>
  <c r="V13" i="1"/>
  <c r="O277" i="1"/>
  <c r="Y277" i="1"/>
  <c r="Z277" i="1"/>
  <c r="L126" i="2"/>
  <c r="W15" i="2"/>
  <c r="K127" i="2"/>
  <c r="V15" i="2"/>
  <c r="N15" i="2"/>
  <c r="O15" i="2"/>
  <c r="Z15" i="2"/>
  <c r="M12" i="3"/>
  <c r="N136" i="3"/>
  <c r="Z136" i="3"/>
  <c r="O13" i="3"/>
  <c r="Z201" i="3"/>
  <c r="AD201" i="3" s="1"/>
  <c r="O136" i="3"/>
  <c r="Y13" i="3"/>
  <c r="O201" i="3"/>
  <c r="Q201" i="3" s="1"/>
  <c r="N13" i="3"/>
  <c r="N201" i="3"/>
  <c r="R201" i="3" s="1"/>
  <c r="Y136" i="3"/>
  <c r="Y201" i="3"/>
  <c r="AE201" i="3" s="1"/>
  <c r="M135" i="3"/>
  <c r="H136" i="3"/>
  <c r="X136" i="3"/>
  <c r="S137" i="3"/>
  <c r="M13" i="3"/>
  <c r="H14" i="3"/>
  <c r="X13" i="2"/>
  <c r="S14" i="2"/>
  <c r="Z13" i="3"/>
  <c r="U14" i="3"/>
  <c r="W13" i="3"/>
  <c r="M14" i="2"/>
  <c r="H15" i="2"/>
  <c r="X12" i="3"/>
  <c r="V17" i="3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K14" i="1" l="1"/>
  <c r="V14" i="1"/>
  <c r="N278" i="1"/>
  <c r="W86" i="1"/>
  <c r="O278" i="1"/>
  <c r="S14" i="1"/>
  <c r="Z278" i="1"/>
  <c r="H14" i="1"/>
  <c r="W14" i="1"/>
  <c r="M278" i="1"/>
  <c r="Y278" i="1"/>
  <c r="L14" i="1"/>
  <c r="X278" i="1"/>
  <c r="X307" i="1"/>
  <c r="K128" i="2"/>
  <c r="W16" i="2"/>
  <c r="L127" i="2"/>
  <c r="Z16" i="2"/>
  <c r="O16" i="2"/>
  <c r="N16" i="2"/>
  <c r="V16" i="2"/>
  <c r="Y14" i="3"/>
  <c r="O14" i="3"/>
  <c r="Z202" i="3"/>
  <c r="AD202" i="3" s="1"/>
  <c r="N202" i="3"/>
  <c r="R202" i="3" s="1"/>
  <c r="O137" i="3"/>
  <c r="N137" i="3"/>
  <c r="N14" i="3"/>
  <c r="O202" i="3"/>
  <c r="Q202" i="3" s="1"/>
  <c r="Z137" i="3"/>
  <c r="Y202" i="3"/>
  <c r="AE202" i="3" s="1"/>
  <c r="Y137" i="3"/>
  <c r="M136" i="3"/>
  <c r="H137" i="3"/>
  <c r="X137" i="3"/>
  <c r="S138" i="3"/>
  <c r="M14" i="3"/>
  <c r="H15" i="3"/>
  <c r="X13" i="3"/>
  <c r="Z14" i="3"/>
  <c r="W14" i="3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M15" i="2"/>
  <c r="H16" i="2"/>
  <c r="X14" i="2"/>
  <c r="S15" i="2"/>
  <c r="W87" i="1" l="1"/>
  <c r="Y279" i="1"/>
  <c r="Z279" i="1"/>
  <c r="N279" i="1"/>
  <c r="L15" i="1"/>
  <c r="H15" i="1"/>
  <c r="X308" i="1"/>
  <c r="M279" i="1"/>
  <c r="S15" i="1"/>
  <c r="V15" i="1"/>
  <c r="K15" i="1"/>
  <c r="X279" i="1"/>
  <c r="W15" i="1"/>
  <c r="O279" i="1"/>
  <c r="L128" i="2"/>
  <c r="W17" i="2"/>
  <c r="K129" i="2"/>
  <c r="O17" i="2"/>
  <c r="V17" i="2"/>
  <c r="N17" i="2"/>
  <c r="Z17" i="2"/>
  <c r="N15" i="3"/>
  <c r="N138" i="3"/>
  <c r="O15" i="3"/>
  <c r="Y15" i="3"/>
  <c r="Z15" i="3"/>
  <c r="Z138" i="3"/>
  <c r="O138" i="3"/>
  <c r="Y138" i="3"/>
  <c r="M137" i="3"/>
  <c r="H138" i="3"/>
  <c r="X138" i="3"/>
  <c r="S139" i="3"/>
  <c r="H16" i="3"/>
  <c r="M15" i="3"/>
  <c r="S16" i="2"/>
  <c r="X15" i="2"/>
  <c r="H17" i="2"/>
  <c r="M16" i="2"/>
  <c r="X14" i="3"/>
  <c r="N280" i="1" l="1"/>
  <c r="X309" i="1"/>
  <c r="Z280" i="1"/>
  <c r="X280" i="1"/>
  <c r="K16" i="1"/>
  <c r="M280" i="1"/>
  <c r="O280" i="1"/>
  <c r="V16" i="1"/>
  <c r="H16" i="1"/>
  <c r="Y280" i="1"/>
  <c r="W16" i="1"/>
  <c r="S16" i="1"/>
  <c r="L16" i="1"/>
  <c r="W88" i="1"/>
  <c r="K130" i="2"/>
  <c r="W18" i="2"/>
  <c r="L129" i="2"/>
  <c r="N18" i="2"/>
  <c r="Z18" i="2"/>
  <c r="V18" i="2"/>
  <c r="O18" i="2"/>
  <c r="O139" i="3"/>
  <c r="O16" i="3"/>
  <c r="Y16" i="3"/>
  <c r="Z139" i="3"/>
  <c r="N139" i="3"/>
  <c r="Z16" i="3"/>
  <c r="N16" i="3"/>
  <c r="Y139" i="3"/>
  <c r="M138" i="3"/>
  <c r="H139" i="3"/>
  <c r="X139" i="3"/>
  <c r="S140" i="3"/>
  <c r="M16" i="3"/>
  <c r="H17" i="3"/>
  <c r="M17" i="2"/>
  <c r="H18" i="2"/>
  <c r="X15" i="3"/>
  <c r="X16" i="2"/>
  <c r="S17" i="2"/>
  <c r="X281" i="1" l="1"/>
  <c r="W17" i="1"/>
  <c r="O281" i="1"/>
  <c r="Z281" i="1"/>
  <c r="V17" i="1"/>
  <c r="S17" i="1"/>
  <c r="W89" i="1"/>
  <c r="Y281" i="1"/>
  <c r="M281" i="1"/>
  <c r="X310" i="1"/>
  <c r="K17" i="1"/>
  <c r="L17" i="1"/>
  <c r="H17" i="1"/>
  <c r="N281" i="1"/>
  <c r="L130" i="2"/>
  <c r="W19" i="2"/>
  <c r="K131" i="2"/>
  <c r="O19" i="2"/>
  <c r="V19" i="2"/>
  <c r="Z19" i="2"/>
  <c r="N19" i="2"/>
  <c r="N17" i="3"/>
  <c r="Z17" i="3"/>
  <c r="O17" i="3"/>
  <c r="Z140" i="3"/>
  <c r="Y17" i="3"/>
  <c r="N140" i="3"/>
  <c r="O140" i="3"/>
  <c r="Y140" i="3"/>
  <c r="M139" i="3"/>
  <c r="H140" i="3"/>
  <c r="X140" i="3"/>
  <c r="S141" i="3"/>
  <c r="H18" i="3"/>
  <c r="M17" i="3"/>
  <c r="X17" i="2"/>
  <c r="S18" i="2"/>
  <c r="M18" i="2"/>
  <c r="H19" i="2"/>
  <c r="X16" i="3"/>
  <c r="Y282" i="1" l="1"/>
  <c r="K18" i="1"/>
  <c r="W90" i="1"/>
  <c r="O282" i="1"/>
  <c r="L18" i="1"/>
  <c r="Z282" i="1"/>
  <c r="N282" i="1"/>
  <c r="X311" i="1"/>
  <c r="S18" i="1"/>
  <c r="W18" i="1"/>
  <c r="H18" i="1"/>
  <c r="M282" i="1"/>
  <c r="V18" i="1"/>
  <c r="X282" i="1"/>
  <c r="K132" i="2"/>
  <c r="W20" i="2"/>
  <c r="L131" i="2"/>
  <c r="V20" i="2"/>
  <c r="N20" i="2"/>
  <c r="Z20" i="2"/>
  <c r="O20" i="2"/>
  <c r="N18" i="3"/>
  <c r="Z141" i="3"/>
  <c r="O141" i="3"/>
  <c r="N141" i="3"/>
  <c r="Z18" i="3"/>
  <c r="O18" i="3"/>
  <c r="Y18" i="3"/>
  <c r="Y141" i="3"/>
  <c r="M140" i="3"/>
  <c r="H141" i="3"/>
  <c r="X141" i="3"/>
  <c r="S142" i="3"/>
  <c r="H19" i="3"/>
  <c r="M18" i="3"/>
  <c r="M19" i="2"/>
  <c r="H20" i="2"/>
  <c r="X17" i="3"/>
  <c r="X18" i="2"/>
  <c r="S19" i="2"/>
  <c r="M283" i="1" l="1"/>
  <c r="H19" i="1"/>
  <c r="N283" i="1"/>
  <c r="W91" i="1"/>
  <c r="O283" i="1"/>
  <c r="X312" i="1"/>
  <c r="X283" i="1"/>
  <c r="W19" i="1"/>
  <c r="Z283" i="1"/>
  <c r="K19" i="1"/>
  <c r="V19" i="1"/>
  <c r="S19" i="1"/>
  <c r="L19" i="1"/>
  <c r="Y283" i="1"/>
  <c r="L132" i="2"/>
  <c r="W21" i="2"/>
  <c r="K133" i="2"/>
  <c r="O21" i="2"/>
  <c r="Z21" i="2"/>
  <c r="N21" i="2"/>
  <c r="V21" i="2"/>
  <c r="N19" i="3"/>
  <c r="O19" i="3"/>
  <c r="Z142" i="3"/>
  <c r="Z19" i="3"/>
  <c r="N142" i="3"/>
  <c r="Y19" i="3"/>
  <c r="O142" i="3"/>
  <c r="Y142" i="3"/>
  <c r="M141" i="3"/>
  <c r="H142" i="3"/>
  <c r="X142" i="3"/>
  <c r="S143" i="3"/>
  <c r="H20" i="3"/>
  <c r="M19" i="3"/>
  <c r="S20" i="2"/>
  <c r="X19" i="2"/>
  <c r="H21" i="2"/>
  <c r="M20" i="2"/>
  <c r="X18" i="3"/>
  <c r="W92" i="1" l="1"/>
  <c r="V20" i="1"/>
  <c r="X284" i="1"/>
  <c r="N284" i="1"/>
  <c r="S20" i="1"/>
  <c r="X313" i="1"/>
  <c r="H20" i="1"/>
  <c r="W20" i="1"/>
  <c r="K20" i="1"/>
  <c r="Y284" i="1"/>
  <c r="L20" i="1"/>
  <c r="Z284" i="1"/>
  <c r="O284" i="1"/>
  <c r="M284" i="1"/>
  <c r="K134" i="2"/>
  <c r="W22" i="2"/>
  <c r="L133" i="2"/>
  <c r="N22" i="2"/>
  <c r="Z22" i="2"/>
  <c r="V22" i="2"/>
  <c r="O22" i="2"/>
  <c r="N20" i="3"/>
  <c r="Z20" i="3"/>
  <c r="O143" i="3"/>
  <c r="Z143" i="3"/>
  <c r="N143" i="3"/>
  <c r="Y20" i="3"/>
  <c r="O20" i="3"/>
  <c r="Y143" i="3"/>
  <c r="M142" i="3"/>
  <c r="H143" i="3"/>
  <c r="X143" i="3"/>
  <c r="S144" i="3"/>
  <c r="H21" i="3"/>
  <c r="M20" i="3"/>
  <c r="X19" i="3"/>
  <c r="M21" i="2"/>
  <c r="H22" i="2"/>
  <c r="X20" i="2"/>
  <c r="S21" i="2"/>
  <c r="L21" i="1" l="1"/>
  <c r="H21" i="1"/>
  <c r="X285" i="1"/>
  <c r="N285" i="1"/>
  <c r="M285" i="1"/>
  <c r="Y285" i="1"/>
  <c r="X314" i="1"/>
  <c r="V21" i="1"/>
  <c r="W21" i="1"/>
  <c r="Z285" i="1"/>
  <c r="O285" i="1"/>
  <c r="K21" i="1"/>
  <c r="S21" i="1"/>
  <c r="W93" i="1"/>
  <c r="L134" i="2"/>
  <c r="W23" i="2"/>
  <c r="K135" i="2"/>
  <c r="V23" i="2"/>
  <c r="Z23" i="2"/>
  <c r="O23" i="2"/>
  <c r="N23" i="2"/>
  <c r="N144" i="3"/>
  <c r="Z144" i="3"/>
  <c r="O21" i="3"/>
  <c r="O144" i="3"/>
  <c r="N21" i="3"/>
  <c r="Y21" i="3"/>
  <c r="Z21" i="3"/>
  <c r="Y144" i="3"/>
  <c r="M143" i="3"/>
  <c r="H144" i="3"/>
  <c r="X144" i="3"/>
  <c r="S145" i="3"/>
  <c r="H22" i="3"/>
  <c r="M21" i="3"/>
  <c r="M22" i="2"/>
  <c r="H23" i="2"/>
  <c r="X21" i="2"/>
  <c r="S22" i="2"/>
  <c r="X20" i="3"/>
  <c r="O286" i="1" l="1"/>
  <c r="X315" i="1"/>
  <c r="X286" i="1"/>
  <c r="N286" i="1"/>
  <c r="V22" i="1"/>
  <c r="W94" i="1"/>
  <c r="Z286" i="1"/>
  <c r="Y286" i="1"/>
  <c r="H22" i="1"/>
  <c r="K22" i="1"/>
  <c r="S22" i="1"/>
  <c r="W22" i="1"/>
  <c r="M286" i="1"/>
  <c r="L22" i="1"/>
  <c r="K136" i="2"/>
  <c r="W24" i="2"/>
  <c r="L135" i="2"/>
  <c r="N24" i="2"/>
  <c r="Z24" i="2"/>
  <c r="O24" i="2"/>
  <c r="V24" i="2"/>
  <c r="N22" i="3"/>
  <c r="O145" i="3"/>
  <c r="Z22" i="3"/>
  <c r="O22" i="3"/>
  <c r="N145" i="3"/>
  <c r="Y22" i="3"/>
  <c r="Z145" i="3"/>
  <c r="Y145" i="3"/>
  <c r="M144" i="3"/>
  <c r="H145" i="3"/>
  <c r="X145" i="3"/>
  <c r="S146" i="3"/>
  <c r="H23" i="3"/>
  <c r="M22" i="3"/>
  <c r="X22" i="2"/>
  <c r="S23" i="2"/>
  <c r="M23" i="2"/>
  <c r="H24" i="2"/>
  <c r="X21" i="3"/>
  <c r="W23" i="1" l="1"/>
  <c r="S23" i="1"/>
  <c r="Z287" i="1"/>
  <c r="X287" i="1"/>
  <c r="Y287" i="1"/>
  <c r="K23" i="1"/>
  <c r="W95" i="1"/>
  <c r="X316" i="1"/>
  <c r="N287" i="1"/>
  <c r="L23" i="1"/>
  <c r="M287" i="1"/>
  <c r="H23" i="1"/>
  <c r="V23" i="1"/>
  <c r="O287" i="1"/>
  <c r="L136" i="2"/>
  <c r="W25" i="2"/>
  <c r="K137" i="2"/>
  <c r="O25" i="2"/>
  <c r="V25" i="2"/>
  <c r="Z25" i="2"/>
  <c r="N25" i="2"/>
  <c r="N146" i="3"/>
  <c r="O23" i="3"/>
  <c r="Z146" i="3"/>
  <c r="Z23" i="3"/>
  <c r="N23" i="3"/>
  <c r="Y23" i="3"/>
  <c r="O146" i="3"/>
  <c r="Y146" i="3"/>
  <c r="M145" i="3"/>
  <c r="H146" i="3"/>
  <c r="X146" i="3"/>
  <c r="S147" i="3"/>
  <c r="H24" i="3"/>
  <c r="M23" i="3"/>
  <c r="S24" i="2"/>
  <c r="X23" i="2"/>
  <c r="H25" i="2"/>
  <c r="M24" i="2"/>
  <c r="X22" i="3"/>
  <c r="X317" i="1" l="1"/>
  <c r="M288" i="1"/>
  <c r="W96" i="1"/>
  <c r="Z288" i="1"/>
  <c r="X288" i="1"/>
  <c r="O288" i="1"/>
  <c r="L24" i="1"/>
  <c r="K24" i="1"/>
  <c r="S24" i="1"/>
  <c r="H24" i="1"/>
  <c r="V24" i="1"/>
  <c r="N288" i="1"/>
  <c r="Y288" i="1"/>
  <c r="W24" i="1"/>
  <c r="K138" i="2"/>
  <c r="W26" i="2"/>
  <c r="L137" i="2"/>
  <c r="Z26" i="2"/>
  <c r="N26" i="2"/>
  <c r="V26" i="2"/>
  <c r="O26" i="2"/>
  <c r="N147" i="3"/>
  <c r="O147" i="3"/>
  <c r="Z147" i="3"/>
  <c r="N24" i="3"/>
  <c r="Z24" i="3"/>
  <c r="Y24" i="3"/>
  <c r="O24" i="3"/>
  <c r="Y147" i="3"/>
  <c r="M146" i="3"/>
  <c r="H147" i="3"/>
  <c r="X147" i="3"/>
  <c r="S148" i="3"/>
  <c r="H25" i="3"/>
  <c r="M24" i="3"/>
  <c r="X24" i="2"/>
  <c r="S25" i="2"/>
  <c r="X23" i="3"/>
  <c r="M25" i="2"/>
  <c r="H26" i="2"/>
  <c r="V25" i="1" l="1"/>
  <c r="L25" i="1"/>
  <c r="W97" i="1"/>
  <c r="K25" i="1"/>
  <c r="Z289" i="1"/>
  <c r="W25" i="1"/>
  <c r="H25" i="1"/>
  <c r="O289" i="1"/>
  <c r="M289" i="1"/>
  <c r="N289" i="1"/>
  <c r="Y289" i="1"/>
  <c r="S25" i="1"/>
  <c r="X289" i="1"/>
  <c r="X318" i="1"/>
  <c r="L138" i="2"/>
  <c r="W27" i="2"/>
  <c r="K139" i="2"/>
  <c r="N27" i="2"/>
  <c r="O27" i="2"/>
  <c r="V27" i="2"/>
  <c r="Z27" i="2"/>
  <c r="N148" i="3"/>
  <c r="N25" i="3"/>
  <c r="O25" i="3"/>
  <c r="Z148" i="3"/>
  <c r="Z25" i="3"/>
  <c r="Y25" i="3"/>
  <c r="O148" i="3"/>
  <c r="Y148" i="3"/>
  <c r="M147" i="3"/>
  <c r="H148" i="3"/>
  <c r="X148" i="3"/>
  <c r="S149" i="3"/>
  <c r="H26" i="3"/>
  <c r="M25" i="3"/>
  <c r="X24" i="3"/>
  <c r="X25" i="2"/>
  <c r="S26" i="2"/>
  <c r="M26" i="2"/>
  <c r="H27" i="2"/>
  <c r="Y290" i="1" l="1"/>
  <c r="H26" i="1"/>
  <c r="W98" i="1"/>
  <c r="K26" i="1"/>
  <c r="N290" i="1"/>
  <c r="W26" i="1"/>
  <c r="L26" i="1"/>
  <c r="S26" i="1"/>
  <c r="O290" i="1"/>
  <c r="X319" i="1"/>
  <c r="X290" i="1"/>
  <c r="M290" i="1"/>
  <c r="Z290" i="1"/>
  <c r="V26" i="1"/>
  <c r="K140" i="2"/>
  <c r="W28" i="2"/>
  <c r="L139" i="2"/>
  <c r="Z28" i="2"/>
  <c r="O28" i="2"/>
  <c r="V28" i="2"/>
  <c r="N28" i="2"/>
  <c r="O149" i="3"/>
  <c r="O26" i="3"/>
  <c r="N149" i="3"/>
  <c r="Z26" i="3"/>
  <c r="Z149" i="3"/>
  <c r="Y26" i="3"/>
  <c r="N26" i="3"/>
  <c r="Y149" i="3"/>
  <c r="M148" i="3"/>
  <c r="H149" i="3"/>
  <c r="X149" i="3"/>
  <c r="S150" i="3"/>
  <c r="M26" i="3"/>
  <c r="H27" i="3"/>
  <c r="X26" i="2"/>
  <c r="S27" i="2"/>
  <c r="X25" i="3"/>
  <c r="M27" i="2"/>
  <c r="H28" i="2"/>
  <c r="S27" i="1" l="1"/>
  <c r="X291" i="1"/>
  <c r="L27" i="1"/>
  <c r="W99" i="1"/>
  <c r="K27" i="1"/>
  <c r="V27" i="1"/>
  <c r="X320" i="1"/>
  <c r="W27" i="1"/>
  <c r="H27" i="1"/>
  <c r="M291" i="1"/>
  <c r="Z291" i="1"/>
  <c r="O291" i="1"/>
  <c r="N291" i="1"/>
  <c r="Y291" i="1"/>
  <c r="L140" i="2"/>
  <c r="W29" i="2"/>
  <c r="K141" i="2"/>
  <c r="N29" i="2"/>
  <c r="V29" i="2"/>
  <c r="O29" i="2"/>
  <c r="Z29" i="2"/>
  <c r="N150" i="3"/>
  <c r="Z150" i="3"/>
  <c r="Z27" i="3"/>
  <c r="Y27" i="3"/>
  <c r="O27" i="3"/>
  <c r="N27" i="3"/>
  <c r="O150" i="3"/>
  <c r="Y150" i="3"/>
  <c r="S151" i="3"/>
  <c r="X150" i="3"/>
  <c r="H150" i="3"/>
  <c r="M149" i="3"/>
  <c r="H28" i="3"/>
  <c r="M27" i="3"/>
  <c r="X26" i="3"/>
  <c r="S28" i="2"/>
  <c r="X27" i="2"/>
  <c r="H29" i="2"/>
  <c r="M28" i="2"/>
  <c r="O292" i="1" l="1"/>
  <c r="Z292" i="1"/>
  <c r="X321" i="1"/>
  <c r="L28" i="1"/>
  <c r="W28" i="1"/>
  <c r="Y292" i="1"/>
  <c r="M292" i="1"/>
  <c r="V28" i="1"/>
  <c r="X292" i="1"/>
  <c r="W100" i="1"/>
  <c r="N292" i="1"/>
  <c r="H28" i="1"/>
  <c r="K28" i="1"/>
  <c r="S28" i="1"/>
  <c r="K142" i="2"/>
  <c r="W30" i="2"/>
  <c r="L141" i="2"/>
  <c r="Z30" i="2"/>
  <c r="V30" i="2"/>
  <c r="O30" i="2"/>
  <c r="N30" i="2"/>
  <c r="O28" i="3"/>
  <c r="Y28" i="3"/>
  <c r="O151" i="3"/>
  <c r="Z28" i="3"/>
  <c r="Z151" i="3"/>
  <c r="N28" i="3"/>
  <c r="N151" i="3"/>
  <c r="Y151" i="3"/>
  <c r="H151" i="3"/>
  <c r="M150" i="3"/>
  <c r="S152" i="3"/>
  <c r="X151" i="3"/>
  <c r="H29" i="3"/>
  <c r="M28" i="3"/>
  <c r="M29" i="2"/>
  <c r="H30" i="2"/>
  <c r="X27" i="3"/>
  <c r="X28" i="2"/>
  <c r="S29" i="2"/>
  <c r="N293" i="1" l="1"/>
  <c r="M293" i="1"/>
  <c r="X322" i="1"/>
  <c r="V29" i="1"/>
  <c r="H29" i="1"/>
  <c r="S29" i="1"/>
  <c r="W101" i="1"/>
  <c r="Y293" i="1"/>
  <c r="Z293" i="1"/>
  <c r="L29" i="1"/>
  <c r="K29" i="1"/>
  <c r="X293" i="1"/>
  <c r="W29" i="1"/>
  <c r="O293" i="1"/>
  <c r="L142" i="2"/>
  <c r="W31" i="2"/>
  <c r="K143" i="2"/>
  <c r="V31" i="2"/>
  <c r="N31" i="2"/>
  <c r="O31" i="2"/>
  <c r="Z31" i="2"/>
  <c r="Z29" i="3"/>
  <c r="O29" i="3"/>
  <c r="N152" i="3"/>
  <c r="O152" i="3"/>
  <c r="Z152" i="3"/>
  <c r="N29" i="3"/>
  <c r="Y29" i="3"/>
  <c r="Y152" i="3"/>
  <c r="X152" i="3"/>
  <c r="S153" i="3"/>
  <c r="M151" i="3"/>
  <c r="H152" i="3"/>
  <c r="H30" i="3"/>
  <c r="M29" i="3"/>
  <c r="M30" i="2"/>
  <c r="H31" i="2"/>
  <c r="X29" i="2"/>
  <c r="S30" i="2"/>
  <c r="X28" i="3"/>
  <c r="X294" i="1" l="1"/>
  <c r="V30" i="1"/>
  <c r="K30" i="1"/>
  <c r="W102" i="1"/>
  <c r="X323" i="1"/>
  <c r="Y294" i="1"/>
  <c r="O294" i="1"/>
  <c r="L30" i="1"/>
  <c r="S30" i="1"/>
  <c r="M294" i="1"/>
  <c r="W30" i="1"/>
  <c r="Z294" i="1"/>
  <c r="H30" i="1"/>
  <c r="N294" i="1"/>
  <c r="K144" i="2"/>
  <c r="W32" i="2"/>
  <c r="L143" i="2"/>
  <c r="Z32" i="2"/>
  <c r="O32" i="2"/>
  <c r="N32" i="2"/>
  <c r="V32" i="2"/>
  <c r="O30" i="3"/>
  <c r="Z30" i="3"/>
  <c r="O153" i="3"/>
  <c r="N153" i="3"/>
  <c r="N30" i="3"/>
  <c r="Z153" i="3"/>
  <c r="Y30" i="3"/>
  <c r="Y153" i="3"/>
  <c r="X153" i="3"/>
  <c r="S155" i="3"/>
  <c r="M152" i="3"/>
  <c r="H153" i="3"/>
  <c r="H31" i="3"/>
  <c r="M30" i="3"/>
  <c r="M31" i="2"/>
  <c r="H32" i="2"/>
  <c r="X30" i="2"/>
  <c r="S31" i="2"/>
  <c r="X29" i="3"/>
  <c r="W31" i="1" l="1"/>
  <c r="O295" i="1"/>
  <c r="K31" i="1"/>
  <c r="Z295" i="1"/>
  <c r="N295" i="1"/>
  <c r="M295" i="1"/>
  <c r="Y295" i="1"/>
  <c r="V31" i="1"/>
  <c r="W103" i="1"/>
  <c r="L31" i="1"/>
  <c r="H31" i="1"/>
  <c r="S31" i="1"/>
  <c r="X324" i="1"/>
  <c r="X295" i="1"/>
  <c r="L144" i="2"/>
  <c r="W33" i="2"/>
  <c r="K145" i="2"/>
  <c r="O33" i="2"/>
  <c r="V33" i="2"/>
  <c r="N33" i="2"/>
  <c r="Z33" i="2"/>
  <c r="N155" i="3"/>
  <c r="Y31" i="3"/>
  <c r="O155" i="3"/>
  <c r="Z155" i="3"/>
  <c r="Z31" i="3"/>
  <c r="N31" i="3"/>
  <c r="O31" i="3"/>
  <c r="Y155" i="3"/>
  <c r="X155" i="3"/>
  <c r="S156" i="3"/>
  <c r="M153" i="3"/>
  <c r="M31" i="3"/>
  <c r="H32" i="3"/>
  <c r="S32" i="2"/>
  <c r="X31" i="2"/>
  <c r="X30" i="3"/>
  <c r="H33" i="2"/>
  <c r="M32" i="2"/>
  <c r="Z296" i="1" l="1"/>
  <c r="H32" i="1"/>
  <c r="Y296" i="1"/>
  <c r="K32" i="1"/>
  <c r="S32" i="1"/>
  <c r="X296" i="1"/>
  <c r="L32" i="1"/>
  <c r="M296" i="1"/>
  <c r="O296" i="1"/>
  <c r="V32" i="1"/>
  <c r="X325" i="1"/>
  <c r="W104" i="1"/>
  <c r="N296" i="1"/>
  <c r="W32" i="1"/>
  <c r="K146" i="2"/>
  <c r="W34" i="2"/>
  <c r="L145" i="2"/>
  <c r="Z34" i="2"/>
  <c r="V34" i="2"/>
  <c r="N34" i="2"/>
  <c r="O34" i="2"/>
  <c r="Z156" i="3"/>
  <c r="Z32" i="3"/>
  <c r="O32" i="3"/>
  <c r="O156" i="3"/>
  <c r="N156" i="3"/>
  <c r="N32" i="3"/>
  <c r="Y32" i="3"/>
  <c r="Y156" i="3"/>
  <c r="M155" i="3"/>
  <c r="X156" i="3"/>
  <c r="S157" i="3"/>
  <c r="M32" i="3"/>
  <c r="H33" i="3"/>
  <c r="X31" i="3"/>
  <c r="M33" i="2"/>
  <c r="H34" i="2"/>
  <c r="X32" i="2"/>
  <c r="S33" i="2"/>
  <c r="W105" i="1" l="1"/>
  <c r="K33" i="1"/>
  <c r="X326" i="1"/>
  <c r="L33" i="1"/>
  <c r="Y298" i="1"/>
  <c r="W33" i="1"/>
  <c r="V33" i="1"/>
  <c r="H33" i="1"/>
  <c r="M298" i="1"/>
  <c r="N298" i="1"/>
  <c r="O298" i="1"/>
  <c r="S33" i="1"/>
  <c r="Z298" i="1"/>
  <c r="L146" i="2"/>
  <c r="W35" i="2"/>
  <c r="K147" i="2"/>
  <c r="O35" i="2"/>
  <c r="N35" i="2"/>
  <c r="V35" i="2"/>
  <c r="Z35" i="2"/>
  <c r="N157" i="3"/>
  <c r="O157" i="3"/>
  <c r="Z157" i="3"/>
  <c r="Y33" i="3"/>
  <c r="O33" i="3"/>
  <c r="N33" i="3"/>
  <c r="Z33" i="3"/>
  <c r="Y157" i="3"/>
  <c r="M156" i="3"/>
  <c r="X157" i="3"/>
  <c r="S158" i="3"/>
  <c r="M33" i="3"/>
  <c r="H34" i="3"/>
  <c r="X32" i="3"/>
  <c r="X33" i="2"/>
  <c r="S34" i="2"/>
  <c r="M34" i="2"/>
  <c r="H35" i="2"/>
  <c r="S34" i="1" l="1"/>
  <c r="L34" i="1"/>
  <c r="O299" i="1"/>
  <c r="V34" i="1"/>
  <c r="X327" i="1"/>
  <c r="H34" i="1"/>
  <c r="N299" i="1"/>
  <c r="W34" i="1"/>
  <c r="K34" i="1"/>
  <c r="Z299" i="1"/>
  <c r="M299" i="1"/>
  <c r="Y299" i="1"/>
  <c r="W106" i="1"/>
  <c r="W36" i="2"/>
  <c r="K148" i="2"/>
  <c r="L147" i="2"/>
  <c r="N36" i="2"/>
  <c r="Z36" i="2"/>
  <c r="V36" i="2"/>
  <c r="O36" i="2"/>
  <c r="Z158" i="3"/>
  <c r="Y34" i="3"/>
  <c r="N34" i="3"/>
  <c r="Z34" i="3"/>
  <c r="O158" i="3"/>
  <c r="O34" i="3"/>
  <c r="N158" i="3"/>
  <c r="Y158" i="3"/>
  <c r="M157" i="3"/>
  <c r="X158" i="3"/>
  <c r="S159" i="3"/>
  <c r="H35" i="3"/>
  <c r="M34" i="3"/>
  <c r="X34" i="2"/>
  <c r="S35" i="2"/>
  <c r="M35" i="2"/>
  <c r="H36" i="2"/>
  <c r="X33" i="3"/>
  <c r="V35" i="1" l="1"/>
  <c r="W35" i="1"/>
  <c r="M300" i="1"/>
  <c r="Z300" i="1"/>
  <c r="H35" i="1"/>
  <c r="L35" i="1"/>
  <c r="Y300" i="1"/>
  <c r="N300" i="1"/>
  <c r="O300" i="1"/>
  <c r="W107" i="1"/>
  <c r="K35" i="1"/>
  <c r="X328" i="1"/>
  <c r="S35" i="1"/>
  <c r="L148" i="2"/>
  <c r="K149" i="2"/>
  <c r="W37" i="2"/>
  <c r="O37" i="2"/>
  <c r="V37" i="2"/>
  <c r="Z37" i="2"/>
  <c r="N37" i="2"/>
  <c r="N159" i="3"/>
  <c r="N35" i="3"/>
  <c r="O35" i="3"/>
  <c r="Y35" i="3"/>
  <c r="Z35" i="3"/>
  <c r="O159" i="3"/>
  <c r="Z159" i="3"/>
  <c r="Y159" i="3"/>
  <c r="M158" i="3"/>
  <c r="X159" i="3"/>
  <c r="S160" i="3"/>
  <c r="M35" i="3"/>
  <c r="H36" i="3"/>
  <c r="H37" i="2"/>
  <c r="M36" i="2"/>
  <c r="X34" i="3"/>
  <c r="S36" i="2"/>
  <c r="X35" i="2"/>
  <c r="Z301" i="1" l="1"/>
  <c r="K36" i="1"/>
  <c r="Y301" i="1"/>
  <c r="M301" i="1"/>
  <c r="X329" i="1"/>
  <c r="L36" i="1"/>
  <c r="W36" i="1"/>
  <c r="W108" i="1"/>
  <c r="S36" i="1"/>
  <c r="O301" i="1"/>
  <c r="H36" i="1"/>
  <c r="V36" i="1"/>
  <c r="W38" i="2"/>
  <c r="K150" i="2"/>
  <c r="L149" i="2"/>
  <c r="N38" i="2"/>
  <c r="V38" i="2"/>
  <c r="Z38" i="2"/>
  <c r="O38" i="2"/>
  <c r="N36" i="3"/>
  <c r="Y36" i="3"/>
  <c r="Z160" i="3"/>
  <c r="O160" i="3"/>
  <c r="O36" i="3"/>
  <c r="Z36" i="3"/>
  <c r="N160" i="3"/>
  <c r="Y160" i="3"/>
  <c r="M159" i="3"/>
  <c r="X160" i="3"/>
  <c r="S161" i="3"/>
  <c r="M36" i="3"/>
  <c r="H37" i="3"/>
  <c r="X35" i="3"/>
  <c r="X36" i="2"/>
  <c r="S37" i="2"/>
  <c r="M37" i="2"/>
  <c r="H38" i="2"/>
  <c r="M302" i="1" l="1"/>
  <c r="H37" i="1"/>
  <c r="W37" i="1"/>
  <c r="Y302" i="1"/>
  <c r="O302" i="1"/>
  <c r="L37" i="1"/>
  <c r="K37" i="1"/>
  <c r="V37" i="1"/>
  <c r="W109" i="1"/>
  <c r="S37" i="1"/>
  <c r="X330" i="1"/>
  <c r="Z302" i="1"/>
  <c r="L150" i="2"/>
  <c r="K151" i="2"/>
  <c r="W39" i="2"/>
  <c r="O39" i="2"/>
  <c r="V39" i="2"/>
  <c r="Z39" i="2"/>
  <c r="N39" i="2"/>
  <c r="O161" i="3"/>
  <c r="N161" i="3"/>
  <c r="Z161" i="3"/>
  <c r="Z37" i="3"/>
  <c r="Y37" i="3"/>
  <c r="O37" i="3"/>
  <c r="N37" i="3"/>
  <c r="Y161" i="3"/>
  <c r="M160" i="3"/>
  <c r="X161" i="3"/>
  <c r="S162" i="3"/>
  <c r="M37" i="3"/>
  <c r="H38" i="3"/>
  <c r="X37" i="2"/>
  <c r="S38" i="2"/>
  <c r="M38" i="2"/>
  <c r="H39" i="2"/>
  <c r="X36" i="3"/>
  <c r="V38" i="1" l="1"/>
  <c r="Y303" i="1"/>
  <c r="Z303" i="1"/>
  <c r="X331" i="1"/>
  <c r="K38" i="1"/>
  <c r="W38" i="1"/>
  <c r="S38" i="1"/>
  <c r="L38" i="1"/>
  <c r="H38" i="1"/>
  <c r="W110" i="1"/>
  <c r="O303" i="1"/>
  <c r="M303" i="1"/>
  <c r="W40" i="2"/>
  <c r="K152" i="2"/>
  <c r="L151" i="2"/>
  <c r="V40" i="2"/>
  <c r="N40" i="2"/>
  <c r="Z40" i="2"/>
  <c r="O40" i="2"/>
  <c r="Z38" i="3"/>
  <c r="N38" i="3"/>
  <c r="Z162" i="3"/>
  <c r="N162" i="3"/>
  <c r="O38" i="3"/>
  <c r="Y38" i="3"/>
  <c r="O162" i="3"/>
  <c r="Y162" i="3"/>
  <c r="M161" i="3"/>
  <c r="X162" i="3"/>
  <c r="S163" i="3"/>
  <c r="H39" i="3"/>
  <c r="M38" i="3"/>
  <c r="M39" i="2"/>
  <c r="H40" i="2"/>
  <c r="X37" i="3"/>
  <c r="X38" i="2"/>
  <c r="S39" i="2"/>
  <c r="L39" i="1" l="1"/>
  <c r="M304" i="1"/>
  <c r="X332" i="1"/>
  <c r="S39" i="1"/>
  <c r="Z304" i="1"/>
  <c r="W111" i="1"/>
  <c r="W39" i="1"/>
  <c r="Y304" i="1"/>
  <c r="O304" i="1"/>
  <c r="H39" i="1"/>
  <c r="K39" i="1"/>
  <c r="V39" i="1"/>
  <c r="L152" i="2"/>
  <c r="K153" i="2"/>
  <c r="W41" i="2"/>
  <c r="O41" i="2"/>
  <c r="N41" i="2"/>
  <c r="Z41" i="2"/>
  <c r="V41" i="2"/>
  <c r="O163" i="3"/>
  <c r="Z163" i="3"/>
  <c r="Y39" i="3"/>
  <c r="N39" i="3"/>
  <c r="N163" i="3"/>
  <c r="O39" i="3"/>
  <c r="Z39" i="3"/>
  <c r="Y163" i="3"/>
  <c r="M162" i="3"/>
  <c r="X163" i="3"/>
  <c r="S164" i="3"/>
  <c r="M39" i="3"/>
  <c r="H40" i="3"/>
  <c r="H41" i="2"/>
  <c r="M40" i="2"/>
  <c r="X38" i="3"/>
  <c r="S40" i="2"/>
  <c r="X39" i="2"/>
  <c r="Y305" i="1" l="1"/>
  <c r="W40" i="1"/>
  <c r="X333" i="1"/>
  <c r="H40" i="1"/>
  <c r="W112" i="1"/>
  <c r="M305" i="1"/>
  <c r="V40" i="1"/>
  <c r="K40" i="1"/>
  <c r="S40" i="1"/>
  <c r="O305" i="1"/>
  <c r="Z305" i="1"/>
  <c r="L40" i="1"/>
  <c r="K154" i="2"/>
  <c r="W42" i="2"/>
  <c r="L153" i="2"/>
  <c r="V42" i="2"/>
  <c r="N42" i="2"/>
  <c r="Z42" i="2"/>
  <c r="O42" i="2"/>
  <c r="Z40" i="3"/>
  <c r="N40" i="3"/>
  <c r="O40" i="3"/>
  <c r="Z164" i="3"/>
  <c r="Y40" i="3"/>
  <c r="N164" i="3"/>
  <c r="O164" i="3"/>
  <c r="Y164" i="3"/>
  <c r="M163" i="3"/>
  <c r="X164" i="3"/>
  <c r="S165" i="3"/>
  <c r="H41" i="3"/>
  <c r="M40" i="3"/>
  <c r="M41" i="2"/>
  <c r="H42" i="2"/>
  <c r="X39" i="3"/>
  <c r="X40" i="2"/>
  <c r="S41" i="2"/>
  <c r="H41" i="1" l="1"/>
  <c r="V41" i="1"/>
  <c r="X334" i="1"/>
  <c r="K41" i="1"/>
  <c r="O306" i="1"/>
  <c r="M306" i="1"/>
  <c r="W41" i="1"/>
  <c r="L41" i="1"/>
  <c r="Z306" i="1"/>
  <c r="S41" i="1"/>
  <c r="W113" i="1"/>
  <c r="Y306" i="1"/>
  <c r="L154" i="2"/>
  <c r="W43" i="2"/>
  <c r="K155" i="2"/>
  <c r="Z43" i="2"/>
  <c r="N43" i="2"/>
  <c r="O43" i="2"/>
  <c r="V43" i="2"/>
  <c r="Y41" i="3"/>
  <c r="Z165" i="3"/>
  <c r="Z41" i="3"/>
  <c r="O165" i="3"/>
  <c r="O41" i="3"/>
  <c r="N165" i="3"/>
  <c r="N41" i="3"/>
  <c r="Y165" i="3"/>
  <c r="M164" i="3"/>
  <c r="X165" i="3"/>
  <c r="S166" i="3"/>
  <c r="H42" i="3"/>
  <c r="M41" i="3"/>
  <c r="X40" i="3"/>
  <c r="X41" i="2"/>
  <c r="S42" i="2"/>
  <c r="M42" i="2"/>
  <c r="H43" i="2"/>
  <c r="K42" i="1" l="1"/>
  <c r="L42" i="1"/>
  <c r="W114" i="1"/>
  <c r="W42" i="1"/>
  <c r="X335" i="1"/>
  <c r="Y307" i="1"/>
  <c r="S42" i="1"/>
  <c r="M307" i="1"/>
  <c r="V42" i="1"/>
  <c r="Z307" i="1"/>
  <c r="O307" i="1"/>
  <c r="H42" i="1"/>
  <c r="K156" i="2"/>
  <c r="W44" i="2"/>
  <c r="L155" i="2"/>
  <c r="V44" i="2"/>
  <c r="O44" i="2"/>
  <c r="N44" i="2"/>
  <c r="Z44" i="2"/>
  <c r="O166" i="3"/>
  <c r="N42" i="3"/>
  <c r="Z42" i="3"/>
  <c r="Z166" i="3"/>
  <c r="N166" i="3"/>
  <c r="O42" i="3"/>
  <c r="Y42" i="3"/>
  <c r="Y166" i="3"/>
  <c r="M165" i="3"/>
  <c r="X166" i="3"/>
  <c r="S167" i="3"/>
  <c r="H43" i="3"/>
  <c r="M42" i="3"/>
  <c r="X42" i="2"/>
  <c r="S43" i="2"/>
  <c r="M43" i="2"/>
  <c r="H44" i="2"/>
  <c r="X41" i="3"/>
  <c r="O308" i="1" l="1"/>
  <c r="S43" i="1"/>
  <c r="W115" i="1"/>
  <c r="H43" i="1"/>
  <c r="M308" i="1"/>
  <c r="Z308" i="1"/>
  <c r="Y308" i="1"/>
  <c r="L43" i="1"/>
  <c r="W43" i="1"/>
  <c r="V43" i="1"/>
  <c r="X336" i="1"/>
  <c r="K43" i="1"/>
  <c r="L156" i="2"/>
  <c r="W45" i="2"/>
  <c r="K157" i="2"/>
  <c r="N45" i="2"/>
  <c r="O45" i="2"/>
  <c r="Z45" i="2"/>
  <c r="V45" i="2"/>
  <c r="Z43" i="3"/>
  <c r="Z167" i="3"/>
  <c r="O43" i="3"/>
  <c r="N43" i="3"/>
  <c r="Y43" i="3"/>
  <c r="N167" i="3"/>
  <c r="O167" i="3"/>
  <c r="Y167" i="3"/>
  <c r="M166" i="3"/>
  <c r="X167" i="3"/>
  <c r="S168" i="3"/>
  <c r="H44" i="3"/>
  <c r="M43" i="3"/>
  <c r="H45" i="2"/>
  <c r="M44" i="2"/>
  <c r="S44" i="2"/>
  <c r="X43" i="2"/>
  <c r="X42" i="3"/>
  <c r="H44" i="1" l="1"/>
  <c r="L44" i="1"/>
  <c r="X337" i="1"/>
  <c r="Y309" i="1"/>
  <c r="W116" i="1"/>
  <c r="K44" i="1"/>
  <c r="V44" i="1"/>
  <c r="Z309" i="1"/>
  <c r="S44" i="1"/>
  <c r="W44" i="1"/>
  <c r="M309" i="1"/>
  <c r="O309" i="1"/>
  <c r="K158" i="2"/>
  <c r="W46" i="2"/>
  <c r="L157" i="2"/>
  <c r="Z46" i="2"/>
  <c r="V46" i="2"/>
  <c r="O46" i="2"/>
  <c r="N46" i="2"/>
  <c r="O168" i="3"/>
  <c r="N44" i="3"/>
  <c r="N168" i="3"/>
  <c r="Z168" i="3"/>
  <c r="O44" i="3"/>
  <c r="Y44" i="3"/>
  <c r="Z44" i="3"/>
  <c r="Y168" i="3"/>
  <c r="M167" i="3"/>
  <c r="X168" i="3"/>
  <c r="S169" i="3"/>
  <c r="H45" i="3"/>
  <c r="M44" i="3"/>
  <c r="M45" i="2"/>
  <c r="H46" i="2"/>
  <c r="X43" i="3"/>
  <c r="X44" i="2"/>
  <c r="S45" i="2"/>
  <c r="Z310" i="1" l="1"/>
  <c r="V45" i="1"/>
  <c r="X338" i="1"/>
  <c r="Y310" i="1"/>
  <c r="M310" i="1"/>
  <c r="W45" i="1"/>
  <c r="K45" i="1"/>
  <c r="L45" i="1"/>
  <c r="O310" i="1"/>
  <c r="S45" i="1"/>
  <c r="W117" i="1"/>
  <c r="H45" i="1"/>
  <c r="L158" i="2"/>
  <c r="W47" i="2"/>
  <c r="K159" i="2"/>
  <c r="N47" i="2"/>
  <c r="V47" i="2"/>
  <c r="O47" i="2"/>
  <c r="Z47" i="2"/>
  <c r="Z45" i="3"/>
  <c r="N169" i="3"/>
  <c r="Z169" i="3"/>
  <c r="Y45" i="3"/>
  <c r="N45" i="3"/>
  <c r="O45" i="3"/>
  <c r="O169" i="3"/>
  <c r="Y169" i="3"/>
  <c r="M168" i="3"/>
  <c r="X169" i="3"/>
  <c r="S170" i="3"/>
  <c r="H46" i="3"/>
  <c r="M45" i="3"/>
  <c r="X45" i="2"/>
  <c r="S46" i="2"/>
  <c r="M46" i="2"/>
  <c r="H47" i="2"/>
  <c r="X44" i="3"/>
  <c r="Y311" i="1" l="1"/>
  <c r="H46" i="1"/>
  <c r="K46" i="1"/>
  <c r="S46" i="1"/>
  <c r="W46" i="1"/>
  <c r="V46" i="1"/>
  <c r="L46" i="1"/>
  <c r="W118" i="1"/>
  <c r="O311" i="1"/>
  <c r="M311" i="1"/>
  <c r="Z311" i="1"/>
  <c r="K160" i="2"/>
  <c r="W48" i="2"/>
  <c r="L159" i="2"/>
  <c r="Z48" i="2"/>
  <c r="O48" i="2"/>
  <c r="V48" i="2"/>
  <c r="N48" i="2"/>
  <c r="Y46" i="3"/>
  <c r="O170" i="3"/>
  <c r="O46" i="3"/>
  <c r="N170" i="3"/>
  <c r="Z170" i="3"/>
  <c r="N46" i="3"/>
  <c r="Z46" i="3"/>
  <c r="Y170" i="3"/>
  <c r="M169" i="3"/>
  <c r="X170" i="3"/>
  <c r="S171" i="3"/>
  <c r="M46" i="3"/>
  <c r="H47" i="3"/>
  <c r="M47" i="2"/>
  <c r="H48" i="2"/>
  <c r="X46" i="2"/>
  <c r="S47" i="2"/>
  <c r="X45" i="3"/>
  <c r="L47" i="1" l="1"/>
  <c r="K47" i="1"/>
  <c r="W119" i="1"/>
  <c r="M312" i="1"/>
  <c r="V47" i="1"/>
  <c r="H47" i="1"/>
  <c r="S47" i="1"/>
  <c r="Z312" i="1"/>
  <c r="O312" i="1"/>
  <c r="W47" i="1"/>
  <c r="Y312" i="1"/>
  <c r="L160" i="2"/>
  <c r="W49" i="2"/>
  <c r="K161" i="2"/>
  <c r="V49" i="2"/>
  <c r="O49" i="2"/>
  <c r="N49" i="2"/>
  <c r="Z49" i="2"/>
  <c r="O47" i="3"/>
  <c r="N171" i="3"/>
  <c r="Z47" i="3"/>
  <c r="N47" i="3"/>
  <c r="O171" i="3"/>
  <c r="Z171" i="3"/>
  <c r="Y47" i="3"/>
  <c r="Y171" i="3"/>
  <c r="M170" i="3"/>
  <c r="X171" i="3"/>
  <c r="S172" i="3"/>
  <c r="H48" i="3"/>
  <c r="M47" i="3"/>
  <c r="H49" i="2"/>
  <c r="M48" i="2"/>
  <c r="S48" i="2"/>
  <c r="X47" i="2"/>
  <c r="X46" i="3"/>
  <c r="M313" i="1" l="1"/>
  <c r="Z313" i="1"/>
  <c r="Y313" i="1"/>
  <c r="S48" i="1"/>
  <c r="W120" i="1"/>
  <c r="W48" i="1"/>
  <c r="H48" i="1"/>
  <c r="K48" i="1"/>
  <c r="O313" i="1"/>
  <c r="V48" i="1"/>
  <c r="L48" i="1"/>
  <c r="K162" i="2"/>
  <c r="W50" i="2"/>
  <c r="L161" i="2"/>
  <c r="N50" i="2"/>
  <c r="O50" i="2"/>
  <c r="Z50" i="2"/>
  <c r="V50" i="2"/>
  <c r="N48" i="3"/>
  <c r="Y48" i="3"/>
  <c r="Z48" i="3"/>
  <c r="Z172" i="3"/>
  <c r="N172" i="3"/>
  <c r="O172" i="3"/>
  <c r="O48" i="3"/>
  <c r="Y172" i="3"/>
  <c r="M171" i="3"/>
  <c r="X172" i="3"/>
  <c r="S173" i="3"/>
  <c r="H49" i="3"/>
  <c r="M48" i="3"/>
  <c r="M49" i="2"/>
  <c r="H50" i="2"/>
  <c r="X47" i="3"/>
  <c r="X48" i="2"/>
  <c r="S49" i="2"/>
  <c r="S49" i="1" l="1"/>
  <c r="H49" i="1"/>
  <c r="Y314" i="1"/>
  <c r="V49" i="1"/>
  <c r="W49" i="1"/>
  <c r="Z314" i="1"/>
  <c r="K49" i="1"/>
  <c r="L49" i="1"/>
  <c r="O314" i="1"/>
  <c r="W121" i="1"/>
  <c r="M314" i="1"/>
  <c r="L162" i="2"/>
  <c r="W53" i="2"/>
  <c r="K163" i="2"/>
  <c r="Z52" i="2"/>
  <c r="V53" i="2"/>
  <c r="O52" i="2"/>
  <c r="N52" i="2"/>
  <c r="N49" i="3"/>
  <c r="O49" i="3"/>
  <c r="Z49" i="3"/>
  <c r="N173" i="3"/>
  <c r="Z173" i="3"/>
  <c r="O173" i="3"/>
  <c r="Y49" i="3"/>
  <c r="Y173" i="3"/>
  <c r="M172" i="3"/>
  <c r="X173" i="3"/>
  <c r="S174" i="3"/>
  <c r="M49" i="3"/>
  <c r="H50" i="3"/>
  <c r="M50" i="2"/>
  <c r="H52" i="2"/>
  <c r="X48" i="3"/>
  <c r="X49" i="2"/>
  <c r="S50" i="2"/>
  <c r="K50" i="1" l="1"/>
  <c r="Y315" i="1"/>
  <c r="V50" i="1"/>
  <c r="L50" i="1"/>
  <c r="W122" i="1"/>
  <c r="Z315" i="1"/>
  <c r="H50" i="1"/>
  <c r="M315" i="1"/>
  <c r="O315" i="1"/>
  <c r="W50" i="1"/>
  <c r="S50" i="1"/>
  <c r="W54" i="2"/>
  <c r="V54" i="2"/>
  <c r="K164" i="2"/>
  <c r="L163" i="2"/>
  <c r="N53" i="2"/>
  <c r="O53" i="2"/>
  <c r="Z53" i="2"/>
  <c r="N50" i="3"/>
  <c r="N174" i="3"/>
  <c r="Y50" i="3"/>
  <c r="Z50" i="3"/>
  <c r="Z174" i="3"/>
  <c r="O174" i="3"/>
  <c r="O50" i="3"/>
  <c r="Y174" i="3"/>
  <c r="M173" i="3"/>
  <c r="X174" i="3"/>
  <c r="S175" i="3"/>
  <c r="M50" i="3"/>
  <c r="H51" i="3"/>
  <c r="M52" i="2"/>
  <c r="H53" i="2"/>
  <c r="X50" i="2"/>
  <c r="S52" i="2"/>
  <c r="X52" i="2" s="1"/>
  <c r="X49" i="3"/>
  <c r="L51" i="1" l="1"/>
  <c r="M316" i="1"/>
  <c r="S51" i="1"/>
  <c r="H51" i="1"/>
  <c r="V51" i="1"/>
  <c r="W51" i="1"/>
  <c r="Z316" i="1"/>
  <c r="Y316" i="1"/>
  <c r="O316" i="1"/>
  <c r="W123" i="1"/>
  <c r="K51" i="1"/>
  <c r="K165" i="2"/>
  <c r="V55" i="2"/>
  <c r="L164" i="2"/>
  <c r="W55" i="2"/>
  <c r="Z54" i="2"/>
  <c r="O54" i="2"/>
  <c r="N54" i="2"/>
  <c r="N51" i="3"/>
  <c r="O51" i="3"/>
  <c r="Y51" i="3"/>
  <c r="Z51" i="3"/>
  <c r="Z175" i="3"/>
  <c r="O175" i="3"/>
  <c r="N175" i="3"/>
  <c r="Y175" i="3"/>
  <c r="M174" i="3"/>
  <c r="X175" i="3"/>
  <c r="S176" i="3"/>
  <c r="H52" i="3"/>
  <c r="M51" i="3"/>
  <c r="H54" i="2"/>
  <c r="M53" i="2"/>
  <c r="S53" i="2"/>
  <c r="X50" i="3"/>
  <c r="H52" i="1" l="1"/>
  <c r="Z317" i="1"/>
  <c r="S52" i="1"/>
  <c r="K52" i="1"/>
  <c r="W52" i="1"/>
  <c r="M317" i="1"/>
  <c r="Y317" i="1"/>
  <c r="W124" i="1"/>
  <c r="O317" i="1"/>
  <c r="V52" i="1"/>
  <c r="L52" i="1"/>
  <c r="L165" i="2"/>
  <c r="V56" i="2"/>
  <c r="W56" i="2"/>
  <c r="K166" i="2"/>
  <c r="O55" i="2"/>
  <c r="N55" i="2"/>
  <c r="Z55" i="2"/>
  <c r="Z52" i="3"/>
  <c r="N176" i="3"/>
  <c r="Y52" i="3"/>
  <c r="O176" i="3"/>
  <c r="O52" i="3"/>
  <c r="Z176" i="3"/>
  <c r="N52" i="3"/>
  <c r="Y176" i="3"/>
  <c r="M175" i="3"/>
  <c r="X176" i="3"/>
  <c r="S177" i="3"/>
  <c r="H53" i="3"/>
  <c r="M52" i="3"/>
  <c r="M54" i="2"/>
  <c r="H55" i="2"/>
  <c r="X51" i="3"/>
  <c r="X53" i="2"/>
  <c r="S54" i="2"/>
  <c r="Y318" i="1" l="1"/>
  <c r="S53" i="1"/>
  <c r="W125" i="1"/>
  <c r="K53" i="1"/>
  <c r="L53" i="1"/>
  <c r="V53" i="1"/>
  <c r="M318" i="1"/>
  <c r="Z318" i="1"/>
  <c r="O318" i="1"/>
  <c r="W53" i="1"/>
  <c r="H53" i="1"/>
  <c r="K167" i="2"/>
  <c r="W57" i="2"/>
  <c r="V57" i="2"/>
  <c r="L166" i="2"/>
  <c r="N56" i="2"/>
  <c r="Z56" i="2"/>
  <c r="O56" i="2"/>
  <c r="Z53" i="3"/>
  <c r="O177" i="3"/>
  <c r="N53" i="3"/>
  <c r="Y53" i="3"/>
  <c r="O53" i="3"/>
  <c r="Z177" i="3"/>
  <c r="N177" i="3"/>
  <c r="Y177" i="3"/>
  <c r="M176" i="3"/>
  <c r="X177" i="3"/>
  <c r="S178" i="3"/>
  <c r="M53" i="3"/>
  <c r="H54" i="3"/>
  <c r="M55" i="2"/>
  <c r="H56" i="2"/>
  <c r="X52" i="3"/>
  <c r="X54" i="2"/>
  <c r="S55" i="2"/>
  <c r="K54" i="1" l="1"/>
  <c r="M319" i="1"/>
  <c r="W126" i="1"/>
  <c r="Z319" i="1"/>
  <c r="H54" i="1"/>
  <c r="W54" i="1"/>
  <c r="V54" i="1"/>
  <c r="S54" i="1"/>
  <c r="O319" i="1"/>
  <c r="L54" i="1"/>
  <c r="Y319" i="1"/>
  <c r="V58" i="2"/>
  <c r="W58" i="2"/>
  <c r="L167" i="2"/>
  <c r="K168" i="2"/>
  <c r="O57" i="2"/>
  <c r="Z57" i="2"/>
  <c r="N57" i="2"/>
  <c r="Z54" i="3"/>
  <c r="N178" i="3"/>
  <c r="N54" i="3"/>
  <c r="Y54" i="3"/>
  <c r="O54" i="3"/>
  <c r="Z178" i="3"/>
  <c r="O178" i="3"/>
  <c r="Y178" i="3"/>
  <c r="M177" i="3"/>
  <c r="X178" i="3"/>
  <c r="S179" i="3"/>
  <c r="H55" i="3"/>
  <c r="M54" i="3"/>
  <c r="X53" i="3"/>
  <c r="M56" i="2"/>
  <c r="H57" i="2"/>
  <c r="H58" i="2" s="1"/>
  <c r="X55" i="2"/>
  <c r="S56" i="2"/>
  <c r="Z320" i="1" l="1"/>
  <c r="V55" i="1"/>
  <c r="W127" i="1"/>
  <c r="L55" i="1"/>
  <c r="W55" i="1"/>
  <c r="M320" i="1"/>
  <c r="S55" i="1"/>
  <c r="Y320" i="1"/>
  <c r="O320" i="1"/>
  <c r="H55" i="1"/>
  <c r="K55" i="1"/>
  <c r="L168" i="2"/>
  <c r="K169" i="2"/>
  <c r="W59" i="2"/>
  <c r="V59" i="2"/>
  <c r="Z58" i="2"/>
  <c r="N58" i="2"/>
  <c r="O58" i="2"/>
  <c r="Z55" i="3"/>
  <c r="O179" i="3"/>
  <c r="N55" i="3"/>
  <c r="O55" i="3"/>
  <c r="Y55" i="3"/>
  <c r="Z179" i="3"/>
  <c r="N179" i="3"/>
  <c r="X179" i="3"/>
  <c r="Y179" i="3"/>
  <c r="M178" i="3"/>
  <c r="M55" i="3"/>
  <c r="H56" i="3"/>
  <c r="X54" i="3"/>
  <c r="M57" i="2"/>
  <c r="S57" i="2"/>
  <c r="X56" i="2"/>
  <c r="L56" i="1" l="1"/>
  <c r="S56" i="1"/>
  <c r="W128" i="1"/>
  <c r="Y321" i="1"/>
  <c r="K56" i="1"/>
  <c r="H56" i="1"/>
  <c r="M321" i="1"/>
  <c r="V56" i="1"/>
  <c r="O321" i="1"/>
  <c r="W56" i="1"/>
  <c r="Z321" i="1"/>
  <c r="V60" i="2"/>
  <c r="W60" i="2"/>
  <c r="K170" i="2"/>
  <c r="L169" i="2"/>
  <c r="O59" i="2"/>
  <c r="N59" i="2"/>
  <c r="Z59" i="2"/>
  <c r="Z56" i="3"/>
  <c r="N180" i="3"/>
  <c r="N56" i="3"/>
  <c r="Y56" i="3"/>
  <c r="O56" i="3"/>
  <c r="Z180" i="3"/>
  <c r="O180" i="3"/>
  <c r="Y180" i="3"/>
  <c r="M179" i="3"/>
  <c r="H57" i="3"/>
  <c r="M56" i="3"/>
  <c r="X57" i="2"/>
  <c r="S58" i="2"/>
  <c r="M58" i="2"/>
  <c r="H59" i="2"/>
  <c r="X55" i="3"/>
  <c r="Y322" i="1" l="1"/>
  <c r="M322" i="1"/>
  <c r="W129" i="1"/>
  <c r="V57" i="1"/>
  <c r="Z322" i="1"/>
  <c r="W57" i="1"/>
  <c r="H57" i="1"/>
  <c r="S57" i="1"/>
  <c r="O322" i="1"/>
  <c r="K57" i="1"/>
  <c r="L57" i="1"/>
  <c r="K171" i="2"/>
  <c r="W61" i="2"/>
  <c r="L170" i="2"/>
  <c r="V61" i="2"/>
  <c r="Z60" i="2"/>
  <c r="N60" i="2"/>
  <c r="O60" i="2"/>
  <c r="O57" i="3"/>
  <c r="O181" i="3"/>
  <c r="Q181" i="3" s="1"/>
  <c r="N57" i="3"/>
  <c r="Z57" i="3"/>
  <c r="Y57" i="3"/>
  <c r="Z181" i="3"/>
  <c r="AD181" i="3" s="1"/>
  <c r="N181" i="3"/>
  <c r="R181" i="3" s="1"/>
  <c r="Y181" i="3"/>
  <c r="AE181" i="3" s="1"/>
  <c r="M57" i="3"/>
  <c r="H58" i="3"/>
  <c r="X58" i="2"/>
  <c r="S59" i="2"/>
  <c r="M59" i="2"/>
  <c r="H60" i="2"/>
  <c r="X56" i="3"/>
  <c r="V58" i="1" l="1"/>
  <c r="S58" i="1"/>
  <c r="H58" i="1"/>
  <c r="W130" i="1"/>
  <c r="L58" i="1"/>
  <c r="K58" i="1"/>
  <c r="W58" i="1"/>
  <c r="M323" i="1"/>
  <c r="O323" i="1"/>
  <c r="Z323" i="1"/>
  <c r="Y323" i="1"/>
  <c r="L171" i="2"/>
  <c r="W62" i="2"/>
  <c r="V62" i="2"/>
  <c r="K172" i="2"/>
  <c r="O61" i="2"/>
  <c r="N61" i="2"/>
  <c r="Z61" i="2"/>
  <c r="Y58" i="3"/>
  <c r="N182" i="3"/>
  <c r="R182" i="3" s="1"/>
  <c r="N58" i="3"/>
  <c r="Z58" i="3"/>
  <c r="O58" i="3"/>
  <c r="Z182" i="3"/>
  <c r="AD182" i="3" s="1"/>
  <c r="O182" i="3"/>
  <c r="Q182" i="3" s="1"/>
  <c r="Y182" i="3"/>
  <c r="AE182" i="3" s="1"/>
  <c r="M58" i="3"/>
  <c r="H59" i="3"/>
  <c r="M60" i="2"/>
  <c r="H61" i="2"/>
  <c r="X59" i="2"/>
  <c r="S60" i="2"/>
  <c r="X57" i="3"/>
  <c r="W131" i="1" l="1"/>
  <c r="W59" i="1"/>
  <c r="H59" i="1"/>
  <c r="Z324" i="1"/>
  <c r="K59" i="1"/>
  <c r="S59" i="1"/>
  <c r="M324" i="1"/>
  <c r="Y324" i="1"/>
  <c r="O324" i="1"/>
  <c r="L59" i="1"/>
  <c r="V59" i="1"/>
  <c r="K173" i="2"/>
  <c r="V63" i="2"/>
  <c r="W63" i="2"/>
  <c r="L172" i="2"/>
  <c r="N62" i="2"/>
  <c r="Z62" i="2"/>
  <c r="O62" i="2"/>
  <c r="O59" i="3"/>
  <c r="O183" i="3"/>
  <c r="Q183" i="3" s="1"/>
  <c r="N59" i="3"/>
  <c r="Y59" i="3"/>
  <c r="Z59" i="3"/>
  <c r="Z183" i="3"/>
  <c r="AD183" i="3" s="1"/>
  <c r="N183" i="3"/>
  <c r="R183" i="3" s="1"/>
  <c r="Y183" i="3"/>
  <c r="AE183" i="3" s="1"/>
  <c r="H60" i="3"/>
  <c r="M59" i="3"/>
  <c r="X58" i="3"/>
  <c r="S61" i="2"/>
  <c r="X60" i="2"/>
  <c r="H62" i="2"/>
  <c r="H63" i="2" s="1"/>
  <c r="M61" i="2"/>
  <c r="H60" i="1" l="1"/>
  <c r="Z325" i="1"/>
  <c r="V60" i="1"/>
  <c r="L60" i="1"/>
  <c r="S60" i="1"/>
  <c r="W60" i="1"/>
  <c r="Y325" i="1"/>
  <c r="M325" i="1"/>
  <c r="O325" i="1"/>
  <c r="K60" i="1"/>
  <c r="W132" i="1"/>
  <c r="L173" i="2"/>
  <c r="W64" i="2"/>
  <c r="V64" i="2"/>
  <c r="K174" i="2"/>
  <c r="O63" i="2"/>
  <c r="Z63" i="2"/>
  <c r="N63" i="2"/>
  <c r="N184" i="3"/>
  <c r="R184" i="3" s="1"/>
  <c r="N60" i="3"/>
  <c r="O184" i="3"/>
  <c r="Q184" i="3" s="1"/>
  <c r="Y60" i="3"/>
  <c r="Z184" i="3"/>
  <c r="AD184" i="3" s="1"/>
  <c r="Z60" i="3"/>
  <c r="O60" i="3"/>
  <c r="Y184" i="3"/>
  <c r="AE184" i="3" s="1"/>
  <c r="M60" i="3"/>
  <c r="H61" i="3"/>
  <c r="H64" i="2"/>
  <c r="M62" i="2"/>
  <c r="X61" i="2"/>
  <c r="S62" i="2"/>
  <c r="X59" i="3"/>
  <c r="L61" i="1" l="1"/>
  <c r="M326" i="1"/>
  <c r="Y326" i="1"/>
  <c r="V61" i="1"/>
  <c r="W133" i="1"/>
  <c r="K61" i="1"/>
  <c r="W61" i="1"/>
  <c r="Z326" i="1"/>
  <c r="O326" i="1"/>
  <c r="S61" i="1"/>
  <c r="H61" i="1"/>
  <c r="V65" i="2"/>
  <c r="W65" i="2"/>
  <c r="K175" i="2"/>
  <c r="L174" i="2"/>
  <c r="M63" i="2"/>
  <c r="Z64" i="2"/>
  <c r="N64" i="2"/>
  <c r="O64" i="2"/>
  <c r="O61" i="3"/>
  <c r="Y61" i="3"/>
  <c r="N61" i="3"/>
  <c r="Z61" i="3"/>
  <c r="H62" i="3"/>
  <c r="M61" i="3"/>
  <c r="X62" i="2"/>
  <c r="S63" i="2"/>
  <c r="M64" i="2"/>
  <c r="H65" i="2"/>
  <c r="X60" i="3"/>
  <c r="Z327" i="1" l="1"/>
  <c r="V62" i="1"/>
  <c r="W62" i="1"/>
  <c r="Y327" i="1"/>
  <c r="S62" i="1"/>
  <c r="K62" i="1"/>
  <c r="M327" i="1"/>
  <c r="H62" i="1"/>
  <c r="O327" i="1"/>
  <c r="W134" i="1"/>
  <c r="L62" i="1"/>
  <c r="L175" i="2"/>
  <c r="K176" i="2"/>
  <c r="W66" i="2"/>
  <c r="V66" i="2"/>
  <c r="N65" i="2"/>
  <c r="Z65" i="2"/>
  <c r="O65" i="2"/>
  <c r="N62" i="3"/>
  <c r="Y62" i="3"/>
  <c r="Z62" i="3"/>
  <c r="O62" i="3"/>
  <c r="M62" i="3"/>
  <c r="H63" i="3"/>
  <c r="X63" i="2"/>
  <c r="S64" i="2"/>
  <c r="M65" i="2"/>
  <c r="H66" i="2"/>
  <c r="X61" i="3"/>
  <c r="Y328" i="1" l="1"/>
  <c r="W63" i="1"/>
  <c r="M328" i="1"/>
  <c r="W135" i="1"/>
  <c r="K63" i="1"/>
  <c r="V63" i="1"/>
  <c r="H63" i="1"/>
  <c r="L63" i="1"/>
  <c r="O328" i="1"/>
  <c r="S63" i="1"/>
  <c r="Z328" i="1"/>
  <c r="W67" i="2"/>
  <c r="K177" i="2"/>
  <c r="V67" i="2"/>
  <c r="L176" i="2"/>
  <c r="Z66" i="2"/>
  <c r="O66" i="2"/>
  <c r="N66" i="2"/>
  <c r="O63" i="3"/>
  <c r="Y63" i="3"/>
  <c r="Z63" i="3"/>
  <c r="N63" i="3"/>
  <c r="M63" i="3"/>
  <c r="H64" i="3"/>
  <c r="M66" i="2"/>
  <c r="H67" i="2"/>
  <c r="X64" i="2"/>
  <c r="S65" i="2"/>
  <c r="X62" i="3"/>
  <c r="W136" i="1" l="1"/>
  <c r="H64" i="1"/>
  <c r="M329" i="1"/>
  <c r="L64" i="1"/>
  <c r="Z329" i="1"/>
  <c r="V64" i="1"/>
  <c r="W64" i="1"/>
  <c r="S64" i="1"/>
  <c r="O329" i="1"/>
  <c r="K64" i="1"/>
  <c r="Y329" i="1"/>
  <c r="V68" i="2"/>
  <c r="K178" i="2"/>
  <c r="L177" i="2"/>
  <c r="W68" i="2"/>
  <c r="N67" i="2"/>
  <c r="O67" i="2"/>
  <c r="Z67" i="2"/>
  <c r="N64" i="3"/>
  <c r="Y64" i="3"/>
  <c r="Z64" i="3"/>
  <c r="O64" i="3"/>
  <c r="H65" i="3"/>
  <c r="M64" i="3"/>
  <c r="M67" i="2"/>
  <c r="H68" i="2"/>
  <c r="X65" i="2"/>
  <c r="S66" i="2"/>
  <c r="X63" i="3"/>
  <c r="L65" i="1" l="1"/>
  <c r="W65" i="1"/>
  <c r="M330" i="1"/>
  <c r="K65" i="1"/>
  <c r="V65" i="1"/>
  <c r="H65" i="1"/>
  <c r="S65" i="1"/>
  <c r="Y330" i="1"/>
  <c r="O330" i="1"/>
  <c r="Z330" i="1"/>
  <c r="W137" i="1"/>
  <c r="W69" i="2"/>
  <c r="L178" i="2"/>
  <c r="K179" i="2"/>
  <c r="V69" i="2"/>
  <c r="O68" i="2"/>
  <c r="Z68" i="2"/>
  <c r="N68" i="2"/>
  <c r="O65" i="3"/>
  <c r="Y65" i="3"/>
  <c r="Z65" i="3"/>
  <c r="N65" i="3"/>
  <c r="H66" i="3"/>
  <c r="M65" i="3"/>
  <c r="X66" i="2"/>
  <c r="S67" i="2"/>
  <c r="M68" i="2"/>
  <c r="H69" i="2"/>
  <c r="X64" i="3"/>
  <c r="K66" i="1" l="1"/>
  <c r="W138" i="1"/>
  <c r="S66" i="1"/>
  <c r="M331" i="1"/>
  <c r="Y331" i="1"/>
  <c r="Z331" i="1"/>
  <c r="H66" i="1"/>
  <c r="W66" i="1"/>
  <c r="O331" i="1"/>
  <c r="V66" i="1"/>
  <c r="L66" i="1"/>
  <c r="V70" i="2"/>
  <c r="K180" i="2"/>
  <c r="L179" i="2"/>
  <c r="W70" i="2"/>
  <c r="N69" i="2"/>
  <c r="Z69" i="2"/>
  <c r="O69" i="2"/>
  <c r="N66" i="3"/>
  <c r="Y66" i="3"/>
  <c r="Z66" i="3"/>
  <c r="O66" i="3"/>
  <c r="H67" i="3"/>
  <c r="M66" i="3"/>
  <c r="X67" i="2"/>
  <c r="S68" i="2"/>
  <c r="M69" i="2"/>
  <c r="H70" i="2"/>
  <c r="X65" i="3"/>
  <c r="W67" i="1" l="1"/>
  <c r="M332" i="1"/>
  <c r="L67" i="1"/>
  <c r="H67" i="1"/>
  <c r="S67" i="1"/>
  <c r="V67" i="1"/>
  <c r="Z332" i="1"/>
  <c r="W139" i="1"/>
  <c r="O332" i="1"/>
  <c r="Y332" i="1"/>
  <c r="K67" i="1"/>
  <c r="W71" i="2"/>
  <c r="L180" i="2"/>
  <c r="K181" i="2"/>
  <c r="V71" i="2"/>
  <c r="Z70" i="2"/>
  <c r="O70" i="2"/>
  <c r="N70" i="2"/>
  <c r="Z191" i="3"/>
  <c r="AD191" i="3" s="1"/>
  <c r="O67" i="3"/>
  <c r="O191" i="3"/>
  <c r="Q191" i="3" s="1"/>
  <c r="Z67" i="3"/>
  <c r="N67" i="3"/>
  <c r="Y67" i="3"/>
  <c r="N191" i="3"/>
  <c r="R191" i="3" s="1"/>
  <c r="Y191" i="3"/>
  <c r="AE191" i="3" s="1"/>
  <c r="M67" i="3"/>
  <c r="H68" i="3"/>
  <c r="X68" i="2"/>
  <c r="S69" i="2"/>
  <c r="M70" i="2"/>
  <c r="H71" i="2"/>
  <c r="X66" i="3"/>
  <c r="H68" i="1" l="1"/>
  <c r="K68" i="1"/>
  <c r="Z333" i="1"/>
  <c r="L68" i="1"/>
  <c r="V68" i="1"/>
  <c r="M333" i="1"/>
  <c r="W140" i="1"/>
  <c r="Y333" i="1"/>
  <c r="O333" i="1"/>
  <c r="S68" i="1"/>
  <c r="W68" i="1"/>
  <c r="V72" i="2"/>
  <c r="K182" i="2"/>
  <c r="L181" i="2"/>
  <c r="W72" i="2"/>
  <c r="O71" i="2"/>
  <c r="N71" i="2"/>
  <c r="Z71" i="2"/>
  <c r="Z68" i="3"/>
  <c r="N192" i="3"/>
  <c r="R192" i="3" s="1"/>
  <c r="O192" i="3"/>
  <c r="Q192" i="3" s="1"/>
  <c r="Y68" i="3"/>
  <c r="O68" i="3"/>
  <c r="N68" i="3"/>
  <c r="Z192" i="3"/>
  <c r="AD192" i="3" s="1"/>
  <c r="Y192" i="3"/>
  <c r="AE192" i="3" s="1"/>
  <c r="H69" i="3"/>
  <c r="M68" i="3"/>
  <c r="M71" i="2"/>
  <c r="H72" i="2"/>
  <c r="X69" i="2"/>
  <c r="S70" i="2"/>
  <c r="X67" i="3"/>
  <c r="L69" i="1" l="1"/>
  <c r="W69" i="1"/>
  <c r="W141" i="1"/>
  <c r="Z334" i="1"/>
  <c r="Y334" i="1"/>
  <c r="S69" i="1"/>
  <c r="M334" i="1"/>
  <c r="K69" i="1"/>
  <c r="O334" i="1"/>
  <c r="V69" i="1"/>
  <c r="H69" i="1"/>
  <c r="W73" i="2"/>
  <c r="L182" i="2"/>
  <c r="K183" i="2"/>
  <c r="V73" i="2"/>
  <c r="N72" i="2"/>
  <c r="Z72" i="2"/>
  <c r="O72" i="2"/>
  <c r="Y69" i="3"/>
  <c r="Z193" i="3"/>
  <c r="AD193" i="3" s="1"/>
  <c r="N193" i="3"/>
  <c r="R193" i="3" s="1"/>
  <c r="O193" i="3"/>
  <c r="Q193" i="3" s="1"/>
  <c r="N69" i="3"/>
  <c r="O69" i="3"/>
  <c r="Z69" i="3"/>
  <c r="Y193" i="3"/>
  <c r="AE193" i="3" s="1"/>
  <c r="H70" i="3"/>
  <c r="M69" i="3"/>
  <c r="M72" i="2"/>
  <c r="H73" i="2"/>
  <c r="X70" i="2"/>
  <c r="S71" i="2"/>
  <c r="X68" i="3"/>
  <c r="Z335" i="1" l="1"/>
  <c r="M335" i="1"/>
  <c r="W142" i="1"/>
  <c r="K70" i="1"/>
  <c r="H70" i="1"/>
  <c r="V70" i="1"/>
  <c r="S70" i="1"/>
  <c r="W70" i="1"/>
  <c r="O335" i="1"/>
  <c r="Y335" i="1"/>
  <c r="L70" i="1"/>
  <c r="K184" i="2"/>
  <c r="L183" i="2"/>
  <c r="V74" i="2"/>
  <c r="W74" i="2"/>
  <c r="O73" i="2"/>
  <c r="Z73" i="2"/>
  <c r="N73" i="2"/>
  <c r="O194" i="3"/>
  <c r="Q194" i="3" s="1"/>
  <c r="Z70" i="3"/>
  <c r="O70" i="3"/>
  <c r="Z194" i="3"/>
  <c r="AD194" i="3" s="1"/>
  <c r="N194" i="3"/>
  <c r="R194" i="3" s="1"/>
  <c r="N70" i="3"/>
  <c r="Y70" i="3"/>
  <c r="Y194" i="3"/>
  <c r="AE194" i="3" s="1"/>
  <c r="H71" i="3"/>
  <c r="M70" i="3"/>
  <c r="H74" i="2"/>
  <c r="M73" i="2"/>
  <c r="X71" i="2"/>
  <c r="S72" i="2"/>
  <c r="X69" i="3"/>
  <c r="W71" i="1" l="1"/>
  <c r="L71" i="1"/>
  <c r="S71" i="1"/>
  <c r="W143" i="1"/>
  <c r="K71" i="1"/>
  <c r="Y336" i="1"/>
  <c r="V71" i="1"/>
  <c r="M336" i="1"/>
  <c r="O336" i="1"/>
  <c r="H71" i="1"/>
  <c r="Z336" i="1"/>
  <c r="W75" i="2"/>
  <c r="V75" i="2"/>
  <c r="L184" i="2"/>
  <c r="K185" i="2"/>
  <c r="N74" i="2"/>
  <c r="Z74" i="2"/>
  <c r="O74" i="2"/>
  <c r="Y71" i="3"/>
  <c r="O71" i="3"/>
  <c r="N71" i="3"/>
  <c r="Z71" i="3"/>
  <c r="M71" i="3"/>
  <c r="H72" i="3"/>
  <c r="X72" i="2"/>
  <c r="S73" i="2"/>
  <c r="M74" i="2"/>
  <c r="H75" i="2"/>
  <c r="X70" i="3"/>
  <c r="M337" i="1" l="1"/>
  <c r="S72" i="1"/>
  <c r="W144" i="1"/>
  <c r="V72" i="1"/>
  <c r="H72" i="1"/>
  <c r="Y337" i="1"/>
  <c r="L72" i="1"/>
  <c r="Z337" i="1"/>
  <c r="O337" i="1"/>
  <c r="K72" i="1"/>
  <c r="W72" i="1"/>
  <c r="K186" i="2"/>
  <c r="L185" i="2"/>
  <c r="V76" i="2"/>
  <c r="W76" i="2"/>
  <c r="Z75" i="2"/>
  <c r="O75" i="2"/>
  <c r="N75" i="2"/>
  <c r="Z72" i="3"/>
  <c r="N72" i="3"/>
  <c r="O72" i="3"/>
  <c r="Y72" i="3"/>
  <c r="H73" i="3"/>
  <c r="M72" i="3"/>
  <c r="X73" i="2"/>
  <c r="S74" i="2"/>
  <c r="M75" i="2"/>
  <c r="H76" i="2"/>
  <c r="X71" i="3"/>
  <c r="V73" i="1" l="1"/>
  <c r="W73" i="1"/>
  <c r="L73" i="1"/>
  <c r="W145" i="1"/>
  <c r="Z338" i="1"/>
  <c r="S73" i="1"/>
  <c r="K73" i="1"/>
  <c r="Y338" i="1"/>
  <c r="O338" i="1"/>
  <c r="H73" i="1"/>
  <c r="M338" i="1"/>
  <c r="L186" i="2"/>
  <c r="V77" i="2"/>
  <c r="W77" i="2"/>
  <c r="K187" i="2"/>
  <c r="O76" i="2"/>
  <c r="N76" i="2"/>
  <c r="Z76" i="2"/>
  <c r="O73" i="3"/>
  <c r="Y73" i="3"/>
  <c r="N73" i="3"/>
  <c r="Z73" i="3"/>
  <c r="M73" i="3"/>
  <c r="H74" i="3"/>
  <c r="M76" i="2"/>
  <c r="H77" i="2"/>
  <c r="X74" i="2"/>
  <c r="S75" i="2"/>
  <c r="X72" i="3"/>
  <c r="K74" i="1" l="1"/>
  <c r="L74" i="1"/>
  <c r="S74" i="1"/>
  <c r="W74" i="1"/>
  <c r="H74" i="1"/>
  <c r="W146" i="1"/>
  <c r="V74" i="1"/>
  <c r="K188" i="2"/>
  <c r="W78" i="2"/>
  <c r="V78" i="2"/>
  <c r="L187" i="2"/>
  <c r="N77" i="2"/>
  <c r="Z77" i="2"/>
  <c r="O77" i="2"/>
  <c r="Z74" i="3"/>
  <c r="N74" i="3"/>
  <c r="Y74" i="3"/>
  <c r="O74" i="3"/>
  <c r="H75" i="3"/>
  <c r="M74" i="3"/>
  <c r="X75" i="2"/>
  <c r="S76" i="2"/>
  <c r="M77" i="2"/>
  <c r="H78" i="2"/>
  <c r="X73" i="3"/>
  <c r="W75" i="1" l="1"/>
  <c r="S75" i="1"/>
  <c r="W147" i="1"/>
  <c r="L75" i="1"/>
  <c r="V75" i="1"/>
  <c r="H75" i="1"/>
  <c r="K75" i="1"/>
  <c r="L188" i="2"/>
  <c r="V79" i="2"/>
  <c r="W79" i="2"/>
  <c r="K189" i="2"/>
  <c r="O78" i="2"/>
  <c r="Z78" i="2"/>
  <c r="N78" i="2"/>
  <c r="Y75" i="3"/>
  <c r="O75" i="3"/>
  <c r="N75" i="3"/>
  <c r="Z75" i="3"/>
  <c r="H76" i="3"/>
  <c r="M75" i="3"/>
  <c r="M78" i="2"/>
  <c r="H79" i="2"/>
  <c r="X76" i="2"/>
  <c r="S77" i="2"/>
  <c r="X74" i="3"/>
  <c r="K76" i="1" l="1"/>
  <c r="W148" i="1"/>
  <c r="L76" i="1"/>
  <c r="S76" i="1"/>
  <c r="H76" i="1"/>
  <c r="V76" i="1"/>
  <c r="W76" i="1"/>
  <c r="W80" i="2"/>
  <c r="K190" i="2"/>
  <c r="V80" i="2"/>
  <c r="L189" i="2"/>
  <c r="N79" i="2"/>
  <c r="Z79" i="2"/>
  <c r="O79" i="2"/>
  <c r="N76" i="3"/>
  <c r="Z76" i="3"/>
  <c r="O76" i="3"/>
  <c r="Y76" i="3"/>
  <c r="H77" i="3"/>
  <c r="M76" i="3"/>
  <c r="S78" i="2"/>
  <c r="X77" i="2"/>
  <c r="M79" i="2"/>
  <c r="H80" i="2"/>
  <c r="X75" i="3"/>
  <c r="L77" i="1" l="1"/>
  <c r="S77" i="1"/>
  <c r="W77" i="1"/>
  <c r="W149" i="1"/>
  <c r="V77" i="1"/>
  <c r="H77" i="1"/>
  <c r="K77" i="1"/>
  <c r="L190" i="2"/>
  <c r="V81" i="2"/>
  <c r="K191" i="2"/>
  <c r="W81" i="2"/>
  <c r="O80" i="2"/>
  <c r="Z80" i="2"/>
  <c r="N80" i="2"/>
  <c r="Z77" i="3"/>
  <c r="Y77" i="3"/>
  <c r="O77" i="3"/>
  <c r="N77" i="3"/>
  <c r="H78" i="3"/>
  <c r="M77" i="3"/>
  <c r="M80" i="2"/>
  <c r="H81" i="2"/>
  <c r="X78" i="2"/>
  <c r="S79" i="2"/>
  <c r="X76" i="3"/>
  <c r="W150" i="1" l="1"/>
  <c r="K78" i="1"/>
  <c r="S78" i="1"/>
  <c r="H78" i="1"/>
  <c r="V78" i="1"/>
  <c r="L78" i="1"/>
  <c r="K192" i="2"/>
  <c r="V82" i="2"/>
  <c r="W82" i="2"/>
  <c r="L191" i="2"/>
  <c r="N81" i="2"/>
  <c r="Z81" i="2"/>
  <c r="O81" i="2"/>
  <c r="Z78" i="3"/>
  <c r="Y78" i="3"/>
  <c r="N78" i="3"/>
  <c r="O78" i="3"/>
  <c r="M78" i="3"/>
  <c r="H79" i="3"/>
  <c r="M81" i="2"/>
  <c r="H82" i="2"/>
  <c r="X79" i="2"/>
  <c r="S80" i="2"/>
  <c r="X77" i="3"/>
  <c r="S79" i="1" l="1"/>
  <c r="H79" i="1"/>
  <c r="K79" i="1"/>
  <c r="L79" i="1"/>
  <c r="V79" i="1"/>
  <c r="W151" i="1"/>
  <c r="L192" i="2"/>
  <c r="W83" i="2"/>
  <c r="V83" i="2"/>
  <c r="K193" i="2"/>
  <c r="O82" i="2"/>
  <c r="Z82" i="2"/>
  <c r="N82" i="2"/>
  <c r="N79" i="3"/>
  <c r="Y79" i="3"/>
  <c r="O79" i="3"/>
  <c r="Z79" i="3"/>
  <c r="M79" i="3"/>
  <c r="H80" i="3"/>
  <c r="X80" i="2"/>
  <c r="S81" i="2"/>
  <c r="M82" i="2"/>
  <c r="H83" i="2"/>
  <c r="X78" i="3"/>
  <c r="K80" i="1" l="1"/>
  <c r="L80" i="1"/>
  <c r="H80" i="1"/>
  <c r="W152" i="1"/>
  <c r="V80" i="1"/>
  <c r="S80" i="1"/>
  <c r="V84" i="2"/>
  <c r="W84" i="2"/>
  <c r="K194" i="2"/>
  <c r="L193" i="2"/>
  <c r="N83" i="2"/>
  <c r="Z83" i="2"/>
  <c r="O83" i="2"/>
  <c r="O80" i="3"/>
  <c r="Y80" i="3"/>
  <c r="Z80" i="3"/>
  <c r="N80" i="3"/>
  <c r="H81" i="3"/>
  <c r="M80" i="3"/>
  <c r="M83" i="2"/>
  <c r="H84" i="2"/>
  <c r="X81" i="2"/>
  <c r="S82" i="2"/>
  <c r="X79" i="3"/>
  <c r="W153" i="1" l="1"/>
  <c r="L81" i="1"/>
  <c r="H81" i="1"/>
  <c r="S81" i="1"/>
  <c r="V81" i="1"/>
  <c r="K81" i="1"/>
  <c r="L194" i="2"/>
  <c r="K195" i="2"/>
  <c r="W85" i="2"/>
  <c r="V85" i="2"/>
  <c r="O84" i="2"/>
  <c r="Z84" i="2"/>
  <c r="N84" i="2"/>
  <c r="Z81" i="3"/>
  <c r="N81" i="3"/>
  <c r="Y81" i="3"/>
  <c r="O81" i="3"/>
  <c r="M81" i="3"/>
  <c r="H82" i="3"/>
  <c r="X82" i="2"/>
  <c r="S83" i="2"/>
  <c r="M84" i="2"/>
  <c r="H85" i="2"/>
  <c r="X80" i="3"/>
  <c r="S82" i="1" l="1"/>
  <c r="L82" i="1"/>
  <c r="H82" i="1"/>
  <c r="K82" i="1"/>
  <c r="V82" i="1"/>
  <c r="W154" i="1"/>
  <c r="W86" i="2"/>
  <c r="V86" i="2"/>
  <c r="K196" i="2"/>
  <c r="L195" i="2"/>
  <c r="N85" i="2"/>
  <c r="Z85" i="2"/>
  <c r="O85" i="2"/>
  <c r="Y82" i="3"/>
  <c r="N82" i="3"/>
  <c r="O82" i="3"/>
  <c r="Z82" i="3"/>
  <c r="M82" i="3"/>
  <c r="H83" i="3"/>
  <c r="M85" i="2"/>
  <c r="H86" i="2"/>
  <c r="X83" i="2"/>
  <c r="S84" i="2"/>
  <c r="X81" i="3"/>
  <c r="K83" i="1" l="1"/>
  <c r="L83" i="1"/>
  <c r="H83" i="1"/>
  <c r="W155" i="1"/>
  <c r="V83" i="1"/>
  <c r="S83" i="1"/>
  <c r="L196" i="2"/>
  <c r="K197" i="2"/>
  <c r="V87" i="2"/>
  <c r="W87" i="2"/>
  <c r="O86" i="2"/>
  <c r="Z86" i="2"/>
  <c r="N86" i="2"/>
  <c r="O83" i="3"/>
  <c r="N83" i="3"/>
  <c r="Z83" i="3"/>
  <c r="Y83" i="3"/>
  <c r="M83" i="3"/>
  <c r="H84" i="3"/>
  <c r="X84" i="2"/>
  <c r="S85" i="2"/>
  <c r="M86" i="2"/>
  <c r="H87" i="2"/>
  <c r="X82" i="3"/>
  <c r="W156" i="1" l="1"/>
  <c r="L84" i="1"/>
  <c r="H84" i="1"/>
  <c r="S84" i="1"/>
  <c r="V84" i="1"/>
  <c r="K84" i="1"/>
  <c r="V88" i="2"/>
  <c r="W88" i="2"/>
  <c r="K198" i="2"/>
  <c r="L197" i="2"/>
  <c r="N87" i="2"/>
  <c r="Z87" i="2"/>
  <c r="O87" i="2"/>
  <c r="Y84" i="3"/>
  <c r="Z84" i="3"/>
  <c r="N84" i="3"/>
  <c r="O84" i="3"/>
  <c r="H85" i="3"/>
  <c r="M84" i="3"/>
  <c r="M87" i="2"/>
  <c r="H88" i="2"/>
  <c r="X85" i="2"/>
  <c r="S86" i="2"/>
  <c r="X83" i="3"/>
  <c r="H85" i="1" l="1"/>
  <c r="S85" i="1"/>
  <c r="L85" i="1"/>
  <c r="K85" i="1"/>
  <c r="V85" i="1"/>
  <c r="W157" i="1"/>
  <c r="K199" i="2"/>
  <c r="W89" i="2"/>
  <c r="L198" i="2"/>
  <c r="V89" i="2"/>
  <c r="O88" i="2"/>
  <c r="Z88" i="2"/>
  <c r="N88" i="2"/>
  <c r="N85" i="3"/>
  <c r="O85" i="3"/>
  <c r="Z85" i="3"/>
  <c r="Y85" i="3"/>
  <c r="M85" i="3"/>
  <c r="H86" i="3"/>
  <c r="M88" i="2"/>
  <c r="H89" i="2"/>
  <c r="X86" i="2"/>
  <c r="S87" i="2"/>
  <c r="X84" i="3"/>
  <c r="W158" i="1" l="1"/>
  <c r="L86" i="1"/>
  <c r="K86" i="1"/>
  <c r="S86" i="1"/>
  <c r="V86" i="1"/>
  <c r="H86" i="1"/>
  <c r="L199" i="2"/>
  <c r="V90" i="2"/>
  <c r="W90" i="2"/>
  <c r="K200" i="2"/>
  <c r="N89" i="2"/>
  <c r="Z89" i="2"/>
  <c r="O89" i="2"/>
  <c r="Z86" i="3"/>
  <c r="Y86" i="3"/>
  <c r="O86" i="3"/>
  <c r="N86" i="3"/>
  <c r="H87" i="3"/>
  <c r="M86" i="3"/>
  <c r="X87" i="2"/>
  <c r="S88" i="2"/>
  <c r="M89" i="2"/>
  <c r="H90" i="2"/>
  <c r="X85" i="3"/>
  <c r="K87" i="1" l="1"/>
  <c r="L87" i="1"/>
  <c r="H87" i="1"/>
  <c r="S87" i="1"/>
  <c r="V87" i="1"/>
  <c r="W159" i="1"/>
  <c r="K201" i="2"/>
  <c r="W91" i="2"/>
  <c r="V91" i="2"/>
  <c r="L200" i="2"/>
  <c r="O90" i="2"/>
  <c r="Z90" i="2"/>
  <c r="N90" i="2"/>
  <c r="O87" i="3"/>
  <c r="N87" i="3"/>
  <c r="Y87" i="3"/>
  <c r="Z87" i="3"/>
  <c r="M87" i="3"/>
  <c r="H88" i="3"/>
  <c r="M90" i="2"/>
  <c r="H91" i="2"/>
  <c r="X88" i="2"/>
  <c r="S89" i="2"/>
  <c r="X86" i="3"/>
  <c r="H88" i="1" l="1"/>
  <c r="L88" i="1"/>
  <c r="S88" i="1"/>
  <c r="W160" i="1"/>
  <c r="V88" i="1"/>
  <c r="K88" i="1"/>
  <c r="L201" i="2"/>
  <c r="W92" i="2"/>
  <c r="V92" i="2"/>
  <c r="K202" i="2"/>
  <c r="N91" i="2"/>
  <c r="Z91" i="2"/>
  <c r="O91" i="2"/>
  <c r="O88" i="3"/>
  <c r="Y88" i="3"/>
  <c r="N88" i="3"/>
  <c r="Z88" i="3"/>
  <c r="H89" i="3"/>
  <c r="M88" i="3"/>
  <c r="X89" i="2"/>
  <c r="S90" i="2"/>
  <c r="M91" i="2"/>
  <c r="H92" i="2"/>
  <c r="X87" i="3"/>
  <c r="S89" i="1" l="1"/>
  <c r="W161" i="1"/>
  <c r="L89" i="1"/>
  <c r="K89" i="1"/>
  <c r="V89" i="1"/>
  <c r="H89" i="1"/>
  <c r="V93" i="2"/>
  <c r="W93" i="2"/>
  <c r="K203" i="2"/>
  <c r="L202" i="2"/>
  <c r="O92" i="2"/>
  <c r="Z92" i="2"/>
  <c r="N92" i="2"/>
  <c r="Z89" i="3"/>
  <c r="N89" i="3"/>
  <c r="Y89" i="3"/>
  <c r="O89" i="3"/>
  <c r="M89" i="3"/>
  <c r="H90" i="3"/>
  <c r="M92" i="2"/>
  <c r="H93" i="2"/>
  <c r="X90" i="2"/>
  <c r="S91" i="2"/>
  <c r="X88" i="3"/>
  <c r="L90" i="1" l="1"/>
  <c r="K90" i="1"/>
  <c r="W162" i="1"/>
  <c r="H90" i="1"/>
  <c r="V90" i="1"/>
  <c r="S90" i="1"/>
  <c r="K204" i="2"/>
  <c r="W94" i="2"/>
  <c r="L203" i="2"/>
  <c r="V94" i="2"/>
  <c r="N93" i="2"/>
  <c r="Z93" i="2"/>
  <c r="O93" i="2"/>
  <c r="Y90" i="3"/>
  <c r="O90" i="3"/>
  <c r="Z90" i="3"/>
  <c r="N90" i="3"/>
  <c r="M90" i="3"/>
  <c r="H91" i="3"/>
  <c r="M93" i="2"/>
  <c r="H94" i="2"/>
  <c r="X91" i="2"/>
  <c r="S92" i="2"/>
  <c r="X89" i="3"/>
  <c r="W163" i="1" l="1"/>
  <c r="K91" i="1"/>
  <c r="H91" i="1"/>
  <c r="S91" i="1"/>
  <c r="V91" i="1"/>
  <c r="L91" i="1"/>
  <c r="L204" i="2"/>
  <c r="W95" i="2"/>
  <c r="V95" i="2"/>
  <c r="K205" i="2"/>
  <c r="O94" i="2"/>
  <c r="Z94" i="2"/>
  <c r="N94" i="2"/>
  <c r="Y91" i="3"/>
  <c r="N91" i="3"/>
  <c r="Z91" i="3"/>
  <c r="O91" i="3"/>
  <c r="M91" i="3"/>
  <c r="H92" i="3"/>
  <c r="X92" i="2"/>
  <c r="S93" i="2"/>
  <c r="M94" i="2"/>
  <c r="H95" i="2"/>
  <c r="X90" i="3"/>
  <c r="H92" i="1" l="1"/>
  <c r="S92" i="1"/>
  <c r="K92" i="1"/>
  <c r="L92" i="1"/>
  <c r="V92" i="1"/>
  <c r="W164" i="1"/>
  <c r="K206" i="2"/>
  <c r="V96" i="2"/>
  <c r="W96" i="2"/>
  <c r="L205" i="2"/>
  <c r="N95" i="2"/>
  <c r="Z95" i="2"/>
  <c r="O95" i="2"/>
  <c r="Y92" i="3"/>
  <c r="O92" i="3"/>
  <c r="Z92" i="3"/>
  <c r="N92" i="3"/>
  <c r="M92" i="3"/>
  <c r="H93" i="3"/>
  <c r="X93" i="2"/>
  <c r="S94" i="2"/>
  <c r="M95" i="2"/>
  <c r="H96" i="2"/>
  <c r="X91" i="3"/>
  <c r="K93" i="1" l="1"/>
  <c r="S93" i="1"/>
  <c r="L93" i="1"/>
  <c r="W165" i="1"/>
  <c r="V93" i="1"/>
  <c r="H93" i="1"/>
  <c r="W97" i="2"/>
  <c r="V97" i="2"/>
  <c r="L206" i="2"/>
  <c r="K207" i="2"/>
  <c r="Z96" i="2"/>
  <c r="O96" i="2"/>
  <c r="N96" i="2"/>
  <c r="N93" i="3"/>
  <c r="Y93" i="3"/>
  <c r="Z93" i="3"/>
  <c r="O93" i="3"/>
  <c r="H94" i="3"/>
  <c r="M93" i="3"/>
  <c r="M96" i="2"/>
  <c r="H97" i="2"/>
  <c r="X94" i="2"/>
  <c r="S95" i="2"/>
  <c r="X92" i="3"/>
  <c r="L94" i="1" l="1"/>
  <c r="S94" i="1"/>
  <c r="W166" i="1"/>
  <c r="H94" i="1"/>
  <c r="V94" i="1"/>
  <c r="K94" i="1"/>
  <c r="V98" i="2"/>
  <c r="L207" i="2"/>
  <c r="K208" i="2"/>
  <c r="W98" i="2"/>
  <c r="N97" i="2"/>
  <c r="O97" i="2"/>
  <c r="Z97" i="2"/>
  <c r="Z94" i="3"/>
  <c r="N94" i="3"/>
  <c r="O94" i="3"/>
  <c r="Y94" i="3"/>
  <c r="M94" i="3"/>
  <c r="H95" i="3"/>
  <c r="X95" i="2"/>
  <c r="S96" i="2"/>
  <c r="M97" i="2"/>
  <c r="H98" i="2"/>
  <c r="X93" i="3"/>
  <c r="W167" i="1" l="1"/>
  <c r="H95" i="1"/>
  <c r="S95" i="1"/>
  <c r="K95" i="1"/>
  <c r="V95" i="1"/>
  <c r="L95" i="1"/>
  <c r="K209" i="2"/>
  <c r="L208" i="2"/>
  <c r="W99" i="2"/>
  <c r="V99" i="2"/>
  <c r="O98" i="2"/>
  <c r="Z98" i="2"/>
  <c r="N98" i="2"/>
  <c r="O95" i="3"/>
  <c r="Z95" i="3"/>
  <c r="Y95" i="3"/>
  <c r="N95" i="3"/>
  <c r="H96" i="3"/>
  <c r="M95" i="3"/>
  <c r="M98" i="2"/>
  <c r="H99" i="2"/>
  <c r="X96" i="2"/>
  <c r="S97" i="2"/>
  <c r="X94" i="3"/>
  <c r="K96" i="1" l="1"/>
  <c r="H96" i="1"/>
  <c r="S96" i="1"/>
  <c r="L96" i="1"/>
  <c r="V96" i="1"/>
  <c r="W168" i="1"/>
  <c r="W100" i="2"/>
  <c r="L209" i="2"/>
  <c r="V100" i="2"/>
  <c r="K210" i="2"/>
  <c r="Z99" i="2"/>
  <c r="N99" i="2"/>
  <c r="O99" i="2"/>
  <c r="N96" i="3"/>
  <c r="O96" i="3"/>
  <c r="Y96" i="3"/>
  <c r="Z96" i="3"/>
  <c r="M96" i="3"/>
  <c r="H97" i="3"/>
  <c r="X97" i="2"/>
  <c r="S98" i="2"/>
  <c r="M99" i="2"/>
  <c r="H100" i="2"/>
  <c r="X95" i="3"/>
  <c r="H97" i="1" l="1"/>
  <c r="S97" i="1"/>
  <c r="L97" i="1"/>
  <c r="W169" i="1"/>
  <c r="V97" i="1"/>
  <c r="K97" i="1"/>
  <c r="K211" i="2"/>
  <c r="V101" i="2"/>
  <c r="L210" i="2"/>
  <c r="W101" i="2"/>
  <c r="O100" i="2"/>
  <c r="N100" i="2"/>
  <c r="Z100" i="2"/>
  <c r="Z97" i="3"/>
  <c r="Y97" i="3"/>
  <c r="O97" i="3"/>
  <c r="N97" i="3"/>
  <c r="H98" i="3"/>
  <c r="M97" i="3"/>
  <c r="M100" i="2"/>
  <c r="H101" i="2"/>
  <c r="X98" i="2"/>
  <c r="S99" i="2"/>
  <c r="X96" i="3"/>
  <c r="L98" i="1" l="1"/>
  <c r="W170" i="1"/>
  <c r="S98" i="1"/>
  <c r="K98" i="1"/>
  <c r="V98" i="1"/>
  <c r="H98" i="1"/>
  <c r="W102" i="2"/>
  <c r="V102" i="2"/>
  <c r="L211" i="2"/>
  <c r="K212" i="2"/>
  <c r="Z101" i="2"/>
  <c r="N101" i="2"/>
  <c r="O101" i="2"/>
  <c r="N98" i="3"/>
  <c r="Y98" i="3"/>
  <c r="O98" i="3"/>
  <c r="Z98" i="3"/>
  <c r="M98" i="3"/>
  <c r="H99" i="3"/>
  <c r="X99" i="2"/>
  <c r="S100" i="2"/>
  <c r="M101" i="2"/>
  <c r="H102" i="2"/>
  <c r="X97" i="3"/>
  <c r="S99" i="1" l="1"/>
  <c r="W171" i="1"/>
  <c r="K99" i="1"/>
  <c r="H99" i="1"/>
  <c r="V99" i="1"/>
  <c r="L99" i="1"/>
  <c r="K213" i="2"/>
  <c r="L212" i="2"/>
  <c r="V103" i="2"/>
  <c r="W103" i="2"/>
  <c r="N102" i="2"/>
  <c r="O102" i="2"/>
  <c r="Z102" i="2"/>
  <c r="O99" i="3"/>
  <c r="Z99" i="3"/>
  <c r="Y99" i="3"/>
  <c r="N99" i="3"/>
  <c r="M99" i="3"/>
  <c r="H100" i="3"/>
  <c r="M102" i="2"/>
  <c r="H103" i="2"/>
  <c r="X100" i="2"/>
  <c r="S101" i="2"/>
  <c r="X98" i="3"/>
  <c r="K100" i="1" l="1"/>
  <c r="W172" i="1"/>
  <c r="H100" i="1"/>
  <c r="L100" i="1"/>
  <c r="V100" i="1"/>
  <c r="S100" i="1"/>
  <c r="L213" i="2"/>
  <c r="V104" i="2"/>
  <c r="W104" i="2"/>
  <c r="K214" i="2"/>
  <c r="Z103" i="2"/>
  <c r="O103" i="2"/>
  <c r="N103" i="2"/>
  <c r="Z100" i="3"/>
  <c r="Y100" i="3"/>
  <c r="N100" i="3"/>
  <c r="O100" i="3"/>
  <c r="H101" i="3"/>
  <c r="M100" i="3"/>
  <c r="M103" i="2"/>
  <c r="H104" i="2"/>
  <c r="X101" i="2"/>
  <c r="S102" i="2"/>
  <c r="X99" i="3"/>
  <c r="H101" i="1" l="1"/>
  <c r="W173" i="1"/>
  <c r="L101" i="1"/>
  <c r="S101" i="1"/>
  <c r="V101" i="1"/>
  <c r="K101" i="1"/>
  <c r="V105" i="2"/>
  <c r="K215" i="2"/>
  <c r="W105" i="2"/>
  <c r="L214" i="2"/>
  <c r="N104" i="2"/>
  <c r="O104" i="2"/>
  <c r="Z104" i="2"/>
  <c r="N101" i="3"/>
  <c r="Y101" i="3"/>
  <c r="O101" i="3"/>
  <c r="Z101" i="3"/>
  <c r="M101" i="3"/>
  <c r="H102" i="3"/>
  <c r="M104" i="2"/>
  <c r="H105" i="2"/>
  <c r="X102" i="2"/>
  <c r="S103" i="2"/>
  <c r="X100" i="3"/>
  <c r="L102" i="1" l="1"/>
  <c r="K102" i="1"/>
  <c r="W174" i="1"/>
  <c r="S102" i="1"/>
  <c r="V102" i="1"/>
  <c r="H102" i="1"/>
  <c r="W106" i="2"/>
  <c r="K216" i="2"/>
  <c r="L215" i="2"/>
  <c r="V106" i="2"/>
  <c r="Z105" i="2"/>
  <c r="O105" i="2"/>
  <c r="N105" i="2"/>
  <c r="Z102" i="3"/>
  <c r="O102" i="3"/>
  <c r="Y102" i="3"/>
  <c r="N102" i="3"/>
  <c r="H103" i="3"/>
  <c r="M102" i="3"/>
  <c r="X103" i="2"/>
  <c r="S104" i="2"/>
  <c r="M105" i="2"/>
  <c r="H106" i="2"/>
  <c r="X101" i="3"/>
  <c r="W175" i="1" l="1"/>
  <c r="K103" i="1"/>
  <c r="H103" i="1"/>
  <c r="S103" i="1"/>
  <c r="V103" i="1"/>
  <c r="L103" i="1"/>
  <c r="V107" i="2"/>
  <c r="L216" i="2"/>
  <c r="K217" i="2"/>
  <c r="W107" i="2"/>
  <c r="N106" i="2"/>
  <c r="O106" i="2"/>
  <c r="Z106" i="2"/>
  <c r="N103" i="3"/>
  <c r="O103" i="3"/>
  <c r="Y103" i="3"/>
  <c r="Z103" i="3"/>
  <c r="M103" i="3"/>
  <c r="H104" i="3"/>
  <c r="M106" i="2"/>
  <c r="H107" i="2"/>
  <c r="X104" i="2"/>
  <c r="S105" i="2"/>
  <c r="X102" i="3"/>
  <c r="K104" i="1" l="1"/>
  <c r="H104" i="1"/>
  <c r="L104" i="1"/>
  <c r="S104" i="1"/>
  <c r="V104" i="1"/>
  <c r="W176" i="1"/>
  <c r="W108" i="2"/>
  <c r="K218" i="2"/>
  <c r="L217" i="2"/>
  <c r="V108" i="2"/>
  <c r="Z107" i="2"/>
  <c r="O107" i="2"/>
  <c r="N107" i="2"/>
  <c r="Z104" i="3"/>
  <c r="Y104" i="3"/>
  <c r="O104" i="3"/>
  <c r="N104" i="3"/>
  <c r="M104" i="3"/>
  <c r="H105" i="3"/>
  <c r="X105" i="2"/>
  <c r="S106" i="2"/>
  <c r="M107" i="2"/>
  <c r="H108" i="2"/>
  <c r="X103" i="3"/>
  <c r="S105" i="1" l="1"/>
  <c r="L105" i="1"/>
  <c r="H105" i="1"/>
  <c r="W177" i="1"/>
  <c r="V105" i="1"/>
  <c r="K105" i="1"/>
  <c r="V109" i="2"/>
  <c r="L218" i="2"/>
  <c r="K219" i="2"/>
  <c r="W109" i="2"/>
  <c r="N108" i="2"/>
  <c r="O108" i="2"/>
  <c r="Z108" i="2"/>
  <c r="N105" i="3"/>
  <c r="O105" i="3"/>
  <c r="Y105" i="3"/>
  <c r="Z105" i="3"/>
  <c r="M105" i="3"/>
  <c r="H106" i="3"/>
  <c r="M108" i="2"/>
  <c r="H109" i="2"/>
  <c r="X106" i="2"/>
  <c r="S107" i="2"/>
  <c r="X104" i="3"/>
  <c r="W178" i="1" l="1"/>
  <c r="K106" i="1"/>
  <c r="H106" i="1"/>
  <c r="L106" i="1"/>
  <c r="V106" i="1"/>
  <c r="S106" i="1"/>
  <c r="K220" i="2"/>
  <c r="L219" i="2"/>
  <c r="W110" i="2"/>
  <c r="V110" i="2"/>
  <c r="Z109" i="2"/>
  <c r="O109" i="2"/>
  <c r="N109" i="2"/>
  <c r="Y106" i="3"/>
  <c r="O106" i="3"/>
  <c r="Z106" i="3"/>
  <c r="N106" i="3"/>
  <c r="H107" i="3"/>
  <c r="M106" i="3"/>
  <c r="X107" i="2"/>
  <c r="S108" i="2"/>
  <c r="H110" i="2"/>
  <c r="M109" i="2"/>
  <c r="X105" i="3"/>
  <c r="L107" i="1" l="1"/>
  <c r="K107" i="1"/>
  <c r="H107" i="1"/>
  <c r="S107" i="1"/>
  <c r="V107" i="1"/>
  <c r="W179" i="1"/>
  <c r="V111" i="2"/>
  <c r="W111" i="2"/>
  <c r="L220" i="2"/>
  <c r="K221" i="2"/>
  <c r="N110" i="2"/>
  <c r="O110" i="2"/>
  <c r="Z110" i="2"/>
  <c r="N107" i="3"/>
  <c r="O107" i="3"/>
  <c r="Y107" i="3"/>
  <c r="Z107" i="3"/>
  <c r="H108" i="3"/>
  <c r="M107" i="3"/>
  <c r="M110" i="2"/>
  <c r="H111" i="2"/>
  <c r="S109" i="2"/>
  <c r="X108" i="2"/>
  <c r="X106" i="3"/>
  <c r="S108" i="1" l="1"/>
  <c r="K108" i="1"/>
  <c r="H108" i="1"/>
  <c r="W180" i="1"/>
  <c r="V108" i="1"/>
  <c r="L108" i="1"/>
  <c r="K222" i="2"/>
  <c r="W112" i="2"/>
  <c r="L221" i="2"/>
  <c r="V112" i="2"/>
  <c r="Z111" i="2"/>
  <c r="O111" i="2"/>
  <c r="N111" i="2"/>
  <c r="Z108" i="3"/>
  <c r="Y108" i="3"/>
  <c r="O108" i="3"/>
  <c r="N108" i="3"/>
  <c r="H109" i="3"/>
  <c r="M108" i="3"/>
  <c r="M111" i="2"/>
  <c r="H112" i="2"/>
  <c r="X109" i="2"/>
  <c r="S110" i="2"/>
  <c r="X107" i="3"/>
  <c r="H109" i="1" l="1"/>
  <c r="K109" i="1"/>
  <c r="W181" i="1"/>
  <c r="L109" i="1"/>
  <c r="V109" i="1"/>
  <c r="S109" i="1"/>
  <c r="V113" i="2"/>
  <c r="L222" i="2"/>
  <c r="W113" i="2"/>
  <c r="K223" i="2"/>
  <c r="N112" i="2"/>
  <c r="O112" i="2"/>
  <c r="Z112" i="2"/>
  <c r="N109" i="3"/>
  <c r="O109" i="3"/>
  <c r="Y109" i="3"/>
  <c r="Z109" i="3"/>
  <c r="M109" i="3"/>
  <c r="H110" i="3"/>
  <c r="X110" i="2"/>
  <c r="S111" i="2"/>
  <c r="M112" i="2"/>
  <c r="H113" i="2"/>
  <c r="X108" i="3"/>
  <c r="K110" i="1" l="1"/>
  <c r="W182" i="1"/>
  <c r="L110" i="1"/>
  <c r="S110" i="1"/>
  <c r="V110" i="1"/>
  <c r="H110" i="1"/>
  <c r="K224" i="2"/>
  <c r="W114" i="2"/>
  <c r="L223" i="2"/>
  <c r="V114" i="2"/>
  <c r="Z113" i="2"/>
  <c r="O113" i="2"/>
  <c r="N113" i="2"/>
  <c r="Y110" i="3"/>
  <c r="O110" i="3"/>
  <c r="Z110" i="3"/>
  <c r="N110" i="3"/>
  <c r="H111" i="3"/>
  <c r="M110" i="3"/>
  <c r="M113" i="2"/>
  <c r="H114" i="2"/>
  <c r="X111" i="2"/>
  <c r="S112" i="2"/>
  <c r="X109" i="3"/>
  <c r="S111" i="1" l="1"/>
  <c r="W183" i="1"/>
  <c r="L111" i="1"/>
  <c r="H111" i="1"/>
  <c r="V111" i="1"/>
  <c r="K111" i="1"/>
  <c r="W115" i="2"/>
  <c r="V115" i="2"/>
  <c r="L224" i="2"/>
  <c r="K225" i="2"/>
  <c r="N114" i="2"/>
  <c r="O114" i="2"/>
  <c r="Z114" i="2"/>
  <c r="Z111" i="3"/>
  <c r="O111" i="3"/>
  <c r="Y111" i="3"/>
  <c r="N111" i="3"/>
  <c r="M111" i="3"/>
  <c r="H112" i="3"/>
  <c r="X112" i="2"/>
  <c r="S113" i="2"/>
  <c r="M114" i="2"/>
  <c r="H115" i="2"/>
  <c r="X110" i="3"/>
  <c r="L112" i="1" l="1"/>
  <c r="W184" i="1"/>
  <c r="H112" i="1"/>
  <c r="K112" i="1"/>
  <c r="V112" i="1"/>
  <c r="S112" i="1"/>
  <c r="K226" i="2"/>
  <c r="V116" i="2"/>
  <c r="L225" i="2"/>
  <c r="W116" i="2"/>
  <c r="Z115" i="2"/>
  <c r="O115" i="2"/>
  <c r="N115" i="2"/>
  <c r="Y112" i="3"/>
  <c r="O112" i="3"/>
  <c r="N112" i="3"/>
  <c r="Z112" i="3"/>
  <c r="H113" i="3"/>
  <c r="M112" i="3"/>
  <c r="M115" i="2"/>
  <c r="H116" i="2"/>
  <c r="X113" i="2"/>
  <c r="S114" i="2"/>
  <c r="X111" i="3"/>
  <c r="K113" i="1" l="1"/>
  <c r="H113" i="1"/>
  <c r="W185" i="1"/>
  <c r="S113" i="1"/>
  <c r="V113" i="1"/>
  <c r="L113" i="1"/>
  <c r="W120" i="2"/>
  <c r="L226" i="2"/>
  <c r="V120" i="2"/>
  <c r="K227" i="2"/>
  <c r="N116" i="2"/>
  <c r="O116" i="2"/>
  <c r="Z116" i="2"/>
  <c r="Z113" i="3"/>
  <c r="N113" i="3"/>
  <c r="O113" i="3"/>
  <c r="Y113" i="3"/>
  <c r="M113" i="3"/>
  <c r="H114" i="3"/>
  <c r="M116" i="2"/>
  <c r="X114" i="2"/>
  <c r="S115" i="2"/>
  <c r="X112" i="3"/>
  <c r="H114" i="1" l="1"/>
  <c r="S114" i="1"/>
  <c r="L114" i="1"/>
  <c r="W186" i="1"/>
  <c r="V114" i="1"/>
  <c r="K114" i="1"/>
  <c r="K228" i="2"/>
  <c r="V121" i="2"/>
  <c r="L227" i="2"/>
  <c r="W121" i="2"/>
  <c r="Z120" i="2"/>
  <c r="O121" i="2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N121" i="2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O114" i="3"/>
  <c r="Y114" i="3"/>
  <c r="N114" i="3"/>
  <c r="Z114" i="3"/>
  <c r="H115" i="3"/>
  <c r="M114" i="3"/>
  <c r="X115" i="2"/>
  <c r="S116" i="2"/>
  <c r="X113" i="3"/>
  <c r="L115" i="1" l="1"/>
  <c r="S115" i="1"/>
  <c r="W187" i="1"/>
  <c r="K115" i="1"/>
  <c r="V115" i="1"/>
  <c r="H115" i="1"/>
  <c r="W122" i="2"/>
  <c r="L228" i="2"/>
  <c r="V122" i="2"/>
  <c r="K229" i="2"/>
  <c r="Z121" i="2"/>
  <c r="Z115" i="3"/>
  <c r="N115" i="3"/>
  <c r="Y115" i="3"/>
  <c r="O115" i="3"/>
  <c r="M115" i="3"/>
  <c r="H116" i="3"/>
  <c r="X116" i="2"/>
  <c r="S120" i="2"/>
  <c r="M121" i="2"/>
  <c r="H122" i="2"/>
  <c r="X114" i="3"/>
  <c r="W188" i="1" l="1"/>
  <c r="S116" i="1"/>
  <c r="K116" i="1"/>
  <c r="H116" i="1"/>
  <c r="V116" i="1"/>
  <c r="L116" i="1"/>
  <c r="V123" i="2"/>
  <c r="L229" i="2"/>
  <c r="K230" i="2"/>
  <c r="W123" i="2"/>
  <c r="Z122" i="2"/>
  <c r="N116" i="3"/>
  <c r="Z116" i="3"/>
  <c r="O116" i="3"/>
  <c r="Y116" i="3"/>
  <c r="M116" i="3"/>
  <c r="H117" i="3"/>
  <c r="X120" i="2"/>
  <c r="S121" i="2"/>
  <c r="M122" i="2"/>
  <c r="H123" i="2"/>
  <c r="X115" i="3"/>
  <c r="S117" i="1" l="1"/>
  <c r="K117" i="1"/>
  <c r="H117" i="1"/>
  <c r="L117" i="1"/>
  <c r="V117" i="1"/>
  <c r="W189" i="1"/>
  <c r="W124" i="2"/>
  <c r="L230" i="2"/>
  <c r="K231" i="2"/>
  <c r="V124" i="2"/>
  <c r="Z123" i="2"/>
  <c r="O117" i="3"/>
  <c r="Z117" i="3"/>
  <c r="Y117" i="3"/>
  <c r="N117" i="3"/>
  <c r="M117" i="3"/>
  <c r="H118" i="3"/>
  <c r="X121" i="2"/>
  <c r="S122" i="2"/>
  <c r="M123" i="2"/>
  <c r="H124" i="2"/>
  <c r="X116" i="3"/>
  <c r="L118" i="1" l="1"/>
  <c r="K118" i="1"/>
  <c r="H118" i="1"/>
  <c r="W190" i="1"/>
  <c r="V118" i="1"/>
  <c r="S118" i="1"/>
  <c r="K232" i="2"/>
  <c r="L231" i="2"/>
  <c r="V125" i="2"/>
  <c r="W125" i="2"/>
  <c r="Z124" i="2"/>
  <c r="N118" i="3"/>
  <c r="Z118" i="3"/>
  <c r="Y118" i="3"/>
  <c r="O118" i="3"/>
  <c r="M118" i="3"/>
  <c r="H119" i="3"/>
  <c r="X122" i="2"/>
  <c r="S123" i="2"/>
  <c r="M124" i="2"/>
  <c r="H125" i="2"/>
  <c r="X117" i="3"/>
  <c r="W191" i="1" l="1"/>
  <c r="K119" i="1"/>
  <c r="H119" i="1"/>
  <c r="S119" i="1"/>
  <c r="V119" i="1"/>
  <c r="L119" i="1"/>
  <c r="W126" i="2"/>
  <c r="V126" i="2"/>
  <c r="L232" i="2"/>
  <c r="K233" i="2"/>
  <c r="Z125" i="2"/>
  <c r="Z119" i="3"/>
  <c r="Y119" i="3"/>
  <c r="O119" i="3"/>
  <c r="N119" i="3"/>
  <c r="M119" i="3"/>
  <c r="H120" i="3"/>
  <c r="X123" i="2"/>
  <c r="S124" i="2"/>
  <c r="M125" i="2"/>
  <c r="H126" i="2"/>
  <c r="X118" i="3"/>
  <c r="S120" i="1" l="1"/>
  <c r="H120" i="1"/>
  <c r="L120" i="1"/>
  <c r="K120" i="1"/>
  <c r="V120" i="1"/>
  <c r="W192" i="1"/>
  <c r="L233" i="2"/>
  <c r="V127" i="2"/>
  <c r="K234" i="2"/>
  <c r="W127" i="2"/>
  <c r="Z126" i="2"/>
  <c r="Y120" i="3"/>
  <c r="O120" i="3"/>
  <c r="N120" i="3"/>
  <c r="Z120" i="3"/>
  <c r="M120" i="3"/>
  <c r="H121" i="3"/>
  <c r="X124" i="2"/>
  <c r="S125" i="2"/>
  <c r="M126" i="2"/>
  <c r="H127" i="2"/>
  <c r="X119" i="3"/>
  <c r="H121" i="1" l="1"/>
  <c r="L121" i="1"/>
  <c r="K121" i="1"/>
  <c r="W193" i="1"/>
  <c r="V121" i="1"/>
  <c r="S121" i="1"/>
  <c r="K235" i="2"/>
  <c r="V128" i="2"/>
  <c r="W128" i="2"/>
  <c r="L234" i="2"/>
  <c r="Z127" i="2"/>
  <c r="O121" i="3"/>
  <c r="Z121" i="3"/>
  <c r="N121" i="3"/>
  <c r="Y121" i="3"/>
  <c r="M121" i="3"/>
  <c r="M127" i="2"/>
  <c r="H128" i="2"/>
  <c r="X125" i="2"/>
  <c r="S126" i="2"/>
  <c r="X120" i="3"/>
  <c r="W194" i="1" l="1"/>
  <c r="L122" i="1"/>
  <c r="K122" i="1"/>
  <c r="S122" i="1"/>
  <c r="V122" i="1"/>
  <c r="H122" i="1"/>
  <c r="W129" i="2"/>
  <c r="V129" i="2"/>
  <c r="L235" i="2"/>
  <c r="K236" i="2"/>
  <c r="Z128" i="2"/>
  <c r="X126" i="2"/>
  <c r="S127" i="2"/>
  <c r="M128" i="2"/>
  <c r="H129" i="2"/>
  <c r="X121" i="3"/>
  <c r="S123" i="1" l="1"/>
  <c r="K123" i="1"/>
  <c r="H123" i="1"/>
  <c r="L123" i="1"/>
  <c r="V123" i="1"/>
  <c r="W195" i="1"/>
  <c r="K237" i="2"/>
  <c r="V130" i="2"/>
  <c r="H130" i="2"/>
  <c r="L236" i="2"/>
  <c r="W130" i="2"/>
  <c r="Z129" i="2"/>
  <c r="M129" i="2"/>
  <c r="X127" i="2"/>
  <c r="S128" i="2"/>
  <c r="L124" i="1" l="1"/>
  <c r="H124" i="1"/>
  <c r="W196" i="1"/>
  <c r="K124" i="1"/>
  <c r="V124" i="1"/>
  <c r="S124" i="1"/>
  <c r="M130" i="2"/>
  <c r="H131" i="2"/>
  <c r="V131" i="2"/>
  <c r="L237" i="2"/>
  <c r="W131" i="2"/>
  <c r="K238" i="2"/>
  <c r="Z130" i="2"/>
  <c r="X128" i="2"/>
  <c r="S129" i="2"/>
  <c r="S130" i="2" s="1"/>
  <c r="S125" i="1" l="1"/>
  <c r="K125" i="1"/>
  <c r="W197" i="1"/>
  <c r="H125" i="1"/>
  <c r="V125" i="1"/>
  <c r="L125" i="1"/>
  <c r="W132" i="2"/>
  <c r="H132" i="2"/>
  <c r="M131" i="2"/>
  <c r="K239" i="2"/>
  <c r="L238" i="2"/>
  <c r="V132" i="2"/>
  <c r="Z131" i="2"/>
  <c r="S131" i="2"/>
  <c r="M132" i="2"/>
  <c r="H133" i="2"/>
  <c r="X129" i="2"/>
  <c r="N301" i="1"/>
  <c r="H126" i="1" l="1"/>
  <c r="W198" i="1"/>
  <c r="K126" i="1"/>
  <c r="N302" i="1"/>
  <c r="L126" i="1"/>
  <c r="V126" i="1"/>
  <c r="S126" i="1"/>
  <c r="K240" i="2"/>
  <c r="L239" i="2"/>
  <c r="V133" i="2"/>
  <c r="W133" i="2"/>
  <c r="X130" i="2"/>
  <c r="Z132" i="2"/>
  <c r="H134" i="2"/>
  <c r="M133" i="2"/>
  <c r="X131" i="2"/>
  <c r="S132" i="2"/>
  <c r="N303" i="1" l="1"/>
  <c r="K127" i="1"/>
  <c r="V127" i="1"/>
  <c r="S127" i="1"/>
  <c r="W199" i="1"/>
  <c r="L127" i="1"/>
  <c r="H127" i="1"/>
  <c r="W134" i="2"/>
  <c r="H135" i="2"/>
  <c r="V134" i="2"/>
  <c r="L240" i="2"/>
  <c r="K241" i="2"/>
  <c r="Z133" i="2"/>
  <c r="M134" i="2"/>
  <c r="M135" i="2" s="1"/>
  <c r="X132" i="2"/>
  <c r="S133" i="2"/>
  <c r="H128" i="1" l="1"/>
  <c r="K128" i="1"/>
  <c r="S128" i="1"/>
  <c r="V128" i="1"/>
  <c r="L128" i="1"/>
  <c r="W200" i="1"/>
  <c r="N304" i="1"/>
  <c r="V135" i="2"/>
  <c r="H136" i="2"/>
  <c r="M136" i="2" s="1"/>
  <c r="L241" i="2"/>
  <c r="K242" i="2"/>
  <c r="W135" i="2"/>
  <c r="Z134" i="2"/>
  <c r="X133" i="2"/>
  <c r="S134" i="2"/>
  <c r="N305" i="1" l="1"/>
  <c r="W201" i="1"/>
  <c r="V129" i="1"/>
  <c r="S129" i="1"/>
  <c r="K129" i="1"/>
  <c r="L129" i="1"/>
  <c r="H129" i="1"/>
  <c r="K243" i="2"/>
  <c r="L242" i="2"/>
  <c r="H137" i="2"/>
  <c r="W136" i="2"/>
  <c r="V136" i="2"/>
  <c r="Z135" i="2"/>
  <c r="X134" i="2"/>
  <c r="S135" i="2"/>
  <c r="S130" i="1" l="1"/>
  <c r="H130" i="1"/>
  <c r="L130" i="1"/>
  <c r="V130" i="1"/>
  <c r="W202" i="1"/>
  <c r="K130" i="1"/>
  <c r="N306" i="1"/>
  <c r="H138" i="2"/>
  <c r="W137" i="2"/>
  <c r="L243" i="2"/>
  <c r="V137" i="2"/>
  <c r="K244" i="2"/>
  <c r="M137" i="2"/>
  <c r="M138" i="2" s="1"/>
  <c r="Z136" i="2"/>
  <c r="X135" i="2"/>
  <c r="S136" i="2"/>
  <c r="V131" i="1" l="1"/>
  <c r="L131" i="1"/>
  <c r="K131" i="1"/>
  <c r="N307" i="1"/>
  <c r="H131" i="1"/>
  <c r="W203" i="1"/>
  <c r="S131" i="1"/>
  <c r="L244" i="2"/>
  <c r="W138" i="2"/>
  <c r="V138" i="2"/>
  <c r="M139" i="2"/>
  <c r="K245" i="2"/>
  <c r="H139" i="2"/>
  <c r="Z137" i="2"/>
  <c r="X136" i="2"/>
  <c r="S137" i="2"/>
  <c r="K132" i="1" l="1"/>
  <c r="W204" i="1"/>
  <c r="N308" i="1"/>
  <c r="S132" i="1"/>
  <c r="L132" i="1"/>
  <c r="H132" i="1"/>
  <c r="V132" i="1"/>
  <c r="K246" i="2"/>
  <c r="W139" i="2"/>
  <c r="V139" i="2"/>
  <c r="H140" i="2"/>
  <c r="L245" i="2"/>
  <c r="Z138" i="2"/>
  <c r="X137" i="2"/>
  <c r="S138" i="2"/>
  <c r="N309" i="1" l="1"/>
  <c r="H133" i="1"/>
  <c r="S133" i="1"/>
  <c r="V133" i="1"/>
  <c r="W205" i="1"/>
  <c r="L133" i="1"/>
  <c r="K133" i="1"/>
  <c r="H141" i="2"/>
  <c r="V140" i="2"/>
  <c r="M140" i="2"/>
  <c r="M141" i="2" s="1"/>
  <c r="W140" i="2"/>
  <c r="L246" i="2"/>
  <c r="K247" i="2"/>
  <c r="Z139" i="2"/>
  <c r="X138" i="2"/>
  <c r="S139" i="2"/>
  <c r="V134" i="1" l="1"/>
  <c r="S134" i="1"/>
  <c r="L134" i="1"/>
  <c r="N310" i="1"/>
  <c r="K134" i="1"/>
  <c r="H134" i="1"/>
  <c r="W206" i="1"/>
  <c r="L247" i="2"/>
  <c r="W141" i="2"/>
  <c r="V141" i="2"/>
  <c r="K248" i="2"/>
  <c r="H142" i="2"/>
  <c r="M142" i="2" s="1"/>
  <c r="Z140" i="2"/>
  <c r="X139" i="2"/>
  <c r="S140" i="2"/>
  <c r="S135" i="1" l="1"/>
  <c r="N311" i="1"/>
  <c r="L135" i="1"/>
  <c r="W207" i="1"/>
  <c r="H135" i="1"/>
  <c r="K135" i="1"/>
  <c r="V135" i="1"/>
  <c r="K249" i="2"/>
  <c r="W142" i="2"/>
  <c r="V142" i="2"/>
  <c r="H143" i="2"/>
  <c r="M143" i="2" s="1"/>
  <c r="L248" i="2"/>
  <c r="Z141" i="2"/>
  <c r="X140" i="2"/>
  <c r="S141" i="2"/>
  <c r="L136" i="1" l="1"/>
  <c r="K136" i="1"/>
  <c r="W208" i="1"/>
  <c r="V136" i="1"/>
  <c r="N312" i="1"/>
  <c r="H136" i="1"/>
  <c r="S136" i="1"/>
  <c r="H144" i="2"/>
  <c r="V143" i="2"/>
  <c r="W143" i="2"/>
  <c r="L249" i="2"/>
  <c r="K250" i="2"/>
  <c r="Z142" i="2"/>
  <c r="X141" i="2"/>
  <c r="S142" i="2"/>
  <c r="H137" i="1" l="1"/>
  <c r="W209" i="1"/>
  <c r="V137" i="1"/>
  <c r="S137" i="1"/>
  <c r="K137" i="1"/>
  <c r="N313" i="1"/>
  <c r="L137" i="1"/>
  <c r="L250" i="2"/>
  <c r="W144" i="2"/>
  <c r="V144" i="2"/>
  <c r="K251" i="2"/>
  <c r="H145" i="2"/>
  <c r="M144" i="2"/>
  <c r="M145" i="2" s="1"/>
  <c r="Z143" i="2"/>
  <c r="X142" i="2"/>
  <c r="S143" i="2"/>
  <c r="S138" i="1" l="1"/>
  <c r="L138" i="1"/>
  <c r="N314" i="1"/>
  <c r="V138" i="1"/>
  <c r="W210" i="1"/>
  <c r="K138" i="1"/>
  <c r="H138" i="1"/>
  <c r="K252" i="2"/>
  <c r="V145" i="2"/>
  <c r="W145" i="2"/>
  <c r="H146" i="2"/>
  <c r="L251" i="2"/>
  <c r="Z144" i="2"/>
  <c r="X143" i="2"/>
  <c r="S144" i="2"/>
  <c r="V139" i="1" l="1"/>
  <c r="H139" i="1"/>
  <c r="K139" i="1"/>
  <c r="N315" i="1"/>
  <c r="L139" i="1"/>
  <c r="W211" i="1"/>
  <c r="S139" i="1"/>
  <c r="H147" i="2"/>
  <c r="M146" i="2"/>
  <c r="M147" i="2" s="1"/>
  <c r="V146" i="2"/>
  <c r="W146" i="2"/>
  <c r="L252" i="2"/>
  <c r="K253" i="2"/>
  <c r="Z145" i="2"/>
  <c r="X144" i="2"/>
  <c r="S145" i="2"/>
  <c r="N316" i="1" l="1"/>
  <c r="S140" i="1"/>
  <c r="W212" i="1"/>
  <c r="K140" i="1"/>
  <c r="H140" i="1"/>
  <c r="L140" i="1"/>
  <c r="V140" i="1"/>
  <c r="L253" i="2"/>
  <c r="W147" i="2"/>
  <c r="V147" i="2"/>
  <c r="K254" i="2"/>
  <c r="H148" i="2"/>
  <c r="M148" i="2" s="1"/>
  <c r="Z146" i="2"/>
  <c r="X145" i="2"/>
  <c r="S146" i="2"/>
  <c r="K141" i="1" l="1"/>
  <c r="W213" i="1"/>
  <c r="L141" i="1"/>
  <c r="V141" i="1"/>
  <c r="S141" i="1"/>
  <c r="H141" i="1"/>
  <c r="N317" i="1"/>
  <c r="V148" i="2"/>
  <c r="K255" i="2"/>
  <c r="W148" i="2"/>
  <c r="H149" i="2"/>
  <c r="L254" i="2"/>
  <c r="Z147" i="2"/>
  <c r="X146" i="2"/>
  <c r="S147" i="2"/>
  <c r="H142" i="1" l="1"/>
  <c r="V142" i="1"/>
  <c r="L142" i="1"/>
  <c r="N318" i="1"/>
  <c r="W214" i="1"/>
  <c r="S142" i="1"/>
  <c r="K142" i="1"/>
  <c r="H150" i="2"/>
  <c r="W149" i="2"/>
  <c r="K256" i="2"/>
  <c r="M149" i="2"/>
  <c r="M150" i="2" s="1"/>
  <c r="L255" i="2"/>
  <c r="V149" i="2"/>
  <c r="Z148" i="2"/>
  <c r="X147" i="2"/>
  <c r="S148" i="2"/>
  <c r="N319" i="1" l="1"/>
  <c r="K143" i="1"/>
  <c r="V143" i="1"/>
  <c r="L143" i="1"/>
  <c r="S143" i="1"/>
  <c r="W215" i="1"/>
  <c r="H143" i="1"/>
  <c r="L256" i="2"/>
  <c r="K257" i="2"/>
  <c r="W150" i="2"/>
  <c r="M151" i="2"/>
  <c r="V150" i="2"/>
  <c r="H151" i="2"/>
  <c r="Z149" i="2"/>
  <c r="X148" i="2"/>
  <c r="S149" i="2"/>
  <c r="L144" i="1" l="1"/>
  <c r="H144" i="1"/>
  <c r="K144" i="1"/>
  <c r="V144" i="1"/>
  <c r="W216" i="1"/>
  <c r="S144" i="1"/>
  <c r="N320" i="1"/>
  <c r="V151" i="2"/>
  <c r="K258" i="2"/>
  <c r="W151" i="2"/>
  <c r="H152" i="2"/>
  <c r="L257" i="2"/>
  <c r="Z150" i="2"/>
  <c r="X149" i="2"/>
  <c r="S150" i="2"/>
  <c r="V145" i="1" l="1"/>
  <c r="K145" i="1"/>
  <c r="S145" i="1"/>
  <c r="N321" i="1"/>
  <c r="H145" i="1"/>
  <c r="W217" i="1"/>
  <c r="L145" i="1"/>
  <c r="H153" i="2"/>
  <c r="W152" i="2"/>
  <c r="K259" i="2"/>
  <c r="L258" i="2"/>
  <c r="V152" i="2"/>
  <c r="M152" i="2"/>
  <c r="M153" i="2" s="1"/>
  <c r="Z151" i="2"/>
  <c r="X150" i="2"/>
  <c r="S151" i="2"/>
  <c r="N322" i="1" l="1"/>
  <c r="L146" i="1"/>
  <c r="W218" i="1"/>
  <c r="S146" i="1"/>
  <c r="K146" i="1"/>
  <c r="H146" i="1"/>
  <c r="V146" i="1"/>
  <c r="L259" i="2"/>
  <c r="K260" i="2"/>
  <c r="W153" i="2"/>
  <c r="M154" i="2"/>
  <c r="V153" i="2"/>
  <c r="H154" i="2"/>
  <c r="Z152" i="2"/>
  <c r="X151" i="2"/>
  <c r="S152" i="2"/>
  <c r="H147" i="1" l="1"/>
  <c r="W219" i="1"/>
  <c r="S147" i="1"/>
  <c r="V147" i="1"/>
  <c r="L147" i="1"/>
  <c r="K147" i="1"/>
  <c r="N323" i="1"/>
  <c r="V154" i="2"/>
  <c r="W154" i="2"/>
  <c r="K261" i="2"/>
  <c r="H155" i="2"/>
  <c r="L260" i="2"/>
  <c r="Z153" i="2"/>
  <c r="X152" i="2"/>
  <c r="S153" i="2"/>
  <c r="V148" i="1" l="1"/>
  <c r="S148" i="1"/>
  <c r="K148" i="1"/>
  <c r="N324" i="1"/>
  <c r="W220" i="1"/>
  <c r="L148" i="1"/>
  <c r="H148" i="1"/>
  <c r="H156" i="2"/>
  <c r="M155" i="2"/>
  <c r="M156" i="2" s="1"/>
  <c r="W155" i="2"/>
  <c r="K262" i="2"/>
  <c r="L261" i="2"/>
  <c r="V155" i="2"/>
  <c r="Z154" i="2"/>
  <c r="X153" i="2"/>
  <c r="S154" i="2"/>
  <c r="N325" i="1" l="1"/>
  <c r="H149" i="1"/>
  <c r="L149" i="1"/>
  <c r="K149" i="1"/>
  <c r="S149" i="1"/>
  <c r="W221" i="1"/>
  <c r="V149" i="1"/>
  <c r="L262" i="2"/>
  <c r="K263" i="2"/>
  <c r="M157" i="2"/>
  <c r="W156" i="2"/>
  <c r="V156" i="2"/>
  <c r="H157" i="2"/>
  <c r="Z155" i="2"/>
  <c r="X154" i="2"/>
  <c r="S155" i="2"/>
  <c r="K150" i="1" l="1"/>
  <c r="V150" i="1"/>
  <c r="L150" i="1"/>
  <c r="H150" i="1"/>
  <c r="W222" i="1"/>
  <c r="S150" i="1"/>
  <c r="N326" i="1"/>
  <c r="V157" i="2"/>
  <c r="K264" i="2"/>
  <c r="W157" i="2"/>
  <c r="H158" i="2"/>
  <c r="L263" i="2"/>
  <c r="Z156" i="2"/>
  <c r="X155" i="2"/>
  <c r="S156" i="2"/>
  <c r="L151" i="1" l="1"/>
  <c r="S151" i="1"/>
  <c r="H151" i="1"/>
  <c r="N327" i="1"/>
  <c r="V151" i="1"/>
  <c r="W223" i="1"/>
  <c r="K151" i="1"/>
  <c r="M158" i="2"/>
  <c r="H159" i="2"/>
  <c r="K265" i="2"/>
  <c r="W158" i="2"/>
  <c r="L264" i="2"/>
  <c r="V158" i="2"/>
  <c r="Z157" i="2"/>
  <c r="X156" i="2"/>
  <c r="S157" i="2"/>
  <c r="N328" i="1" l="1"/>
  <c r="H152" i="1"/>
  <c r="W224" i="1"/>
  <c r="K152" i="1"/>
  <c r="S152" i="1"/>
  <c r="V152" i="1"/>
  <c r="L152" i="1"/>
  <c r="L265" i="2"/>
  <c r="W159" i="2"/>
  <c r="K266" i="2"/>
  <c r="M159" i="2"/>
  <c r="H160" i="2"/>
  <c r="V159" i="2"/>
  <c r="Z158" i="2"/>
  <c r="X157" i="2"/>
  <c r="S158" i="2"/>
  <c r="K153" i="1" l="1"/>
  <c r="W225" i="1"/>
  <c r="V153" i="1"/>
  <c r="L153" i="1"/>
  <c r="H153" i="1"/>
  <c r="S153" i="1"/>
  <c r="N329" i="1"/>
  <c r="K267" i="2"/>
  <c r="W160" i="2"/>
  <c r="V160" i="2"/>
  <c r="M160" i="2"/>
  <c r="H161" i="2"/>
  <c r="L266" i="2"/>
  <c r="Z159" i="2"/>
  <c r="X158" i="2"/>
  <c r="S159" i="2"/>
  <c r="L154" i="1" l="1"/>
  <c r="N330" i="1"/>
  <c r="S154" i="1"/>
  <c r="V154" i="1"/>
  <c r="W226" i="1"/>
  <c r="H154" i="1"/>
  <c r="K154" i="1"/>
  <c r="W161" i="2"/>
  <c r="V161" i="2"/>
  <c r="L267" i="2"/>
  <c r="H162" i="2"/>
  <c r="M161" i="2"/>
  <c r="K268" i="2"/>
  <c r="Z160" i="2"/>
  <c r="X159" i="2"/>
  <c r="S160" i="2"/>
  <c r="V155" i="1" l="1"/>
  <c r="S155" i="1"/>
  <c r="H155" i="1"/>
  <c r="K155" i="1"/>
  <c r="N331" i="1"/>
  <c r="W227" i="1"/>
  <c r="L155" i="1"/>
  <c r="L268" i="2"/>
  <c r="H163" i="2"/>
  <c r="M162" i="2"/>
  <c r="K269" i="2"/>
  <c r="V162" i="2"/>
  <c r="W162" i="2"/>
  <c r="Z161" i="2"/>
  <c r="X160" i="2"/>
  <c r="S161" i="2"/>
  <c r="K156" i="1" l="1"/>
  <c r="H156" i="1"/>
  <c r="W228" i="1"/>
  <c r="L156" i="1"/>
  <c r="S156" i="1"/>
  <c r="N332" i="1"/>
  <c r="V156" i="1"/>
  <c r="V163" i="2"/>
  <c r="K270" i="2"/>
  <c r="H164" i="2"/>
  <c r="M163" i="2"/>
  <c r="W163" i="2"/>
  <c r="L269" i="2"/>
  <c r="Z162" i="2"/>
  <c r="X161" i="2"/>
  <c r="S162" i="2"/>
  <c r="W229" i="1" l="1"/>
  <c r="N333" i="1"/>
  <c r="L157" i="1"/>
  <c r="V157" i="1"/>
  <c r="H157" i="1"/>
  <c r="S157" i="1"/>
  <c r="K157" i="1"/>
  <c r="W164" i="2"/>
  <c r="H165" i="2"/>
  <c r="M164" i="2"/>
  <c r="L270" i="2"/>
  <c r="K271" i="2"/>
  <c r="V164" i="2"/>
  <c r="Z163" i="2"/>
  <c r="X162" i="2"/>
  <c r="S163" i="2"/>
  <c r="S158" i="1" l="1"/>
  <c r="V158" i="1"/>
  <c r="L158" i="1"/>
  <c r="K158" i="1"/>
  <c r="N334" i="1"/>
  <c r="H158" i="1"/>
  <c r="W230" i="1"/>
  <c r="K272" i="2"/>
  <c r="L271" i="2"/>
  <c r="V165" i="2"/>
  <c r="M165" i="2"/>
  <c r="H166" i="2"/>
  <c r="W165" i="2"/>
  <c r="Z164" i="2"/>
  <c r="X163" i="2"/>
  <c r="S164" i="2"/>
  <c r="L159" i="1" l="1"/>
  <c r="H159" i="1"/>
  <c r="K159" i="1"/>
  <c r="W231" i="1"/>
  <c r="V159" i="1"/>
  <c r="N335" i="1"/>
  <c r="S159" i="1"/>
  <c r="V166" i="2"/>
  <c r="W166" i="2"/>
  <c r="L272" i="2"/>
  <c r="H167" i="2"/>
  <c r="M166" i="2"/>
  <c r="K273" i="2"/>
  <c r="Z165" i="2"/>
  <c r="X164" i="2"/>
  <c r="S165" i="2"/>
  <c r="H160" i="1" l="1"/>
  <c r="K160" i="1"/>
  <c r="W232" i="1"/>
  <c r="S160" i="1"/>
  <c r="N336" i="1"/>
  <c r="V160" i="1"/>
  <c r="L160" i="1"/>
  <c r="H168" i="2"/>
  <c r="M167" i="2"/>
  <c r="L273" i="2"/>
  <c r="K274" i="2"/>
  <c r="W167" i="2"/>
  <c r="V167" i="2"/>
  <c r="Z166" i="2"/>
  <c r="X165" i="2"/>
  <c r="S166" i="2"/>
  <c r="V161" i="1" l="1"/>
  <c r="L161" i="1"/>
  <c r="S161" i="1"/>
  <c r="W233" i="1"/>
  <c r="K161" i="1"/>
  <c r="N337" i="1"/>
  <c r="H161" i="1"/>
  <c r="W168" i="2"/>
  <c r="K275" i="2"/>
  <c r="L274" i="2"/>
  <c r="V168" i="2"/>
  <c r="H169" i="2"/>
  <c r="M168" i="2"/>
  <c r="Z167" i="2"/>
  <c r="X166" i="2"/>
  <c r="S167" i="2"/>
  <c r="N338" i="1" l="1"/>
  <c r="S162" i="1"/>
  <c r="W234" i="1"/>
  <c r="H162" i="1"/>
  <c r="L162" i="1"/>
  <c r="K162" i="1"/>
  <c r="V162" i="1"/>
  <c r="L275" i="2"/>
  <c r="M169" i="2"/>
  <c r="H170" i="2"/>
  <c r="V169" i="2"/>
  <c r="K276" i="2"/>
  <c r="W169" i="2"/>
  <c r="Z168" i="2"/>
  <c r="X167" i="2"/>
  <c r="S168" i="2"/>
  <c r="H163" i="1" l="1"/>
  <c r="V163" i="1"/>
  <c r="S163" i="1"/>
  <c r="W235" i="1"/>
  <c r="K163" i="1"/>
  <c r="L163" i="1"/>
  <c r="H171" i="2"/>
  <c r="M170" i="2"/>
  <c r="W170" i="2"/>
  <c r="K277" i="2"/>
  <c r="V170" i="2"/>
  <c r="L276" i="2"/>
  <c r="Z169" i="2"/>
  <c r="X168" i="2"/>
  <c r="S169" i="2"/>
  <c r="W236" i="1" l="1"/>
  <c r="S164" i="1"/>
  <c r="L164" i="1"/>
  <c r="V164" i="1"/>
  <c r="K164" i="1"/>
  <c r="H164" i="1"/>
  <c r="L277" i="2"/>
  <c r="M171" i="2"/>
  <c r="H172" i="2"/>
  <c r="V171" i="2"/>
  <c r="K278" i="2"/>
  <c r="W171" i="2"/>
  <c r="Z170" i="2"/>
  <c r="X169" i="2"/>
  <c r="S170" i="2"/>
  <c r="V165" i="1" l="1"/>
  <c r="S165" i="1"/>
  <c r="L165" i="1"/>
  <c r="H165" i="1"/>
  <c r="K165" i="1"/>
  <c r="W237" i="1"/>
  <c r="K279" i="2"/>
  <c r="M172" i="2"/>
  <c r="H173" i="2"/>
  <c r="W172" i="2"/>
  <c r="V172" i="2"/>
  <c r="L278" i="2"/>
  <c r="Z171" i="2"/>
  <c r="X170" i="2"/>
  <c r="S171" i="2"/>
  <c r="H166" i="1" l="1"/>
  <c r="L166" i="1"/>
  <c r="W238" i="1"/>
  <c r="S166" i="1"/>
  <c r="K166" i="1"/>
  <c r="V166" i="1"/>
  <c r="V173" i="2"/>
  <c r="H174" i="2"/>
  <c r="M173" i="2"/>
  <c r="L279" i="2"/>
  <c r="W173" i="2"/>
  <c r="K280" i="2"/>
  <c r="Z172" i="2"/>
  <c r="X171" i="2"/>
  <c r="S172" i="2"/>
  <c r="V167" i="1" l="1"/>
  <c r="W239" i="1"/>
  <c r="S167" i="1"/>
  <c r="L167" i="1"/>
  <c r="K167" i="1"/>
  <c r="H167" i="1"/>
  <c r="W174" i="2"/>
  <c r="K281" i="2"/>
  <c r="L280" i="2"/>
  <c r="M174" i="2"/>
  <c r="H175" i="2"/>
  <c r="V174" i="2"/>
  <c r="Z173" i="2"/>
  <c r="X172" i="2"/>
  <c r="S173" i="2"/>
  <c r="L168" i="1" l="1"/>
  <c r="S168" i="1"/>
  <c r="H168" i="1"/>
  <c r="W240" i="1"/>
  <c r="K168" i="1"/>
  <c r="V168" i="1"/>
  <c r="L281" i="2"/>
  <c r="V175" i="2"/>
  <c r="K282" i="2"/>
  <c r="M175" i="2"/>
  <c r="H176" i="2"/>
  <c r="W175" i="2"/>
  <c r="Z174" i="2"/>
  <c r="X173" i="2"/>
  <c r="S174" i="2"/>
  <c r="W241" i="1" l="1"/>
  <c r="H169" i="1"/>
  <c r="V169" i="1"/>
  <c r="S169" i="1"/>
  <c r="K169" i="1"/>
  <c r="L169" i="1"/>
  <c r="K283" i="2"/>
  <c r="W176" i="2"/>
  <c r="V176" i="2"/>
  <c r="M176" i="2"/>
  <c r="H177" i="2"/>
  <c r="L282" i="2"/>
  <c r="Z175" i="2"/>
  <c r="X174" i="2"/>
  <c r="S175" i="2"/>
  <c r="S170" i="1" l="1"/>
  <c r="V170" i="1"/>
  <c r="L170" i="1"/>
  <c r="H170" i="1"/>
  <c r="K170" i="1"/>
  <c r="W242" i="1"/>
  <c r="V177" i="2"/>
  <c r="W177" i="2"/>
  <c r="L283" i="2"/>
  <c r="M177" i="2"/>
  <c r="H178" i="2"/>
  <c r="K284" i="2"/>
  <c r="Z176" i="2"/>
  <c r="X175" i="2"/>
  <c r="S176" i="2"/>
  <c r="W243" i="1" l="1"/>
  <c r="H171" i="1"/>
  <c r="L171" i="1"/>
  <c r="V171" i="1"/>
  <c r="K171" i="1"/>
  <c r="S171" i="1"/>
  <c r="L284" i="2"/>
  <c r="K285" i="2"/>
  <c r="W178" i="2"/>
  <c r="M178" i="2"/>
  <c r="H179" i="2"/>
  <c r="V178" i="2"/>
  <c r="Z177" i="2"/>
  <c r="X176" i="2"/>
  <c r="S177" i="2"/>
  <c r="V172" i="1" l="1"/>
  <c r="S172" i="1"/>
  <c r="L172" i="1"/>
  <c r="H172" i="1"/>
  <c r="K172" i="1"/>
  <c r="W244" i="1"/>
  <c r="W179" i="2"/>
  <c r="V179" i="2"/>
  <c r="K286" i="2"/>
  <c r="M179" i="2"/>
  <c r="H180" i="2"/>
  <c r="L285" i="2"/>
  <c r="Z178" i="2"/>
  <c r="X177" i="2"/>
  <c r="S178" i="2"/>
  <c r="W245" i="1" l="1"/>
  <c r="L173" i="1"/>
  <c r="H173" i="1"/>
  <c r="S173" i="1"/>
  <c r="K173" i="1"/>
  <c r="V173" i="1"/>
  <c r="K287" i="2"/>
  <c r="L286" i="2"/>
  <c r="V180" i="2"/>
  <c r="M180" i="2"/>
  <c r="H181" i="2"/>
  <c r="W180" i="2"/>
  <c r="Z179" i="2"/>
  <c r="X178" i="2"/>
  <c r="S179" i="2"/>
  <c r="S174" i="1" l="1"/>
  <c r="H174" i="1"/>
  <c r="V174" i="1"/>
  <c r="L174" i="1"/>
  <c r="K174" i="1"/>
  <c r="W246" i="1"/>
  <c r="W181" i="2"/>
  <c r="V181" i="2"/>
  <c r="L287" i="2"/>
  <c r="H182" i="2"/>
  <c r="M181" i="2"/>
  <c r="K288" i="2"/>
  <c r="Z180" i="2"/>
  <c r="X179" i="2"/>
  <c r="S180" i="2"/>
  <c r="W247" i="1" l="1"/>
  <c r="L175" i="1"/>
  <c r="V175" i="1"/>
  <c r="H175" i="1"/>
  <c r="K175" i="1"/>
  <c r="S175" i="1"/>
  <c r="M182" i="2"/>
  <c r="H183" i="2"/>
  <c r="L288" i="2"/>
  <c r="K289" i="2"/>
  <c r="V182" i="2"/>
  <c r="W182" i="2"/>
  <c r="Z181" i="2"/>
  <c r="X180" i="2"/>
  <c r="S181" i="2"/>
  <c r="H176" i="1" l="1"/>
  <c r="V176" i="1"/>
  <c r="S176" i="1"/>
  <c r="L176" i="1"/>
  <c r="K176" i="1"/>
  <c r="W248" i="1"/>
  <c r="K290" i="2"/>
  <c r="W183" i="2"/>
  <c r="V183" i="2"/>
  <c r="L289" i="2"/>
  <c r="H184" i="2"/>
  <c r="M183" i="2"/>
  <c r="M184" i="2" s="1"/>
  <c r="Z182" i="2"/>
  <c r="X181" i="2"/>
  <c r="S182" i="2"/>
  <c r="L177" i="1" l="1"/>
  <c r="S177" i="1"/>
  <c r="W249" i="1"/>
  <c r="V177" i="1"/>
  <c r="K177" i="1"/>
  <c r="H177" i="1"/>
  <c r="L290" i="2"/>
  <c r="V184" i="2"/>
  <c r="W184" i="2"/>
  <c r="H185" i="2"/>
  <c r="K291" i="2"/>
  <c r="Z183" i="2"/>
  <c r="S183" i="2"/>
  <c r="X182" i="2"/>
  <c r="V178" i="1" l="1"/>
  <c r="W250" i="1"/>
  <c r="H178" i="1"/>
  <c r="S178" i="1"/>
  <c r="K178" i="1"/>
  <c r="L178" i="1"/>
  <c r="V185" i="2"/>
  <c r="K292" i="2"/>
  <c r="H186" i="2"/>
  <c r="W185" i="2"/>
  <c r="M185" i="2"/>
  <c r="L291" i="2"/>
  <c r="Z184" i="2"/>
  <c r="X183" i="2"/>
  <c r="S184" i="2"/>
  <c r="S179" i="1" l="1"/>
  <c r="H179" i="1"/>
  <c r="L179" i="1"/>
  <c r="W251" i="1"/>
  <c r="K179" i="1"/>
  <c r="V179" i="1"/>
  <c r="W186" i="2"/>
  <c r="M186" i="2"/>
  <c r="H187" i="2"/>
  <c r="L292" i="2"/>
  <c r="K293" i="2"/>
  <c r="V186" i="2"/>
  <c r="Z185" i="2"/>
  <c r="X184" i="2"/>
  <c r="S185" i="2"/>
  <c r="V180" i="1" l="1"/>
  <c r="W252" i="1"/>
  <c r="H180" i="1"/>
  <c r="L180" i="1"/>
  <c r="K180" i="1"/>
  <c r="S180" i="1"/>
  <c r="K294" i="2"/>
  <c r="L293" i="2"/>
  <c r="V187" i="2"/>
  <c r="M187" i="2"/>
  <c r="H188" i="2"/>
  <c r="W187" i="2"/>
  <c r="Z186" i="2"/>
  <c r="X185" i="2"/>
  <c r="S186" i="2"/>
  <c r="H181" i="1" l="1"/>
  <c r="S181" i="1"/>
  <c r="L181" i="1"/>
  <c r="W253" i="1"/>
  <c r="K181" i="1"/>
  <c r="V181" i="1"/>
  <c r="V188" i="2"/>
  <c r="L294" i="2"/>
  <c r="W188" i="2"/>
  <c r="M188" i="2"/>
  <c r="H189" i="2"/>
  <c r="K295" i="2"/>
  <c r="Z187" i="2"/>
  <c r="X186" i="2"/>
  <c r="S187" i="2"/>
  <c r="W254" i="1" l="1"/>
  <c r="L182" i="1"/>
  <c r="V182" i="1"/>
  <c r="S182" i="1"/>
  <c r="K182" i="1"/>
  <c r="H182" i="1"/>
  <c r="W189" i="2"/>
  <c r="K297" i="2"/>
  <c r="L295" i="2"/>
  <c r="H190" i="2"/>
  <c r="M189" i="2"/>
  <c r="V189" i="2"/>
  <c r="Z188" i="2"/>
  <c r="X187" i="2"/>
  <c r="S188" i="2"/>
  <c r="H183" i="1" l="1"/>
  <c r="V183" i="1"/>
  <c r="S183" i="1"/>
  <c r="L183" i="1"/>
  <c r="K183" i="1"/>
  <c r="W255" i="1"/>
  <c r="M190" i="2"/>
  <c r="H191" i="2"/>
  <c r="L297" i="2"/>
  <c r="V190" i="2"/>
  <c r="K298" i="2"/>
  <c r="W190" i="2"/>
  <c r="Z189" i="2"/>
  <c r="X188" i="2"/>
  <c r="S189" i="2"/>
  <c r="L184" i="1" l="1"/>
  <c r="W256" i="1"/>
  <c r="S184" i="1"/>
  <c r="V184" i="1"/>
  <c r="K184" i="1"/>
  <c r="H184" i="1"/>
  <c r="K299" i="2"/>
  <c r="V191" i="2"/>
  <c r="W191" i="2"/>
  <c r="L298" i="2"/>
  <c r="M191" i="2"/>
  <c r="H192" i="2"/>
  <c r="Z190" i="2"/>
  <c r="X189" i="2"/>
  <c r="S190" i="2"/>
  <c r="V185" i="1" l="1"/>
  <c r="S185" i="1"/>
  <c r="H185" i="1"/>
  <c r="W257" i="1"/>
  <c r="K185" i="1"/>
  <c r="L185" i="1"/>
  <c r="L299" i="2"/>
  <c r="V192" i="2"/>
  <c r="W192" i="2"/>
  <c r="H193" i="2"/>
  <c r="M192" i="2"/>
  <c r="K300" i="2"/>
  <c r="Z191" i="2"/>
  <c r="X190" i="2"/>
  <c r="S191" i="2"/>
  <c r="W258" i="1" l="1"/>
  <c r="H186" i="1"/>
  <c r="L186" i="1"/>
  <c r="S186" i="1"/>
  <c r="K186" i="1"/>
  <c r="V186" i="1"/>
  <c r="M193" i="2"/>
  <c r="H194" i="2"/>
  <c r="W193" i="2"/>
  <c r="K301" i="2"/>
  <c r="V193" i="2"/>
  <c r="L300" i="2"/>
  <c r="Z192" i="2"/>
  <c r="X191" i="2"/>
  <c r="S192" i="2"/>
  <c r="S187" i="1" l="1"/>
  <c r="V187" i="1"/>
  <c r="L187" i="1"/>
  <c r="H187" i="1"/>
  <c r="K187" i="1"/>
  <c r="W259" i="1"/>
  <c r="V194" i="2"/>
  <c r="K302" i="2"/>
  <c r="W194" i="2"/>
  <c r="L301" i="2"/>
  <c r="M194" i="2"/>
  <c r="H195" i="2"/>
  <c r="Z193" i="2"/>
  <c r="X192" i="2"/>
  <c r="S193" i="2"/>
  <c r="W260" i="1" l="1"/>
  <c r="L188" i="1"/>
  <c r="H188" i="1"/>
  <c r="V188" i="1"/>
  <c r="K188" i="1"/>
  <c r="S188" i="1"/>
  <c r="W195" i="2"/>
  <c r="K303" i="2"/>
  <c r="L302" i="2"/>
  <c r="M195" i="2"/>
  <c r="H196" i="2"/>
  <c r="V195" i="2"/>
  <c r="Z194" i="2"/>
  <c r="X193" i="2"/>
  <c r="S194" i="2"/>
  <c r="L189" i="1" l="1"/>
  <c r="V189" i="1"/>
  <c r="H189" i="1"/>
  <c r="S189" i="1"/>
  <c r="K189" i="1"/>
  <c r="W261" i="1"/>
  <c r="L303" i="2"/>
  <c r="V196" i="2"/>
  <c r="K304" i="2"/>
  <c r="M196" i="2"/>
  <c r="H197" i="2"/>
  <c r="W196" i="2"/>
  <c r="Z195" i="2"/>
  <c r="X194" i="2"/>
  <c r="S195" i="2"/>
  <c r="S190" i="1" l="1"/>
  <c r="H190" i="1"/>
  <c r="W262" i="1"/>
  <c r="V190" i="1"/>
  <c r="K190" i="1"/>
  <c r="L190" i="1"/>
  <c r="K305" i="2"/>
  <c r="W197" i="2"/>
  <c r="V197" i="2"/>
  <c r="M197" i="2"/>
  <c r="H198" i="2"/>
  <c r="L304" i="2"/>
  <c r="Z196" i="2"/>
  <c r="X195" i="2"/>
  <c r="S196" i="2"/>
  <c r="V191" i="1" l="1"/>
  <c r="W263" i="1"/>
  <c r="L191" i="1"/>
  <c r="H191" i="1"/>
  <c r="K191" i="1"/>
  <c r="S191" i="1"/>
  <c r="V198" i="2"/>
  <c r="L305" i="2"/>
  <c r="W198" i="2"/>
  <c r="H199" i="2"/>
  <c r="M198" i="2"/>
  <c r="K306" i="2"/>
  <c r="Z197" i="2"/>
  <c r="X196" i="2"/>
  <c r="S197" i="2"/>
  <c r="H192" i="1" l="1"/>
  <c r="L192" i="1"/>
  <c r="S192" i="1"/>
  <c r="W264" i="1"/>
  <c r="K192" i="1"/>
  <c r="V192" i="1"/>
  <c r="M199" i="2"/>
  <c r="H200" i="2"/>
  <c r="K307" i="2"/>
  <c r="W199" i="2"/>
  <c r="L306" i="2"/>
  <c r="V199" i="2"/>
  <c r="Z198" i="2"/>
  <c r="X197" i="2"/>
  <c r="S198" i="2"/>
  <c r="W265" i="1" l="1"/>
  <c r="S193" i="1"/>
  <c r="V193" i="1"/>
  <c r="L193" i="1"/>
  <c r="K193" i="1"/>
  <c r="H193" i="1"/>
  <c r="L307" i="2"/>
  <c r="W200" i="2"/>
  <c r="V200" i="2"/>
  <c r="K308" i="2"/>
  <c r="H201" i="2"/>
  <c r="M200" i="2"/>
  <c r="Z199" i="2"/>
  <c r="X198" i="2"/>
  <c r="S199" i="2"/>
  <c r="V194" i="1" l="1"/>
  <c r="S194" i="1"/>
  <c r="L194" i="1"/>
  <c r="H194" i="1"/>
  <c r="K194" i="1"/>
  <c r="V201" i="2"/>
  <c r="K309" i="2"/>
  <c r="H202" i="2"/>
  <c r="M201" i="2"/>
  <c r="W201" i="2"/>
  <c r="L308" i="2"/>
  <c r="Z200" i="2"/>
  <c r="X199" i="2"/>
  <c r="S200" i="2"/>
  <c r="L195" i="1" l="1"/>
  <c r="H195" i="1"/>
  <c r="S195" i="1"/>
  <c r="K195" i="1"/>
  <c r="V195" i="1"/>
  <c r="M202" i="2"/>
  <c r="H203" i="2"/>
  <c r="L309" i="2"/>
  <c r="W202" i="2"/>
  <c r="K310" i="2"/>
  <c r="V202" i="2"/>
  <c r="Z201" i="2"/>
  <c r="X200" i="2"/>
  <c r="S201" i="2"/>
  <c r="K196" i="1" l="1"/>
  <c r="S196" i="1"/>
  <c r="H196" i="1"/>
  <c r="V196" i="1"/>
  <c r="L196" i="1"/>
  <c r="K311" i="2"/>
  <c r="W203" i="2"/>
  <c r="L310" i="2"/>
  <c r="V203" i="2"/>
  <c r="M203" i="2"/>
  <c r="H204" i="2"/>
  <c r="Z202" i="2"/>
  <c r="X201" i="2"/>
  <c r="S202" i="2"/>
  <c r="H197" i="1" l="1"/>
  <c r="S197" i="1"/>
  <c r="V197" i="1"/>
  <c r="L197" i="1"/>
  <c r="K197" i="1"/>
  <c r="L311" i="2"/>
  <c r="M204" i="2"/>
  <c r="H205" i="2"/>
  <c r="V204" i="2"/>
  <c r="W204" i="2"/>
  <c r="K312" i="2"/>
  <c r="Z203" i="2"/>
  <c r="X202" i="2"/>
  <c r="S203" i="2"/>
  <c r="L198" i="1" l="1"/>
  <c r="V198" i="1"/>
  <c r="S198" i="1"/>
  <c r="K198" i="1"/>
  <c r="H198" i="1"/>
  <c r="W205" i="2"/>
  <c r="H206" i="2"/>
  <c r="M205" i="2"/>
  <c r="V205" i="2"/>
  <c r="K313" i="2"/>
  <c r="L312" i="2"/>
  <c r="Z204" i="2"/>
  <c r="X203" i="2"/>
  <c r="S204" i="2"/>
  <c r="K199" i="1" l="1"/>
  <c r="S199" i="1"/>
  <c r="V199" i="1"/>
  <c r="H199" i="1"/>
  <c r="L199" i="1"/>
  <c r="K314" i="2"/>
  <c r="V206" i="2"/>
  <c r="M206" i="2"/>
  <c r="H207" i="2"/>
  <c r="L313" i="2"/>
  <c r="W206" i="2"/>
  <c r="Z205" i="2"/>
  <c r="X204" i="2"/>
  <c r="S205" i="2"/>
  <c r="H200" i="1" l="1"/>
  <c r="V200" i="1"/>
  <c r="S200" i="1"/>
  <c r="L200" i="1"/>
  <c r="K200" i="1"/>
  <c r="W207" i="2"/>
  <c r="L314" i="2"/>
  <c r="H208" i="2"/>
  <c r="M207" i="2"/>
  <c r="V207" i="2"/>
  <c r="K315" i="2"/>
  <c r="Z206" i="2"/>
  <c r="X205" i="2"/>
  <c r="S206" i="2"/>
  <c r="L201" i="1" l="1"/>
  <c r="V201" i="1"/>
  <c r="S201" i="1"/>
  <c r="K201" i="1"/>
  <c r="H201" i="1"/>
  <c r="V208" i="2"/>
  <c r="M208" i="2"/>
  <c r="H209" i="2"/>
  <c r="K316" i="2"/>
  <c r="L315" i="2"/>
  <c r="W208" i="2"/>
  <c r="Z207" i="2"/>
  <c r="X206" i="2"/>
  <c r="S207" i="2"/>
  <c r="V202" i="1" l="1"/>
  <c r="K202" i="1"/>
  <c r="S202" i="1"/>
  <c r="H202" i="1"/>
  <c r="L202" i="1"/>
  <c r="L316" i="2"/>
  <c r="K317" i="2"/>
  <c r="M209" i="2"/>
  <c r="H210" i="2"/>
  <c r="W209" i="2"/>
  <c r="V209" i="2"/>
  <c r="Z208" i="2"/>
  <c r="X207" i="2"/>
  <c r="S208" i="2"/>
  <c r="K203" i="1" l="1"/>
  <c r="S203" i="1"/>
  <c r="H203" i="1"/>
  <c r="L203" i="1"/>
  <c r="V203" i="1"/>
  <c r="M210" i="2"/>
  <c r="H211" i="2"/>
  <c r="K318" i="2"/>
  <c r="V210" i="2"/>
  <c r="W210" i="2"/>
  <c r="L317" i="2"/>
  <c r="Z209" i="2"/>
  <c r="X208" i="2"/>
  <c r="S209" i="2"/>
  <c r="L204" i="1" l="1"/>
  <c r="H204" i="1"/>
  <c r="S204" i="1"/>
  <c r="V204" i="1"/>
  <c r="K204" i="1"/>
  <c r="V211" i="2"/>
  <c r="L318" i="2"/>
  <c r="W211" i="2"/>
  <c r="K319" i="2"/>
  <c r="M211" i="2"/>
  <c r="H212" i="2"/>
  <c r="Z210" i="2"/>
  <c r="X209" i="2"/>
  <c r="S210" i="2"/>
  <c r="V205" i="1" l="1"/>
  <c r="H205" i="1"/>
  <c r="S205" i="1"/>
  <c r="K205" i="1"/>
  <c r="L205" i="1"/>
  <c r="M212" i="2"/>
  <c r="H213" i="2"/>
  <c r="K320" i="2"/>
  <c r="W212" i="2"/>
  <c r="L319" i="2"/>
  <c r="V212" i="2"/>
  <c r="Z211" i="2"/>
  <c r="X210" i="2"/>
  <c r="S211" i="2"/>
  <c r="K206" i="1" l="1"/>
  <c r="S206" i="1"/>
  <c r="H206" i="1"/>
  <c r="L206" i="1"/>
  <c r="V206" i="1"/>
  <c r="L320" i="2"/>
  <c r="W213" i="2"/>
  <c r="V213" i="2"/>
  <c r="K321" i="2"/>
  <c r="M213" i="2"/>
  <c r="H214" i="2"/>
  <c r="Z212" i="2"/>
  <c r="X211" i="2"/>
  <c r="S212" i="2"/>
  <c r="L207" i="1" l="1"/>
  <c r="H207" i="1"/>
  <c r="S207" i="1"/>
  <c r="V207" i="1"/>
  <c r="K207" i="1"/>
  <c r="K322" i="2"/>
  <c r="H215" i="2"/>
  <c r="M214" i="2"/>
  <c r="V214" i="2"/>
  <c r="W214" i="2"/>
  <c r="L321" i="2"/>
  <c r="Z213" i="2"/>
  <c r="X212" i="2"/>
  <c r="S213" i="2"/>
  <c r="V208" i="1" l="1"/>
  <c r="S208" i="1"/>
  <c r="H208" i="1"/>
  <c r="K208" i="1"/>
  <c r="L208" i="1"/>
  <c r="M215" i="2"/>
  <c r="H216" i="2"/>
  <c r="W215" i="2"/>
  <c r="V215" i="2"/>
  <c r="L322" i="2"/>
  <c r="K323" i="2"/>
  <c r="Z214" i="2"/>
  <c r="X213" i="2"/>
  <c r="S214" i="2"/>
  <c r="S209" i="1" l="1"/>
  <c r="H209" i="1"/>
  <c r="K209" i="1"/>
  <c r="L209" i="1"/>
  <c r="V209" i="1"/>
  <c r="V216" i="2"/>
  <c r="H217" i="2"/>
  <c r="M216" i="2"/>
  <c r="W216" i="2"/>
  <c r="K324" i="2"/>
  <c r="L323" i="2"/>
  <c r="Z215" i="2"/>
  <c r="X214" i="2"/>
  <c r="S215" i="2"/>
  <c r="L210" i="1" l="1"/>
  <c r="K210" i="1"/>
  <c r="H210" i="1"/>
  <c r="V210" i="1"/>
  <c r="S210" i="1"/>
  <c r="W217" i="2"/>
  <c r="M217" i="2"/>
  <c r="H218" i="2"/>
  <c r="L324" i="2"/>
  <c r="K325" i="2"/>
  <c r="V217" i="2"/>
  <c r="Z216" i="2"/>
  <c r="X215" i="2"/>
  <c r="S216" i="2"/>
  <c r="K211" i="1" l="1"/>
  <c r="V211" i="1"/>
  <c r="H211" i="1"/>
  <c r="S211" i="1"/>
  <c r="L211" i="1"/>
  <c r="L325" i="2"/>
  <c r="M218" i="2"/>
  <c r="H219" i="2"/>
  <c r="V218" i="2"/>
  <c r="W218" i="2"/>
  <c r="Z217" i="2"/>
  <c r="X216" i="2"/>
  <c r="S217" i="2"/>
  <c r="H212" i="1" l="1"/>
  <c r="V212" i="1"/>
  <c r="S212" i="1"/>
  <c r="L212" i="1"/>
  <c r="K212" i="1"/>
  <c r="W219" i="2"/>
  <c r="V219" i="2"/>
  <c r="H220" i="2"/>
  <c r="M219" i="2"/>
  <c r="M220" i="2" s="1"/>
  <c r="Z218" i="2"/>
  <c r="X217" i="2"/>
  <c r="S218" i="2"/>
  <c r="L213" i="1" l="1"/>
  <c r="S213" i="1"/>
  <c r="V213" i="1"/>
  <c r="K213" i="1"/>
  <c r="H213" i="1"/>
  <c r="V220" i="2"/>
  <c r="H221" i="2"/>
  <c r="W220" i="2"/>
  <c r="Z219" i="2"/>
  <c r="X218" i="2"/>
  <c r="S219" i="2"/>
  <c r="S220" i="2" s="1"/>
  <c r="S221" i="2" s="1"/>
  <c r="S222" i="2" s="1"/>
  <c r="S223" i="2" s="1"/>
  <c r="S224" i="2" s="1"/>
  <c r="S225" i="2" s="1"/>
  <c r="S226" i="2" s="1"/>
  <c r="S227" i="2" s="1"/>
  <c r="S228" i="2" s="1"/>
  <c r="S229" i="2" s="1"/>
  <c r="S230" i="2" s="1"/>
  <c r="S231" i="2" s="1"/>
  <c r="S232" i="2" s="1"/>
  <c r="S233" i="2" s="1"/>
  <c r="S234" i="2" s="1"/>
  <c r="S235" i="2" s="1"/>
  <c r="S236" i="2" s="1"/>
  <c r="S237" i="2" s="1"/>
  <c r="S238" i="2" s="1"/>
  <c r="S239" i="2" s="1"/>
  <c r="S240" i="2" s="1"/>
  <c r="S241" i="2" s="1"/>
  <c r="S242" i="2" s="1"/>
  <c r="S243" i="2" s="1"/>
  <c r="S244" i="2" s="1"/>
  <c r="S245" i="2" s="1"/>
  <c r="S246" i="2" s="1"/>
  <c r="S247" i="2" s="1"/>
  <c r="S248" i="2" s="1"/>
  <c r="S249" i="2" s="1"/>
  <c r="S250" i="2" s="1"/>
  <c r="S251" i="2" s="1"/>
  <c r="S252" i="2" s="1"/>
  <c r="S253" i="2" s="1"/>
  <c r="S254" i="2" s="1"/>
  <c r="S255" i="2" s="1"/>
  <c r="S256" i="2" s="1"/>
  <c r="S257" i="2" s="1"/>
  <c r="S258" i="2" s="1"/>
  <c r="S259" i="2" s="1"/>
  <c r="S260" i="2" s="1"/>
  <c r="S261" i="2" s="1"/>
  <c r="S262" i="2" s="1"/>
  <c r="S263" i="2" s="1"/>
  <c r="S264" i="2" s="1"/>
  <c r="S265" i="2" s="1"/>
  <c r="S266" i="2" s="1"/>
  <c r="S267" i="2" s="1"/>
  <c r="S268" i="2" s="1"/>
  <c r="S269" i="2" s="1"/>
  <c r="S270" i="2" s="1"/>
  <c r="K214" i="1" l="1"/>
  <c r="V214" i="1"/>
  <c r="S214" i="1"/>
  <c r="H214" i="1"/>
  <c r="L214" i="1"/>
  <c r="M221" i="2"/>
  <c r="H222" i="2"/>
  <c r="W221" i="2"/>
  <c r="V221" i="2"/>
  <c r="Z220" i="2"/>
  <c r="S271" i="2"/>
  <c r="X219" i="2"/>
  <c r="H215" i="1" l="1"/>
  <c r="S215" i="1"/>
  <c r="V215" i="1"/>
  <c r="L215" i="1"/>
  <c r="K215" i="1"/>
  <c r="M222" i="2"/>
  <c r="H223" i="2"/>
  <c r="V222" i="2"/>
  <c r="W222" i="2"/>
  <c r="X220" i="2"/>
  <c r="Z221" i="2"/>
  <c r="S272" i="2"/>
  <c r="V216" i="1" l="1"/>
  <c r="L216" i="1"/>
  <c r="S216" i="1"/>
  <c r="K216" i="1"/>
  <c r="H216" i="1"/>
  <c r="W223" i="2"/>
  <c r="V223" i="2"/>
  <c r="M223" i="2"/>
  <c r="H224" i="2"/>
  <c r="Z222" i="2"/>
  <c r="X221" i="2"/>
  <c r="S273" i="2"/>
  <c r="K217" i="1" l="1"/>
  <c r="S217" i="1"/>
  <c r="L217" i="1"/>
  <c r="H217" i="1"/>
  <c r="V217" i="1"/>
  <c r="H225" i="2"/>
  <c r="M224" i="2"/>
  <c r="V224" i="2"/>
  <c r="W224" i="2"/>
  <c r="X222" i="2"/>
  <c r="Z223" i="2"/>
  <c r="S274" i="2"/>
  <c r="H218" i="1" l="1"/>
  <c r="L218" i="1"/>
  <c r="S218" i="1"/>
  <c r="V218" i="1"/>
  <c r="K218" i="1"/>
  <c r="W225" i="2"/>
  <c r="V225" i="2"/>
  <c r="M225" i="2"/>
  <c r="H226" i="2"/>
  <c r="Z224" i="2"/>
  <c r="X223" i="2"/>
  <c r="S275" i="2"/>
  <c r="S219" i="1" l="1"/>
  <c r="V219" i="1"/>
  <c r="L219" i="1"/>
  <c r="K219" i="1"/>
  <c r="H219" i="1"/>
  <c r="M226" i="2"/>
  <c r="H227" i="2"/>
  <c r="V226" i="2"/>
  <c r="W226" i="2"/>
  <c r="X224" i="2"/>
  <c r="Z225" i="2"/>
  <c r="S276" i="2"/>
  <c r="K220" i="1" l="1"/>
  <c r="L220" i="1"/>
  <c r="V220" i="1"/>
  <c r="H220" i="1"/>
  <c r="S220" i="1"/>
  <c r="V227" i="2"/>
  <c r="W227" i="2"/>
  <c r="M227" i="2"/>
  <c r="H228" i="2"/>
  <c r="Z226" i="2"/>
  <c r="X225" i="2"/>
  <c r="S277" i="2"/>
  <c r="H221" i="1" l="1"/>
  <c r="V221" i="1"/>
  <c r="L221" i="1"/>
  <c r="S221" i="1"/>
  <c r="K221" i="1"/>
  <c r="M228" i="2"/>
  <c r="H229" i="2"/>
  <c r="W228" i="2"/>
  <c r="V228" i="2"/>
  <c r="X226" i="2"/>
  <c r="Z227" i="2"/>
  <c r="S278" i="2"/>
  <c r="S222" i="1" l="1"/>
  <c r="L222" i="1"/>
  <c r="V222" i="1"/>
  <c r="K222" i="1"/>
  <c r="H222" i="1"/>
  <c r="V229" i="2"/>
  <c r="M229" i="2"/>
  <c r="H230" i="2"/>
  <c r="W229" i="2"/>
  <c r="Z228" i="2"/>
  <c r="X227" i="2"/>
  <c r="S279" i="2"/>
  <c r="V223" i="1" l="1"/>
  <c r="L223" i="1"/>
  <c r="K223" i="1"/>
  <c r="H223" i="1"/>
  <c r="S223" i="1"/>
  <c r="W230" i="2"/>
  <c r="M230" i="2"/>
  <c r="H231" i="2"/>
  <c r="V230" i="2"/>
  <c r="X228" i="2"/>
  <c r="Z229" i="2"/>
  <c r="S280" i="2"/>
  <c r="H224" i="1" l="1"/>
  <c r="K224" i="1"/>
  <c r="L224" i="1"/>
  <c r="S224" i="1"/>
  <c r="V224" i="1"/>
  <c r="V231" i="2"/>
  <c r="H232" i="2"/>
  <c r="M231" i="2"/>
  <c r="W231" i="2"/>
  <c r="Z230" i="2"/>
  <c r="X229" i="2"/>
  <c r="S281" i="2"/>
  <c r="L225" i="1" l="1"/>
  <c r="S225" i="1"/>
  <c r="K225" i="1"/>
  <c r="V225" i="1"/>
  <c r="H225" i="1"/>
  <c r="W232" i="2"/>
  <c r="M232" i="2"/>
  <c r="H233" i="2"/>
  <c r="V232" i="2"/>
  <c r="X230" i="2"/>
  <c r="Z231" i="2"/>
  <c r="S282" i="2"/>
  <c r="K226" i="1" l="1"/>
  <c r="V226" i="1"/>
  <c r="S226" i="1"/>
  <c r="H226" i="1"/>
  <c r="L226" i="1"/>
  <c r="V233" i="2"/>
  <c r="M233" i="2"/>
  <c r="H234" i="2"/>
  <c r="W233" i="2"/>
  <c r="Z232" i="2"/>
  <c r="X231" i="2"/>
  <c r="S283" i="2"/>
  <c r="S227" i="1" l="1"/>
  <c r="V227" i="1"/>
  <c r="H227" i="1"/>
  <c r="L227" i="1"/>
  <c r="K227" i="1"/>
  <c r="M234" i="2"/>
  <c r="H235" i="2"/>
  <c r="W234" i="2"/>
  <c r="V234" i="2"/>
  <c r="X232" i="2"/>
  <c r="Z233" i="2"/>
  <c r="S284" i="2"/>
  <c r="V228" i="1" l="1"/>
  <c r="L228" i="1"/>
  <c r="H228" i="1"/>
  <c r="K228" i="1"/>
  <c r="S228" i="1"/>
  <c r="H236" i="2"/>
  <c r="M235" i="2"/>
  <c r="V235" i="2"/>
  <c r="W235" i="2"/>
  <c r="Z234" i="2"/>
  <c r="X233" i="2"/>
  <c r="S285" i="2"/>
  <c r="H229" i="1" l="1"/>
  <c r="K229" i="1"/>
  <c r="L229" i="1"/>
  <c r="S229" i="1"/>
  <c r="V229" i="1"/>
  <c r="W236" i="2"/>
  <c r="M236" i="2"/>
  <c r="H237" i="2"/>
  <c r="V236" i="2"/>
  <c r="X234" i="2"/>
  <c r="Z235" i="2"/>
  <c r="S286" i="2"/>
  <c r="L230" i="1" l="1"/>
  <c r="K230" i="1"/>
  <c r="S230" i="1"/>
  <c r="V230" i="1"/>
  <c r="H230" i="1"/>
  <c r="V237" i="2"/>
  <c r="M237" i="2"/>
  <c r="H238" i="2"/>
  <c r="W237" i="2"/>
  <c r="Z236" i="2"/>
  <c r="X235" i="2"/>
  <c r="S287" i="2"/>
  <c r="V231" i="1" l="1"/>
  <c r="S231" i="1"/>
  <c r="K231" i="1"/>
  <c r="H231" i="1"/>
  <c r="L231" i="1"/>
  <c r="W238" i="2"/>
  <c r="M238" i="2"/>
  <c r="H239" i="2"/>
  <c r="V238" i="2"/>
  <c r="X236" i="2"/>
  <c r="Z237" i="2"/>
  <c r="S288" i="2"/>
  <c r="H232" i="1" l="1"/>
  <c r="K232" i="1"/>
  <c r="S232" i="1"/>
  <c r="L232" i="1"/>
  <c r="V232" i="1"/>
  <c r="V239" i="2"/>
  <c r="M239" i="2"/>
  <c r="H240" i="2"/>
  <c r="W239" i="2"/>
  <c r="Z238" i="2"/>
  <c r="X237" i="2"/>
  <c r="S289" i="2"/>
  <c r="L233" i="1" l="1"/>
  <c r="S233" i="1"/>
  <c r="K233" i="1"/>
  <c r="V233" i="1"/>
  <c r="H233" i="1"/>
  <c r="W240" i="2"/>
  <c r="M240" i="2"/>
  <c r="H241" i="2"/>
  <c r="V240" i="2"/>
  <c r="X238" i="2"/>
  <c r="Z239" i="2"/>
  <c r="S290" i="2"/>
  <c r="V234" i="1" l="1"/>
  <c r="K234" i="1"/>
  <c r="S234" i="1"/>
  <c r="H234" i="1"/>
  <c r="L234" i="1"/>
  <c r="V241" i="2"/>
  <c r="H242" i="2"/>
  <c r="M241" i="2"/>
  <c r="W241" i="2"/>
  <c r="Z240" i="2"/>
  <c r="X239" i="2"/>
  <c r="S291" i="2"/>
  <c r="H235" i="1" l="1"/>
  <c r="S235" i="1"/>
  <c r="K235" i="1"/>
  <c r="L235" i="1"/>
  <c r="V235" i="1"/>
  <c r="M242" i="2"/>
  <c r="H243" i="2"/>
  <c r="W242" i="2"/>
  <c r="V242" i="2"/>
  <c r="X240" i="2"/>
  <c r="Z241" i="2"/>
  <c r="S292" i="2"/>
  <c r="K236" i="1" l="1"/>
  <c r="S236" i="1"/>
  <c r="L236" i="1"/>
  <c r="V236" i="1"/>
  <c r="H236" i="1"/>
  <c r="V243" i="2"/>
  <c r="M243" i="2"/>
  <c r="H244" i="2"/>
  <c r="W243" i="2"/>
  <c r="Z242" i="2"/>
  <c r="X241" i="2"/>
  <c r="S293" i="2"/>
  <c r="L237" i="1" l="1"/>
  <c r="S237" i="1"/>
  <c r="V237" i="1"/>
  <c r="H237" i="1"/>
  <c r="K237" i="1"/>
  <c r="V244" i="2"/>
  <c r="W244" i="2"/>
  <c r="M244" i="2"/>
  <c r="H245" i="2"/>
  <c r="X242" i="2"/>
  <c r="Z243" i="2"/>
  <c r="S294" i="2"/>
  <c r="H238" i="1" l="1"/>
  <c r="V238" i="1"/>
  <c r="S238" i="1"/>
  <c r="K238" i="1"/>
  <c r="L238" i="1"/>
  <c r="W245" i="2"/>
  <c r="H246" i="2"/>
  <c r="M245" i="2"/>
  <c r="V245" i="2"/>
  <c r="Z244" i="2"/>
  <c r="X243" i="2"/>
  <c r="S295" i="2"/>
  <c r="S297" i="2" s="1"/>
  <c r="K239" i="1" l="1"/>
  <c r="S239" i="1"/>
  <c r="V239" i="1"/>
  <c r="L239" i="1"/>
  <c r="H239" i="1"/>
  <c r="V246" i="2"/>
  <c r="H247" i="2"/>
  <c r="M246" i="2"/>
  <c r="W246" i="2"/>
  <c r="X244" i="2"/>
  <c r="Z245" i="2"/>
  <c r="S298" i="2"/>
  <c r="L240" i="1" l="1"/>
  <c r="V240" i="1"/>
  <c r="S240" i="1"/>
  <c r="H240" i="1"/>
  <c r="K240" i="1"/>
  <c r="W247" i="2"/>
  <c r="M247" i="2"/>
  <c r="H248" i="2"/>
  <c r="V247" i="2"/>
  <c r="Z246" i="2"/>
  <c r="X245" i="2"/>
  <c r="S299" i="2"/>
  <c r="H241" i="1" l="1"/>
  <c r="S241" i="1"/>
  <c r="V241" i="1"/>
  <c r="K241" i="1"/>
  <c r="L241" i="1"/>
  <c r="V248" i="2"/>
  <c r="M248" i="2"/>
  <c r="H249" i="2"/>
  <c r="W248" i="2"/>
  <c r="X246" i="2"/>
  <c r="Z247" i="2"/>
  <c r="S300" i="2"/>
  <c r="K242" i="1" l="1"/>
  <c r="V242" i="1"/>
  <c r="S242" i="1"/>
  <c r="L242" i="1"/>
  <c r="H242" i="1"/>
  <c r="M249" i="2"/>
  <c r="H250" i="2"/>
  <c r="W249" i="2"/>
  <c r="V249" i="2"/>
  <c r="Z248" i="2"/>
  <c r="X247" i="2"/>
  <c r="S301" i="2"/>
  <c r="S243" i="1" l="1"/>
  <c r="L243" i="1"/>
  <c r="V243" i="1"/>
  <c r="H243" i="1"/>
  <c r="K243" i="1"/>
  <c r="M250" i="2"/>
  <c r="H251" i="2"/>
  <c r="W250" i="2"/>
  <c r="V250" i="2"/>
  <c r="X248" i="2"/>
  <c r="Z249" i="2"/>
  <c r="S302" i="2"/>
  <c r="V244" i="1" l="1"/>
  <c r="L244" i="1"/>
  <c r="H244" i="1"/>
  <c r="K244" i="1"/>
  <c r="S244" i="1"/>
  <c r="V251" i="2"/>
  <c r="M251" i="2"/>
  <c r="H252" i="2"/>
  <c r="W251" i="2"/>
  <c r="Z250" i="2"/>
  <c r="X249" i="2"/>
  <c r="S303" i="2"/>
  <c r="K245" i="1" l="1"/>
  <c r="H245" i="1"/>
  <c r="L245" i="1"/>
  <c r="S245" i="1"/>
  <c r="V245" i="1"/>
  <c r="M252" i="2"/>
  <c r="H253" i="2"/>
  <c r="W252" i="2"/>
  <c r="V252" i="2"/>
  <c r="X250" i="2"/>
  <c r="Z251" i="2"/>
  <c r="S304" i="2"/>
  <c r="S246" i="1" l="1"/>
  <c r="L246" i="1"/>
  <c r="H246" i="1"/>
  <c r="V246" i="1"/>
  <c r="K246" i="1"/>
  <c r="M253" i="2"/>
  <c r="H254" i="2"/>
  <c r="W253" i="2"/>
  <c r="V253" i="2"/>
  <c r="Z252" i="2"/>
  <c r="X251" i="2"/>
  <c r="S305" i="2"/>
  <c r="V247" i="1" l="1"/>
  <c r="H247" i="1"/>
  <c r="L247" i="1"/>
  <c r="K247" i="1"/>
  <c r="S247" i="1"/>
  <c r="V254" i="2"/>
  <c r="H255" i="2"/>
  <c r="M254" i="2"/>
  <c r="W254" i="2"/>
  <c r="X252" i="2"/>
  <c r="Z253" i="2"/>
  <c r="S306" i="2"/>
  <c r="K248" i="1" l="1"/>
  <c r="L248" i="1"/>
  <c r="H248" i="1"/>
  <c r="S248" i="1"/>
  <c r="V248" i="1"/>
  <c r="M255" i="2"/>
  <c r="H256" i="2"/>
  <c r="W255" i="2"/>
  <c r="V255" i="2"/>
  <c r="Z254" i="2"/>
  <c r="X253" i="2"/>
  <c r="S307" i="2"/>
  <c r="S249" i="1" l="1"/>
  <c r="H249" i="1"/>
  <c r="L249" i="1"/>
  <c r="V249" i="1"/>
  <c r="K249" i="1"/>
  <c r="V256" i="2"/>
  <c r="W256" i="2"/>
  <c r="M256" i="2"/>
  <c r="H257" i="2"/>
  <c r="X254" i="2"/>
  <c r="Z255" i="2"/>
  <c r="S308" i="2"/>
  <c r="V250" i="1" l="1"/>
  <c r="L250" i="1"/>
  <c r="H250" i="1"/>
  <c r="K250" i="1"/>
  <c r="S250" i="1"/>
  <c r="W257" i="2"/>
  <c r="M257" i="2"/>
  <c r="H258" i="2"/>
  <c r="V257" i="2"/>
  <c r="Z256" i="2"/>
  <c r="X255" i="2"/>
  <c r="S309" i="2"/>
  <c r="K251" i="1" l="1"/>
  <c r="H251" i="1"/>
  <c r="L251" i="1"/>
  <c r="S251" i="1"/>
  <c r="V251" i="1"/>
  <c r="H259" i="2"/>
  <c r="M258" i="2"/>
  <c r="V258" i="2"/>
  <c r="W258" i="2"/>
  <c r="X256" i="2"/>
  <c r="Z257" i="2"/>
  <c r="S310" i="2"/>
  <c r="S252" i="1" l="1"/>
  <c r="H252" i="1"/>
  <c r="L252" i="1"/>
  <c r="V252" i="1"/>
  <c r="K252" i="1"/>
  <c r="W259" i="2"/>
  <c r="V259" i="2"/>
  <c r="M259" i="2"/>
  <c r="H260" i="2"/>
  <c r="Z258" i="2"/>
  <c r="X257" i="2"/>
  <c r="S311" i="2"/>
  <c r="H253" i="1" l="1"/>
  <c r="V253" i="1"/>
  <c r="L253" i="1"/>
  <c r="K253" i="1"/>
  <c r="S253" i="1"/>
  <c r="M260" i="2"/>
  <c r="H261" i="2"/>
  <c r="V260" i="2"/>
  <c r="W260" i="2"/>
  <c r="X258" i="2"/>
  <c r="Z259" i="2"/>
  <c r="S312" i="2"/>
  <c r="K254" i="1" l="1"/>
  <c r="L254" i="1"/>
  <c r="V254" i="1"/>
  <c r="S254" i="1"/>
  <c r="H254" i="1"/>
  <c r="W261" i="2"/>
  <c r="V261" i="2"/>
  <c r="H262" i="2"/>
  <c r="M261" i="2"/>
  <c r="Z260" i="2"/>
  <c r="X259" i="2"/>
  <c r="S313" i="2"/>
  <c r="S255" i="1" l="1"/>
  <c r="V255" i="1"/>
  <c r="L255" i="1"/>
  <c r="H255" i="1"/>
  <c r="K255" i="1"/>
  <c r="V262" i="2"/>
  <c r="M262" i="2"/>
  <c r="H263" i="2"/>
  <c r="W262" i="2"/>
  <c r="X260" i="2"/>
  <c r="Z261" i="2"/>
  <c r="S314" i="2"/>
  <c r="L256" i="1" l="1"/>
  <c r="V256" i="1"/>
  <c r="H256" i="1"/>
  <c r="K256" i="1"/>
  <c r="S256" i="1"/>
  <c r="H264" i="2"/>
  <c r="M263" i="2"/>
  <c r="W263" i="2"/>
  <c r="V263" i="2"/>
  <c r="Z262" i="2"/>
  <c r="X261" i="2"/>
  <c r="S315" i="2"/>
  <c r="H257" i="1" l="1"/>
  <c r="K257" i="1"/>
  <c r="V257" i="1"/>
  <c r="S257" i="1"/>
  <c r="L257" i="1"/>
  <c r="V264" i="2"/>
  <c r="W264" i="2"/>
  <c r="M264" i="2"/>
  <c r="H265" i="2"/>
  <c r="X262" i="2"/>
  <c r="Z263" i="2"/>
  <c r="S316" i="2"/>
  <c r="V258" i="1" l="1"/>
  <c r="S258" i="1"/>
  <c r="K258" i="1"/>
  <c r="L258" i="1"/>
  <c r="H258" i="1"/>
  <c r="M265" i="2"/>
  <c r="H266" i="2"/>
  <c r="W265" i="2"/>
  <c r="V265" i="2"/>
  <c r="Z264" i="2"/>
  <c r="X263" i="2"/>
  <c r="S317" i="2"/>
  <c r="L259" i="1" l="1"/>
  <c r="K259" i="1"/>
  <c r="S259" i="1"/>
  <c r="H259" i="1"/>
  <c r="V259" i="1"/>
  <c r="W266" i="2"/>
  <c r="H267" i="2"/>
  <c r="M266" i="2"/>
  <c r="V266" i="2"/>
  <c r="X264" i="2"/>
  <c r="Z265" i="2"/>
  <c r="S318" i="2"/>
  <c r="H260" i="1" l="1"/>
  <c r="S260" i="1"/>
  <c r="K260" i="1"/>
  <c r="V260" i="1"/>
  <c r="L260" i="1"/>
  <c r="M267" i="2"/>
  <c r="H268" i="2"/>
  <c r="V267" i="2"/>
  <c r="W267" i="2"/>
  <c r="Z266" i="2"/>
  <c r="X265" i="2"/>
  <c r="S319" i="2"/>
  <c r="V261" i="1" l="1"/>
  <c r="K261" i="1"/>
  <c r="S261" i="1"/>
  <c r="L261" i="1"/>
  <c r="H261" i="1"/>
  <c r="V268" i="2"/>
  <c r="W268" i="2"/>
  <c r="M268" i="2"/>
  <c r="H269" i="2"/>
  <c r="X266" i="2"/>
  <c r="Z267" i="2"/>
  <c r="S320" i="2"/>
  <c r="S321" i="2" s="1"/>
  <c r="L262" i="1" l="1"/>
  <c r="S262" i="1"/>
  <c r="K262" i="1"/>
  <c r="H262" i="1"/>
  <c r="V262" i="1"/>
  <c r="M269" i="2"/>
  <c r="H270" i="2"/>
  <c r="S322" i="2"/>
  <c r="W269" i="2"/>
  <c r="V269" i="2"/>
  <c r="Z268" i="2"/>
  <c r="X267" i="2"/>
  <c r="H263" i="1" l="1"/>
  <c r="K263" i="1"/>
  <c r="S263" i="1"/>
  <c r="V263" i="1"/>
  <c r="L263" i="1"/>
  <c r="V270" i="2"/>
  <c r="W270" i="2"/>
  <c r="S323" i="2"/>
  <c r="M270" i="2"/>
  <c r="H271" i="2"/>
  <c r="Z269" i="2"/>
  <c r="X268" i="2"/>
  <c r="V264" i="1" l="1"/>
  <c r="S264" i="1"/>
  <c r="K264" i="1"/>
  <c r="L264" i="1"/>
  <c r="H264" i="1"/>
  <c r="S324" i="2"/>
  <c r="W271" i="2"/>
  <c r="H272" i="2"/>
  <c r="M271" i="2"/>
  <c r="V271" i="2"/>
  <c r="X269" i="2"/>
  <c r="Z270" i="2"/>
  <c r="L265" i="1" l="1"/>
  <c r="K265" i="1"/>
  <c r="S265" i="1"/>
  <c r="H265" i="1"/>
  <c r="V265" i="1"/>
  <c r="V272" i="2"/>
  <c r="H273" i="2"/>
  <c r="M272" i="2"/>
  <c r="W272" i="2"/>
  <c r="S325" i="2"/>
  <c r="Z271" i="2"/>
  <c r="X270" i="2"/>
  <c r="W273" i="2" l="1"/>
  <c r="H274" i="2"/>
  <c r="M273" i="2"/>
  <c r="V273" i="2"/>
  <c r="X271" i="2"/>
  <c r="Z272" i="2"/>
  <c r="V274" i="2" l="1"/>
  <c r="M274" i="2"/>
  <c r="H275" i="2"/>
  <c r="W274" i="2"/>
  <c r="Z273" i="2"/>
  <c r="X272" i="2"/>
  <c r="W275" i="2" l="1"/>
  <c r="M275" i="2"/>
  <c r="H276" i="2"/>
  <c r="V275" i="2"/>
  <c r="X273" i="2"/>
  <c r="Z274" i="2"/>
  <c r="M276" i="2" l="1"/>
  <c r="H277" i="2"/>
  <c r="V276" i="2"/>
  <c r="W276" i="2"/>
  <c r="X274" i="2"/>
  <c r="Z275" i="2"/>
  <c r="W277" i="2" l="1"/>
  <c r="V277" i="2"/>
  <c r="M277" i="2"/>
  <c r="H278" i="2"/>
  <c r="X275" i="2"/>
  <c r="Z276" i="2"/>
  <c r="V278" i="2" l="1"/>
  <c r="M278" i="2"/>
  <c r="H279" i="2"/>
  <c r="W278" i="2"/>
  <c r="X276" i="2"/>
  <c r="Z277" i="2"/>
  <c r="W279" i="2" l="1"/>
  <c r="H280" i="2"/>
  <c r="M279" i="2"/>
  <c r="V279" i="2"/>
  <c r="X277" i="2"/>
  <c r="Z278" i="2"/>
  <c r="M280" i="2" l="1"/>
  <c r="H281" i="2"/>
  <c r="V280" i="2"/>
  <c r="W280" i="2"/>
  <c r="X278" i="2"/>
  <c r="Z279" i="2"/>
  <c r="W281" i="2" l="1"/>
  <c r="V281" i="2"/>
  <c r="M281" i="2"/>
  <c r="H282" i="2"/>
  <c r="Z280" i="2"/>
  <c r="X279" i="2"/>
  <c r="M282" i="2" l="1"/>
  <c r="H283" i="2"/>
  <c r="V282" i="2"/>
  <c r="W282" i="2"/>
  <c r="X280" i="2"/>
  <c r="Z281" i="2"/>
  <c r="V283" i="2" l="1"/>
  <c r="H284" i="2"/>
  <c r="M283" i="2"/>
  <c r="W283" i="2"/>
  <c r="X281" i="2"/>
  <c r="Z282" i="2"/>
  <c r="M284" i="2" l="1"/>
  <c r="H285" i="2"/>
  <c r="W284" i="2"/>
  <c r="V284" i="2"/>
  <c r="X282" i="2"/>
  <c r="Z283" i="2"/>
  <c r="V285" i="2" l="1"/>
  <c r="W285" i="2"/>
  <c r="H286" i="2"/>
  <c r="M285" i="2"/>
  <c r="X283" i="2"/>
  <c r="Z284" i="2"/>
  <c r="M286" i="2" l="1"/>
  <c r="H287" i="2"/>
  <c r="W286" i="2"/>
  <c r="V286" i="2"/>
  <c r="X284" i="2"/>
  <c r="Z285" i="2"/>
  <c r="V287" i="2" l="1"/>
  <c r="M287" i="2"/>
  <c r="H288" i="2"/>
  <c r="W287" i="2"/>
  <c r="X285" i="2"/>
  <c r="Z286" i="2"/>
  <c r="W288" i="2" l="1"/>
  <c r="M288" i="2"/>
  <c r="H289" i="2"/>
  <c r="V288" i="2"/>
  <c r="X286" i="2"/>
  <c r="Z287" i="2"/>
  <c r="V289" i="2" l="1"/>
  <c r="M289" i="2"/>
  <c r="H290" i="2"/>
  <c r="W289" i="2"/>
  <c r="X287" i="2"/>
  <c r="Z288" i="2"/>
  <c r="W290" i="2" l="1"/>
  <c r="H291" i="2"/>
  <c r="M290" i="2"/>
  <c r="V290" i="2"/>
  <c r="X288" i="2"/>
  <c r="Z289" i="2"/>
  <c r="V291" i="2" l="1"/>
  <c r="M291" i="2"/>
  <c r="H292" i="2"/>
  <c r="W291" i="2"/>
  <c r="X289" i="2"/>
  <c r="Z290" i="2"/>
  <c r="M292" i="2" l="1"/>
  <c r="H293" i="2"/>
  <c r="W292" i="2"/>
  <c r="V292" i="2"/>
  <c r="X290" i="2"/>
  <c r="Z291" i="2"/>
  <c r="V293" i="2" l="1"/>
  <c r="W293" i="2"/>
  <c r="M293" i="2"/>
  <c r="H294" i="2"/>
  <c r="X291" i="2"/>
  <c r="Z292" i="2"/>
  <c r="M294" i="2" l="1"/>
  <c r="H295" i="2"/>
  <c r="W294" i="2"/>
  <c r="V294" i="2"/>
  <c r="X292" i="2"/>
  <c r="Z293" i="2"/>
  <c r="V295" i="2" l="1"/>
  <c r="W295" i="2"/>
  <c r="M295" i="2"/>
  <c r="H297" i="2"/>
  <c r="X293" i="2"/>
  <c r="Z294" i="2"/>
  <c r="H298" i="2" l="1"/>
  <c r="M297" i="2"/>
  <c r="W298" i="2"/>
  <c r="V298" i="2"/>
  <c r="X294" i="2"/>
  <c r="Z295" i="2"/>
  <c r="V299" i="2" l="1"/>
  <c r="W299" i="2"/>
  <c r="M298" i="2"/>
  <c r="H299" i="2"/>
  <c r="X295" i="2"/>
  <c r="Z297" i="2"/>
  <c r="M299" i="2" l="1"/>
  <c r="H300" i="2"/>
  <c r="W300" i="2"/>
  <c r="V300" i="2"/>
  <c r="Z298" i="2"/>
  <c r="X297" i="2"/>
  <c r="W301" i="2" l="1"/>
  <c r="V301" i="2"/>
  <c r="H301" i="2"/>
  <c r="M300" i="2"/>
  <c r="X298" i="2"/>
  <c r="Z299" i="2"/>
  <c r="V302" i="2" l="1"/>
  <c r="M301" i="2"/>
  <c r="H302" i="2"/>
  <c r="W302" i="2"/>
  <c r="Z300" i="2"/>
  <c r="X299" i="2"/>
  <c r="M302" i="2" l="1"/>
  <c r="H303" i="2"/>
  <c r="W303" i="2"/>
  <c r="V303" i="2"/>
  <c r="X300" i="2"/>
  <c r="Z301" i="2"/>
  <c r="V304" i="2" l="1"/>
  <c r="W304" i="2"/>
  <c r="H304" i="2"/>
  <c r="M303" i="2"/>
  <c r="X301" i="2"/>
  <c r="Z302" i="2"/>
  <c r="H305" i="2" l="1"/>
  <c r="M304" i="2"/>
  <c r="W305" i="2"/>
  <c r="V305" i="2"/>
  <c r="Z303" i="2"/>
  <c r="X302" i="2"/>
  <c r="W306" i="2" l="1"/>
  <c r="M305" i="2"/>
  <c r="H306" i="2"/>
  <c r="V306" i="2"/>
  <c r="X303" i="2"/>
  <c r="Z304" i="2"/>
  <c r="V307" i="2" l="1"/>
  <c r="M306" i="2"/>
  <c r="H307" i="2"/>
  <c r="W307" i="2"/>
  <c r="X304" i="2"/>
  <c r="Z305" i="2"/>
  <c r="W308" i="2" l="1"/>
  <c r="M307" i="2"/>
  <c r="H308" i="2"/>
  <c r="V308" i="2"/>
  <c r="X305" i="2"/>
  <c r="Z306" i="2"/>
  <c r="M308" i="2" l="1"/>
  <c r="H309" i="2"/>
  <c r="V309" i="2"/>
  <c r="W309" i="2"/>
  <c r="X306" i="2"/>
  <c r="Z307" i="2"/>
  <c r="W310" i="2" l="1"/>
  <c r="M309" i="2"/>
  <c r="H310" i="2"/>
  <c r="V310" i="2"/>
  <c r="X307" i="2"/>
  <c r="Z308" i="2"/>
  <c r="V311" i="2" l="1"/>
  <c r="H311" i="2"/>
  <c r="M310" i="2"/>
  <c r="W311" i="2"/>
  <c r="Z309" i="2"/>
  <c r="X308" i="2"/>
  <c r="W312" i="2" l="1"/>
  <c r="M311" i="2"/>
  <c r="H312" i="2"/>
  <c r="V312" i="2"/>
  <c r="X309" i="2"/>
  <c r="Z310" i="2"/>
  <c r="M312" i="2" l="1"/>
  <c r="H313" i="2"/>
  <c r="V313" i="2"/>
  <c r="W313" i="2"/>
  <c r="X310" i="2"/>
  <c r="Z311" i="2"/>
  <c r="M313" i="2" l="1"/>
  <c r="H314" i="2"/>
  <c r="V314" i="2"/>
  <c r="W314" i="2"/>
  <c r="Z312" i="2"/>
  <c r="X311" i="2"/>
  <c r="W315" i="2" l="1"/>
  <c r="M314" i="2"/>
  <c r="H315" i="2"/>
  <c r="V315" i="2"/>
  <c r="X312" i="2"/>
  <c r="Z313" i="2"/>
  <c r="V316" i="2" l="1"/>
  <c r="M315" i="2"/>
  <c r="H316" i="2"/>
  <c r="W316" i="2"/>
  <c r="X313" i="2"/>
  <c r="Z314" i="2"/>
  <c r="W317" i="2" l="1"/>
  <c r="M316" i="2"/>
  <c r="H317" i="2"/>
  <c r="V317" i="2"/>
  <c r="X314" i="2"/>
  <c r="Z315" i="2"/>
  <c r="M317" i="2" l="1"/>
  <c r="H318" i="2"/>
  <c r="V318" i="2"/>
  <c r="W318" i="2"/>
  <c r="X315" i="2"/>
  <c r="Z316" i="2"/>
  <c r="W319" i="2" l="1"/>
  <c r="V319" i="2"/>
  <c r="H319" i="2"/>
  <c r="M318" i="2"/>
  <c r="Z317" i="2"/>
  <c r="X316" i="2"/>
  <c r="V320" i="2" l="1"/>
  <c r="M319" i="2"/>
  <c r="H320" i="2"/>
  <c r="W320" i="2"/>
  <c r="X317" i="2"/>
  <c r="Z318" i="2"/>
  <c r="H321" i="2" l="1"/>
  <c r="M320" i="2"/>
  <c r="W321" i="2"/>
  <c r="V321" i="2"/>
  <c r="X318" i="2"/>
  <c r="Z319" i="2"/>
  <c r="W322" i="2" l="1"/>
  <c r="V322" i="2"/>
  <c r="H322" i="2"/>
  <c r="M321" i="2"/>
  <c r="X319" i="2"/>
  <c r="Z320" i="2"/>
  <c r="H323" i="2" l="1"/>
  <c r="M322" i="2"/>
  <c r="V323" i="2"/>
  <c r="W323" i="2"/>
  <c r="X320" i="2"/>
  <c r="Z321" i="2"/>
  <c r="W324" i="2" l="1"/>
  <c r="V324" i="2"/>
  <c r="H324" i="2"/>
  <c r="M323" i="2"/>
  <c r="X321" i="2"/>
  <c r="Z322" i="2"/>
  <c r="Z323" i="2" s="1"/>
  <c r="Z324" i="2" s="1"/>
  <c r="Z325" i="2" s="1"/>
  <c r="H325" i="2" l="1"/>
  <c r="M324" i="2"/>
  <c r="M325" i="2" s="1"/>
  <c r="V325" i="2"/>
  <c r="W325" i="2"/>
  <c r="X322" i="2"/>
  <c r="X323" i="2" l="1"/>
  <c r="X324" i="2" l="1"/>
  <c r="X3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GALAXY AEROSPACE (M)</author>
  </authors>
  <commentList>
    <comment ref="AA3" authorId="0" shapeId="0" xr:uid="{5CD46DE0-D836-408E-BEB8-010007F041AF}">
      <text>
        <r>
          <rPr>
            <sz val="10"/>
            <color rgb="FF000000"/>
            <rFont val="Arial"/>
            <family val="2"/>
            <scheme val="minor"/>
          </rPr>
          <t>======
ID#AAAAeQj6OWQ
nazira    (2022-09-27 04:41:25)
in flight = 1 lowering + 1 rising operation = 1 cycle 
on ground = 1 lowering more than 5M and more = 1 cycle</t>
        </r>
      </text>
    </comment>
    <comment ref="AB3" authorId="0" shapeId="0" xr:uid="{3B14B167-ACF1-4EE5-BFDB-84899BB67A75}">
      <text>
        <r>
          <rPr>
            <sz val="10"/>
            <color rgb="FF000000"/>
            <rFont val="Arial"/>
            <family val="2"/>
            <scheme val="minor"/>
          </rPr>
          <t>======
ID#AAAAeQj6OWU
nazira    (2022-09-27 04:41:25)
1 load realised - 1 Cycle 
1 load released in flight = 3 cycle</t>
        </r>
      </text>
    </comment>
    <comment ref="AA5" authorId="0" shapeId="0" xr:uid="{9EA81A6A-EAC5-4D1F-94F5-CCE74ECDC3A3}">
      <text>
        <r>
          <rPr>
            <sz val="10"/>
            <color rgb="FF000000"/>
            <rFont val="Arial"/>
            <family val="2"/>
            <scheme val="minor"/>
          </rPr>
          <t>======
ID#AAAAeQj6OWQ
nazira    (2022-09-27 04:41:25)
in flight = 1 lowering + 1 rising operation = 1 cycle 
on ground = 1 lowering more than 5M and more = 1 cycle</t>
        </r>
      </text>
    </comment>
    <comment ref="AB5" authorId="0" shapeId="0" xr:uid="{CE482805-59E2-4417-81D0-1AF010912E59}">
      <text>
        <r>
          <rPr>
            <sz val="10"/>
            <color rgb="FF000000"/>
            <rFont val="Arial"/>
            <family val="2"/>
            <scheme val="minor"/>
          </rPr>
          <t>======
ID#AAAAeQj6OWU
nazira    (2022-09-27 04:41:25)
1 load realised - 1 Cycle 
1 load released in flight = 3 cycle</t>
        </r>
      </text>
    </comment>
    <comment ref="N6" authorId="1" shapeId="0" xr:uid="{C48E68D7-B731-4808-BBF5-1479DE26137B}">
      <text>
        <r>
          <rPr>
            <b/>
            <sz val="9"/>
            <color indexed="81"/>
            <rFont val="Tahoma"/>
            <charset val="1"/>
          </rPr>
          <t>GALAXY AEROSPACE (M):</t>
        </r>
        <r>
          <rPr>
            <sz val="9"/>
            <color indexed="81"/>
            <rFont val="Tahoma"/>
            <charset val="1"/>
          </rPr>
          <t xml:space="preserve">
CORRECTION: SUPPOSED 2896.3 U. BHICAS RECORD 2948.4 U (&gt; 52.1 U)</t>
        </r>
      </text>
    </comment>
    <comment ref="AA268" authorId="0" shapeId="0" xr:uid="{E54A31F7-2752-42A7-B4A6-732F6D33F96D}">
      <text>
        <r>
          <rPr>
            <sz val="10"/>
            <color rgb="FF000000"/>
            <rFont val="Arial"/>
            <family val="2"/>
            <scheme val="minor"/>
          </rPr>
          <t>======
ID#AAAAeQj6OWQ
nazira    (2022-09-27 04:41:25)
in flight = 1 lowering + 1 rising operation = 1 cycle 
on ground = 1 lowering more than 5M and more = 1 cycle</t>
        </r>
      </text>
    </comment>
    <comment ref="AB268" authorId="0" shapeId="0" xr:uid="{AE6DA0DF-DB5F-4956-BBA2-979EE2680D71}">
      <text>
        <r>
          <rPr>
            <sz val="10"/>
            <color rgb="FF000000"/>
            <rFont val="Arial"/>
            <family val="2"/>
            <scheme val="minor"/>
          </rPr>
          <t>======
ID#AAAAeQj6OWU
nazira    (2022-09-27 04:41:25)
1 load realised - 1 Cycle 
1 load released in flight = 3 cycle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3" authorId="0" shapeId="0" xr:uid="{5D7F55DD-4687-48C5-9C17-76746B08DA6C}">
      <text>
        <r>
          <rPr>
            <sz val="10"/>
            <color rgb="FF000000"/>
            <rFont val="Arial"/>
            <family val="2"/>
            <scheme val="minor"/>
          </rPr>
          <t>======
ID#AAAAeQj6OWI
nazira    (2022-09-27 04:41:25)
in flight = 1 lowering + 1 rising operation = 1 cycle 
on ground = 1 lowering more than 5M and more = 1 cycle</t>
        </r>
      </text>
    </comment>
    <comment ref="AB3" authorId="0" shapeId="0" xr:uid="{0F9C2871-00E6-498A-9A89-5485F340D955}">
      <text>
        <r>
          <rPr>
            <sz val="10"/>
            <color rgb="FF000000"/>
            <rFont val="Arial"/>
            <family val="2"/>
            <scheme val="minor"/>
          </rPr>
          <t>======
ID#AAAAeQj6OWM
nazira    (2022-09-27 04:41:25)
1 load realised - 1 Cycle 
1 load released in flight = 3 cycle</t>
        </r>
      </text>
    </comment>
    <comment ref="AA5" authorId="0" shapeId="0" xr:uid="{D152B0AD-6318-4F7B-8EA8-2FA0B1FEC0ED}">
      <text>
        <r>
          <rPr>
            <sz val="10"/>
            <color rgb="FF000000"/>
            <rFont val="Arial"/>
            <family val="2"/>
            <scheme val="minor"/>
          </rPr>
          <t>======
ID#AAAAeQj6OWI
nazira    (2022-09-27 04:41:25)
in flight = 1 lowering + 1 rising operation = 1 cycle 
on ground = 1 lowering more than 5M and more = 1 cycle</t>
        </r>
      </text>
    </comment>
    <comment ref="AB5" authorId="0" shapeId="0" xr:uid="{BA931898-C424-40B8-9D82-636920388FE1}">
      <text>
        <r>
          <rPr>
            <sz val="10"/>
            <color rgb="FF000000"/>
            <rFont val="Arial"/>
            <family val="2"/>
            <scheme val="minor"/>
          </rPr>
          <t>======
ID#AAAAeQj6OWM
nazira    (2022-09-27 04:41:25)
1 load realised - 1 Cycle 
1 load released in flight = 3 cycle</t>
        </r>
      </text>
    </comment>
    <comment ref="AA119" authorId="0" shapeId="0" xr:uid="{1EFE6399-BF77-4560-826E-DBA6713F783B}">
      <text>
        <r>
          <rPr>
            <sz val="10"/>
            <color rgb="FF000000"/>
            <rFont val="Arial"/>
            <family val="2"/>
            <scheme val="minor"/>
          </rPr>
          <t>======
ID#AAAAeQj6OWI
nazira    (2022-09-27 04:41:25)
in flight = 1 lowering + 1 rising operation = 1 cycle 
on ground = 1 lowering more than 5M and more = 1 cycle</t>
        </r>
      </text>
    </comment>
    <comment ref="AB119" authorId="0" shapeId="0" xr:uid="{548CF9EF-126D-4FF6-84DF-6620890E7D8E}">
      <text>
        <r>
          <rPr>
            <sz val="10"/>
            <color rgb="FF000000"/>
            <rFont val="Arial"/>
            <family val="2"/>
            <scheme val="minor"/>
          </rPr>
          <t>======
ID#AAAAeQj6OWM
nazira    (2022-09-27 04:41:25)
1 load realised - 1 Cycle 
1 load released in flight = 3 cycle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GALAXY AEROSPACE (M)</author>
  </authors>
  <commentList>
    <comment ref="S6" authorId="0" shapeId="0" xr:uid="{0912D49C-1A8E-40C0-8042-DA6D628A2C16}">
      <text>
        <r>
          <rPr>
            <b/>
            <sz val="9"/>
            <color indexed="81"/>
            <rFont val="Tahoma"/>
            <family val="2"/>
          </rPr>
          <t>GALAXY AEROSPACE (M):</t>
        </r>
        <r>
          <rPr>
            <sz val="9"/>
            <color indexed="81"/>
            <rFont val="Tahoma"/>
            <family val="2"/>
          </rPr>
          <t xml:space="preserve">
SUPPOSED TSO: 1043.3 FH
BHICAS RECORD: 1044.5 ( &gt; 1.2 FH)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fadfadzlee</author>
  </authors>
  <commentList>
    <comment ref="F445" authorId="0" shapeId="0" xr:uid="{1360C828-FED5-495B-AA22-9CD9ECD4DA70}">
      <text>
        <r>
          <rPr>
            <b/>
            <sz val="9"/>
            <color indexed="81"/>
            <rFont val="Tahoma"/>
            <family val="2"/>
          </rPr>
          <t>fadfadzlee:</t>
        </r>
        <r>
          <rPr>
            <sz val="9"/>
            <color indexed="81"/>
            <rFont val="Tahoma"/>
            <family val="2"/>
          </rPr>
          <t xml:space="preserve">
C/O 6 M // 50 HC AT 584</t>
        </r>
      </text>
    </comment>
    <comment ref="K528" authorId="0" shapeId="0" xr:uid="{26BBC472-FE9E-485B-B83A-708B030D858C}">
      <text>
        <r>
          <rPr>
            <b/>
            <sz val="9"/>
            <color indexed="81"/>
            <rFont val="Tahoma"/>
            <family val="2"/>
          </rPr>
          <t>fadfadzlee:</t>
        </r>
        <r>
          <rPr>
            <sz val="9"/>
            <color indexed="81"/>
            <rFont val="Tahoma"/>
            <family val="2"/>
          </rPr>
          <t xml:space="preserve">
C/O AT 6 M // 50 HC AT 432 HC </t>
        </r>
      </text>
    </comment>
    <comment ref="K548" authorId="0" shapeId="0" xr:uid="{88ACB293-D185-4C2F-A39F-0A4A1AC274AD}">
      <text>
        <r>
          <rPr>
            <b/>
            <sz val="9"/>
            <color indexed="81"/>
            <rFont val="Tahoma"/>
            <family val="2"/>
          </rPr>
          <t>fadfadzlee:</t>
        </r>
        <r>
          <rPr>
            <sz val="9"/>
            <color indexed="81"/>
            <rFont val="Tahoma"/>
            <family val="2"/>
          </rPr>
          <t xml:space="preserve">
C/O 6 M // 50 HC AT 
478 U</t>
        </r>
      </text>
    </comment>
    <comment ref="K569" authorId="0" shapeId="0" xr:uid="{5CB1F317-0B8A-48D8-AE69-42A5873A139E}">
      <text>
        <r>
          <rPr>
            <b/>
            <sz val="9"/>
            <color indexed="81"/>
            <rFont val="Tahoma"/>
            <family val="2"/>
          </rPr>
          <t>fadfadzlee:</t>
        </r>
        <r>
          <rPr>
            <sz val="9"/>
            <color indexed="81"/>
            <rFont val="Tahoma"/>
            <family val="2"/>
          </rPr>
          <t xml:space="preserve">
C/O 6 M // 50 HC AT
521 U
</t>
        </r>
      </text>
    </comment>
  </commentList>
</comments>
</file>

<file path=xl/sharedStrings.xml><?xml version="1.0" encoding="utf-8"?>
<sst xmlns="http://schemas.openxmlformats.org/spreadsheetml/2006/main" count="2614" uniqueCount="670">
  <si>
    <t>MMEA</t>
  </si>
  <si>
    <t>A/C Type:</t>
  </si>
  <si>
    <t>Eurocopter AS-365 N3</t>
  </si>
  <si>
    <t>A/C S/N:</t>
  </si>
  <si>
    <t xml:space="preserve">Reg. No.: </t>
  </si>
  <si>
    <t>M70-01</t>
  </si>
  <si>
    <t>Daily Operation Information</t>
  </si>
  <si>
    <t>A/C Information</t>
  </si>
  <si>
    <t>Engine #1 S/N 24223 ECU S/N 6631
TSO</t>
  </si>
  <si>
    <t>(TSN, CSN-not mentioned in tech log) Engine #1 S/N 24223</t>
  </si>
  <si>
    <t>Engine #2 S/N 24125 ECU S/N 1882
TSO</t>
  </si>
  <si>
    <t>(TSN, CSN-not mentioned in tech log) Engine #2 S/N 24125</t>
  </si>
  <si>
    <t>* REMEMBER to update cycle in Hoist/Cargo status list *</t>
  </si>
  <si>
    <t>Tech Log#</t>
  </si>
  <si>
    <t>Date</t>
  </si>
  <si>
    <t>Flt. t.</t>
  </si>
  <si>
    <t>Starts</t>
  </si>
  <si>
    <t>Land.</t>
  </si>
  <si>
    <t>T:T:</t>
  </si>
  <si>
    <t>Landings</t>
  </si>
  <si>
    <t>TSO</t>
  </si>
  <si>
    <t xml:space="preserve">ECU NF Cycle </t>
  </si>
  <si>
    <t xml:space="preserve">ECU NG Cyc </t>
  </si>
  <si>
    <t>NF Cycle</t>
  </si>
  <si>
    <t xml:space="preserve">NG Cycle </t>
  </si>
  <si>
    <t>TT</t>
  </si>
  <si>
    <t>Hoist    Cycle</t>
  </si>
  <si>
    <t>Cargo     Cycle</t>
  </si>
  <si>
    <t>B/F FROM TECH LOG # 8644 DATED 26/06/2022</t>
  </si>
  <si>
    <t>001501</t>
  </si>
  <si>
    <t>001502</t>
  </si>
  <si>
    <t>001503</t>
  </si>
  <si>
    <t>001504</t>
  </si>
  <si>
    <t>001505</t>
  </si>
  <si>
    <t>001506</t>
  </si>
  <si>
    <t>001507</t>
  </si>
  <si>
    <t>001508</t>
  </si>
  <si>
    <t>001509</t>
  </si>
  <si>
    <t>001510</t>
  </si>
  <si>
    <t>001511</t>
  </si>
  <si>
    <t>001512</t>
  </si>
  <si>
    <t>001513</t>
  </si>
  <si>
    <t>001514</t>
  </si>
  <si>
    <t>001515</t>
  </si>
  <si>
    <t>001516</t>
  </si>
  <si>
    <t>001517</t>
  </si>
  <si>
    <t>001518</t>
  </si>
  <si>
    <t>001519</t>
  </si>
  <si>
    <t>001520</t>
  </si>
  <si>
    <t>001521</t>
  </si>
  <si>
    <t>E.I.E</t>
  </si>
  <si>
    <t>001522</t>
  </si>
  <si>
    <t>001523</t>
  </si>
  <si>
    <t>001524</t>
  </si>
  <si>
    <t>6-Nov--22</t>
  </si>
  <si>
    <t>001525</t>
  </si>
  <si>
    <t>001526</t>
  </si>
  <si>
    <t>001527</t>
  </si>
  <si>
    <t>001528</t>
  </si>
  <si>
    <t>001529</t>
  </si>
  <si>
    <t>001530</t>
  </si>
  <si>
    <t>001531</t>
  </si>
  <si>
    <t>001532</t>
  </si>
  <si>
    <t>001533</t>
  </si>
  <si>
    <t>001534</t>
  </si>
  <si>
    <t>001535</t>
  </si>
  <si>
    <t>001536</t>
  </si>
  <si>
    <t>001537</t>
  </si>
  <si>
    <t>001538</t>
  </si>
  <si>
    <t>001539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</si>
  <si>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</si>
  <si>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</si>
  <si>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</si>
  <si>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</si>
  <si>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</si>
  <si>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</si>
  <si>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</si>
  <si>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</si>
  <si>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</si>
  <si>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</si>
  <si>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</si>
  <si>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</si>
  <si>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</si>
  <si>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</si>
  <si>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</si>
  <si>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</si>
  <si>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</si>
  <si>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</si>
  <si>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</si>
  <si>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</si>
  <si>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</si>
  <si>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</si>
  <si>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</si>
  <si>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</si>
  <si>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</si>
  <si>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</si>
  <si>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</si>
  <si>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</si>
  <si>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</si>
  <si>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</si>
  <si>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</si>
  <si>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</si>
  <si>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</si>
  <si>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</si>
  <si>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</si>
  <si>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</si>
  <si>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</si>
  <si>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</si>
  <si>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</si>
  <si>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</si>
  <si>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</si>
  <si>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</si>
  <si>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</si>
  <si>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</si>
  <si>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</si>
  <si>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</si>
  <si>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</si>
  <si>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</si>
  <si>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</si>
  <si>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</si>
  <si>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</si>
  <si>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</si>
  <si>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</si>
  <si>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</si>
  <si>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</si>
  <si>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</si>
  <si>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</si>
  <si>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</si>
  <si>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</si>
  <si>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</si>
  <si>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</si>
  <si>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</si>
  <si>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</si>
  <si>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</si>
  <si>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</si>
  <si>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</si>
  <si>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</si>
  <si>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</si>
  <si>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</si>
  <si>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</si>
  <si>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</si>
  <si>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</si>
  <si>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</si>
  <si>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</si>
  <si>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</si>
  <si>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</si>
  <si>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</si>
  <si>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</si>
  <si>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</si>
  <si>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</si>
  <si>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</si>
  <si>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</si>
  <si>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</si>
  <si>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</si>
  <si>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</si>
  <si>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</si>
  <si>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</si>
  <si>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</si>
  <si>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</si>
  <si>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</si>
  <si>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</si>
  <si>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</si>
  <si>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</si>
  <si>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</si>
  <si>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</si>
  <si>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</si>
  <si>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</si>
  <si>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</si>
  <si>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</si>
  <si>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</si>
  <si>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</si>
  <si>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</si>
  <si>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</si>
  <si>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</si>
  <si>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</si>
  <si>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</si>
  <si>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</si>
  <si>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</si>
  <si>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</si>
  <si>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</si>
  <si>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</si>
  <si>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</si>
  <si>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</si>
  <si>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</si>
  <si>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</si>
  <si>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</si>
  <si>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</si>
  <si>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</si>
  <si>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</si>
  <si>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</si>
  <si>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</si>
  <si>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</si>
  <si>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</si>
  <si>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</si>
  <si>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</si>
  <si>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</si>
  <si>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</si>
  <si>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</si>
  <si>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</si>
  <si>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</si>
  <si>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</si>
  <si>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</si>
  <si>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</si>
  <si>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</si>
  <si>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</si>
  <si>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</si>
  <si>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</si>
  <si>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</si>
  <si>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</si>
  <si>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</si>
  <si>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</si>
  <si>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</si>
  <si>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</si>
  <si>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</si>
  <si>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</si>
  <si>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</si>
  <si>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</si>
  <si>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</si>
  <si>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</si>
  <si>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</si>
  <si>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</si>
  <si>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</si>
  <si>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</si>
  <si>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</si>
  <si>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M70-02</t>
  </si>
  <si>
    <t>(TSN, CSN-not mentioned in tech log) Engine #1 S/N 24422</t>
  </si>
  <si>
    <t>(TSN, CSN-not mentioned in tech log) Engine #2 S/N 24275</t>
  </si>
  <si>
    <t>B/F FROM TECH LOG #9718 DATED 26/06/2022</t>
  </si>
  <si>
    <t>001551</t>
  </si>
  <si>
    <t>001552</t>
  </si>
  <si>
    <t>001553</t>
  </si>
  <si>
    <t>001554</t>
  </si>
  <si>
    <t>001555</t>
  </si>
  <si>
    <t>28-Sep-22</t>
  </si>
  <si>
    <t>001556</t>
  </si>
  <si>
    <t>001557</t>
  </si>
  <si>
    <t>001558</t>
  </si>
  <si>
    <t>001559</t>
  </si>
  <si>
    <t>5-Oct-22</t>
  </si>
  <si>
    <t>001560</t>
  </si>
  <si>
    <t>001561</t>
  </si>
  <si>
    <t>001562</t>
  </si>
  <si>
    <t>001563</t>
  </si>
  <si>
    <t>001564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</si>
  <si>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</si>
  <si>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</si>
  <si>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</si>
  <si>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</si>
  <si>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</si>
  <si>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</si>
  <si>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</si>
  <si>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</si>
  <si>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</si>
  <si>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</si>
  <si>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</si>
  <si>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</si>
  <si>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</si>
  <si>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</si>
  <si>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</si>
  <si>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</si>
  <si>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</si>
  <si>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</si>
  <si>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</si>
  <si>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</si>
  <si>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</si>
  <si>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</si>
  <si>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</si>
  <si>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</si>
  <si>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</si>
  <si>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</si>
  <si>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</si>
  <si>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</si>
  <si>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</si>
  <si>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</si>
  <si>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</si>
  <si>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</si>
  <si>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</si>
  <si>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</si>
  <si>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</si>
  <si>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</si>
  <si>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</si>
  <si>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</si>
  <si>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</si>
  <si>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</si>
  <si>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</si>
  <si>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M70-03</t>
  </si>
  <si>
    <t>Engine #1 S/N 24401 ECU S/N 2131</t>
  </si>
  <si>
    <t>(TSN, CSN-not mentioned in tech log) Engine #1 S/N 24401</t>
  </si>
  <si>
    <t>Engine #2 S/N 24453 ECU S/N 6079</t>
  </si>
  <si>
    <t>(TSN, CSN-not mentioned in tech log) Engine #2 S/N 24453</t>
  </si>
  <si>
    <t>TSN</t>
  </si>
  <si>
    <t>ECU NF Cycle</t>
  </si>
  <si>
    <t xml:space="preserve">ECU NG Cycle </t>
  </si>
  <si>
    <t>Hoist Cycle</t>
  </si>
  <si>
    <t>Sling Cycle</t>
  </si>
  <si>
    <t>B/F FROM TECH LOG # 9773 DATED 22/06/2022</t>
  </si>
  <si>
    <t>001601</t>
  </si>
  <si>
    <t>001602</t>
  </si>
  <si>
    <t>001603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</si>
  <si>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</si>
  <si>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</si>
  <si>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</si>
  <si>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</si>
  <si>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</si>
  <si>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</si>
  <si>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</si>
  <si>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</si>
  <si>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</si>
  <si>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</si>
  <si>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</si>
  <si>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</si>
  <si>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</si>
  <si>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</si>
  <si>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</si>
  <si>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</si>
  <si>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</si>
  <si>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</si>
  <si>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</si>
  <si>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</si>
  <si>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</si>
  <si>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</si>
  <si>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</si>
  <si>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</si>
  <si>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</si>
  <si>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</si>
  <si>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</si>
  <si>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</si>
  <si>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</si>
  <si>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</si>
  <si>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</si>
  <si>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</si>
  <si>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</si>
  <si>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</si>
  <si>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</si>
  <si>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</si>
  <si>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</si>
  <si>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</si>
  <si>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</si>
  <si>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</si>
  <si>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</si>
  <si>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</si>
  <si>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</si>
  <si>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</si>
  <si>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</si>
  <si>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</si>
  <si>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</si>
  <si>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</si>
  <si>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</si>
  <si>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</si>
  <si>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</si>
  <si>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</si>
  <si>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</si>
  <si>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</si>
  <si>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</si>
  <si>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</si>
  <si>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</si>
  <si>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</si>
  <si>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</si>
  <si>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</si>
  <si>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</si>
  <si>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</si>
  <si>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</si>
  <si>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</si>
  <si>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</si>
  <si>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</si>
  <si>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</si>
  <si>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00092</t>
  </si>
  <si>
    <t>00093</t>
  </si>
  <si>
    <t>00195</t>
  </si>
  <si>
    <t>00094</t>
  </si>
  <si>
    <t>00196</t>
  </si>
  <si>
    <t>00095</t>
  </si>
  <si>
    <t>Engine #1 S/N 24422 ECU S/N 1975
TSO</t>
  </si>
  <si>
    <t>(TSO, CSO) Engine #2 S/N 24275 ECU S/N 8395</t>
  </si>
  <si>
    <t>00197</t>
  </si>
  <si>
    <t>00198</t>
  </si>
  <si>
    <t>00096</t>
  </si>
  <si>
    <t>00097</t>
  </si>
  <si>
    <t>00199</t>
  </si>
  <si>
    <t>00200</t>
  </si>
  <si>
    <t>00098</t>
  </si>
  <si>
    <t>00099</t>
  </si>
  <si>
    <t>00201</t>
  </si>
  <si>
    <t>00100</t>
  </si>
  <si>
    <t>00251</t>
  </si>
  <si>
    <t>00202</t>
  </si>
  <si>
    <t>00252</t>
  </si>
  <si>
    <t>00203</t>
  </si>
  <si>
    <t>00253</t>
  </si>
  <si>
    <t>00254</t>
  </si>
  <si>
    <t>00204</t>
  </si>
  <si>
    <t>00205</t>
  </si>
  <si>
    <t>00255</t>
  </si>
  <si>
    <t>00206</t>
  </si>
  <si>
    <t>00256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</si>
  <si>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</si>
  <si>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</si>
  <si>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</si>
  <si>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</si>
  <si>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</si>
  <si>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</si>
  <si>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</si>
  <si>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</si>
  <si>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</si>
  <si>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</si>
  <si>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</si>
  <si>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</si>
  <si>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</si>
  <si>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</si>
  <si>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</si>
  <si>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</si>
  <si>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</si>
  <si>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</si>
  <si>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 xml:space="preserve"> </t>
  </si>
  <si>
    <t>00215</t>
  </si>
  <si>
    <t>00216</t>
  </si>
  <si>
    <t>00217</t>
  </si>
  <si>
    <t>00267</t>
  </si>
  <si>
    <t>00218</t>
  </si>
  <si>
    <t>00268</t>
  </si>
  <si>
    <t>00269</t>
  </si>
  <si>
    <t>00270</t>
  </si>
  <si>
    <t>00271</t>
  </si>
  <si>
    <t>00219</t>
  </si>
  <si>
    <t>00220</t>
  </si>
  <si>
    <t>00221</t>
  </si>
  <si>
    <t>00222</t>
  </si>
  <si>
    <t>00272</t>
  </si>
  <si>
    <t>00273</t>
  </si>
  <si>
    <t>00223</t>
  </si>
  <si>
    <t>00274</t>
  </si>
  <si>
    <t>00275</t>
  </si>
  <si>
    <t>00276</t>
  </si>
  <si>
    <t>00224</t>
  </si>
  <si>
    <t>00225</t>
  </si>
  <si>
    <t>00226</t>
  </si>
  <si>
    <t>00277</t>
  </si>
  <si>
    <t>00278</t>
  </si>
  <si>
    <t>00227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</si>
  <si>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</si>
  <si>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</si>
  <si>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</si>
  <si>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</si>
  <si>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</si>
  <si>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</si>
  <si>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</si>
  <si>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</si>
  <si>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</si>
  <si>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</si>
  <si>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 xml:space="preserve">DECU HAS BEEN SWAPPED BETWEEN POSITION ENG NO.1 AND ENG NO.2 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</si>
  <si>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</si>
  <si>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</si>
  <si>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</si>
  <si>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</si>
  <si>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</si>
  <si>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</si>
  <si>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</si>
  <si>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</si>
  <si>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00289</t>
  </si>
  <si>
    <t>00236</t>
  </si>
  <si>
    <t>00290</t>
  </si>
  <si>
    <t>00291</t>
  </si>
  <si>
    <t>00237</t>
  </si>
  <si>
    <t>00292</t>
  </si>
  <si>
    <t>00238</t>
  </si>
  <si>
    <t>00239</t>
  </si>
  <si>
    <t>00293</t>
  </si>
  <si>
    <t>00294</t>
  </si>
  <si>
    <t>00295</t>
  </si>
  <si>
    <t>00240</t>
  </si>
  <si>
    <t>00241</t>
  </si>
  <si>
    <t>00242</t>
  </si>
  <si>
    <t>00296</t>
  </si>
  <si>
    <t>00297</t>
  </si>
  <si>
    <t>00298</t>
  </si>
  <si>
    <t>00243</t>
  </si>
  <si>
    <t>00299</t>
  </si>
  <si>
    <t>00244</t>
  </si>
  <si>
    <t>00300</t>
  </si>
  <si>
    <t>00245</t>
  </si>
  <si>
    <t>00401</t>
  </si>
  <si>
    <t>00246</t>
  </si>
  <si>
    <t>00402</t>
  </si>
  <si>
    <t>00403</t>
  </si>
  <si>
    <t>00247</t>
  </si>
  <si>
    <t>00404</t>
  </si>
  <si>
    <t>00405</t>
  </si>
  <si>
    <t>00248</t>
  </si>
  <si>
    <t>N/A</t>
  </si>
  <si>
    <t>ENG NO.1 M70-02 S/N 24422 REMOVED AND ENG NO.2 M70-03 S/N 24453 INSTALLED</t>
  </si>
  <si>
    <t>Engine #1 S/N 24453 ECU S/N 1975 
TSO</t>
  </si>
  <si>
    <t>(TSN, CSN-not mentioned in tech log) Engine #1 S/N 24453</t>
  </si>
  <si>
    <t>00249</t>
  </si>
  <si>
    <t>00250</t>
  </si>
  <si>
    <t>00351</t>
  </si>
  <si>
    <t>00352</t>
  </si>
  <si>
    <t>00353</t>
  </si>
  <si>
    <t>00354</t>
  </si>
  <si>
    <t>00406</t>
  </si>
  <si>
    <t>00407</t>
  </si>
  <si>
    <t>00408</t>
  </si>
  <si>
    <t>00409</t>
  </si>
  <si>
    <t>00410</t>
  </si>
  <si>
    <t>00411</t>
  </si>
  <si>
    <t>00412</t>
  </si>
  <si>
    <t>00355</t>
  </si>
  <si>
    <t>00413</t>
  </si>
  <si>
    <t>00414</t>
  </si>
  <si>
    <t>00356</t>
  </si>
  <si>
    <t>00357</t>
  </si>
  <si>
    <t>00358</t>
  </si>
  <si>
    <t>00415</t>
  </si>
  <si>
    <t>00416</t>
  </si>
  <si>
    <t>00417</t>
  </si>
  <si>
    <t>00418</t>
  </si>
  <si>
    <t>00419</t>
  </si>
  <si>
    <t>00420</t>
  </si>
  <si>
    <t>00359</t>
  </si>
  <si>
    <t>00421</t>
  </si>
  <si>
    <t>00360</t>
  </si>
  <si>
    <t>00361</t>
  </si>
  <si>
    <t>Engine #1 S/N 24401 ECU S/N 6631
TSO</t>
  </si>
  <si>
    <t>Engine #2 S/N 24422 ECU S/N 1882
TSO</t>
  </si>
  <si>
    <t>(TSN, CSN-not mentioned in tech log) Engine #2 S/N 24422</t>
  </si>
  <si>
    <t>00362</t>
  </si>
  <si>
    <t>00422</t>
  </si>
  <si>
    <t>00423</t>
  </si>
  <si>
    <t>00424</t>
  </si>
  <si>
    <t>ENG NO.2 M70-03 S/N 24453 REMOVED TO ENG NO.1 M70-02 (28 OCT 2023)</t>
  </si>
  <si>
    <t>00425</t>
  </si>
  <si>
    <t>00363</t>
  </si>
  <si>
    <t>00364</t>
  </si>
  <si>
    <t>00426</t>
  </si>
  <si>
    <t>00365</t>
  </si>
  <si>
    <t>00366</t>
  </si>
  <si>
    <t>00367</t>
  </si>
  <si>
    <t>00368</t>
  </si>
  <si>
    <t>00369</t>
  </si>
  <si>
    <t>00370</t>
  </si>
  <si>
    <t>00371</t>
  </si>
  <si>
    <t>00427</t>
  </si>
  <si>
    <t>00428</t>
  </si>
  <si>
    <t>00429</t>
  </si>
  <si>
    <t>00430</t>
  </si>
  <si>
    <t>00431</t>
  </si>
  <si>
    <t>00372</t>
  </si>
  <si>
    <t>00432</t>
  </si>
  <si>
    <t>00433</t>
  </si>
  <si>
    <t>00373</t>
  </si>
  <si>
    <t>00434</t>
  </si>
  <si>
    <t>00435</t>
  </si>
  <si>
    <t>00436</t>
  </si>
  <si>
    <t>00437</t>
  </si>
  <si>
    <t>00374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</si>
  <si>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</si>
  <si>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</si>
  <si>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</si>
  <si>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</si>
  <si>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</si>
  <si>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</si>
  <si>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</si>
  <si>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</si>
  <si>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</si>
  <si>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</si>
  <si>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00376</t>
  </si>
  <si>
    <t>00375</t>
  </si>
  <si>
    <t>00448</t>
  </si>
  <si>
    <t>00377</t>
  </si>
  <si>
    <t>00378</t>
  </si>
  <si>
    <t>00379</t>
  </si>
  <si>
    <t>00380</t>
  </si>
  <si>
    <t>00449</t>
  </si>
  <si>
    <t>00450</t>
  </si>
  <si>
    <t>00301</t>
  </si>
  <si>
    <t>00381</t>
  </si>
  <si>
    <t>00382</t>
  </si>
  <si>
    <t>00302</t>
  </si>
  <si>
    <t>00303</t>
  </si>
  <si>
    <t>00304</t>
  </si>
  <si>
    <t>00383</t>
  </si>
  <si>
    <t>00384</t>
  </si>
  <si>
    <t>00385</t>
  </si>
  <si>
    <t>00305</t>
  </si>
  <si>
    <t>00306</t>
  </si>
  <si>
    <t>00307</t>
  </si>
  <si>
    <t>00386</t>
  </si>
  <si>
    <t>00387</t>
  </si>
  <si>
    <t>00308</t>
  </si>
  <si>
    <t>00388</t>
  </si>
  <si>
    <t>00309</t>
  </si>
  <si>
    <t>00389</t>
  </si>
  <si>
    <t>00390</t>
  </si>
  <si>
    <t>00391</t>
  </si>
  <si>
    <t>00392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</si>
  <si>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</si>
  <si>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</si>
  <si>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</si>
  <si>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</si>
  <si>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</si>
  <si>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</si>
  <si>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</si>
  <si>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</si>
  <si>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</si>
  <si>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</si>
  <si>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</si>
  <si>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00393</t>
  </si>
  <si>
    <t>00321</t>
  </si>
  <si>
    <t>00322</t>
  </si>
  <si>
    <t>00323</t>
  </si>
  <si>
    <t>00324</t>
  </si>
  <si>
    <t>00325</t>
  </si>
  <si>
    <t>00394</t>
  </si>
  <si>
    <t>00395</t>
  </si>
  <si>
    <t>00326</t>
  </si>
  <si>
    <t>00396</t>
  </si>
  <si>
    <t>00397</t>
  </si>
  <si>
    <t>00398</t>
  </si>
  <si>
    <t>00399</t>
  </si>
  <si>
    <t>00400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</si>
  <si>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</si>
  <si>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</si>
  <si>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</si>
  <si>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</si>
  <si>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</si>
  <si>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</si>
  <si>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</si>
  <si>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</si>
  <si>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</si>
  <si>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</si>
  <si>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</si>
  <si>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</si>
  <si>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</si>
  <si>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</si>
  <si>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</si>
  <si>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</si>
  <si>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00344</t>
  </si>
  <si>
    <t>00345</t>
  </si>
  <si>
    <t>00349</t>
  </si>
  <si>
    <t>00346</t>
  </si>
  <si>
    <t>00347</t>
  </si>
  <si>
    <t>00348</t>
  </si>
  <si>
    <t>00350</t>
  </si>
  <si>
    <t>HOIST CURRENT CYCLES</t>
  </si>
  <si>
    <t>HOIST S/N:</t>
  </si>
  <si>
    <t>TOTAL B/FWD:</t>
  </si>
  <si>
    <t>TOTAL HC:</t>
  </si>
  <si>
    <t>DATE</t>
  </si>
  <si>
    <t>AIRCRAFT</t>
  </si>
  <si>
    <t>HOIST CYCLE</t>
  </si>
  <si>
    <t>TOTAL CYCLE</t>
  </si>
  <si>
    <t>ENG NO.1 (24401) ROB TO SERVICE M70-01 (7 DEC 2023)</t>
  </si>
  <si>
    <t>ENG NO.1 (24223) AND ENG NO.2 (24125) SWAP WITH ENG NO.1 (24401) A/C M70-03 AND FLOATING ENG (24422) (7 DEC 2023)</t>
  </si>
  <si>
    <t>ENG NO.1 (24401) AND ENG NO.2 (24422) ROBBED TO SERVICE M70-03 ON 21/05/2024 (NO.1) AND 23/05/2024 (NO.2)</t>
  </si>
  <si>
    <t>ENGINE NO.1 (24401) AND ENG NO.2 (24422) INSTALLED (ROBBED FROM M70-01)</t>
  </si>
  <si>
    <t>Engine #2 S/N 24422 ECU S/N 6079
TSO</t>
  </si>
  <si>
    <t>00343</t>
  </si>
  <si>
    <t>LH ENG DECU (SN 6631) SWAPPED WITH RH ENG DECU (SN 1882)</t>
  </si>
  <si>
    <t>REMOVED DUE FOR OVERHAUL</t>
  </si>
  <si>
    <t xml:space="preserve">OVERHAULED </t>
  </si>
  <si>
    <t>DATA CORRECTION (ENG NO.2 NG AND NF CYCLES CORRECTED)</t>
  </si>
  <si>
    <t>DATA CORRECTION (ENG NO.1 AND ENG NO.2 NG AND NF CYCLES CORRECTED)</t>
  </si>
  <si>
    <t xml:space="preserve">REMAINING TBO </t>
  </si>
  <si>
    <t>M03 
3500 FH</t>
  </si>
  <si>
    <t>M03 (NG)
6500 U</t>
  </si>
  <si>
    <t>M04 (NF)
10000 U</t>
  </si>
  <si>
    <t>M04 
3500 FH</t>
  </si>
  <si>
    <t xml:space="preserve">A/C Type: </t>
  </si>
  <si>
    <t>M03 (NG)
10000 U</t>
  </si>
  <si>
    <t>Engine #1 S/N 24125 ECU S/N 2131
TSO</t>
  </si>
  <si>
    <t>ENGINE NO.1 (24401) REPLACED BY ENG SN: 24125 (LAST FITTED ON M70-01) ON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</si>
</sst>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C09]dd\-mmm\-yy"/>
    <numFmt numFmtId="165" formatCode="0.0"/>
    <numFmt numFmtId="166" formatCode="#,##0.0"/>
    <numFmt numFmtId="167" formatCode="00000"/>
    <numFmt numFmtId="168" formatCode="\M\7\0\-\00"/>
    <numFmt numFmtId="169" formatCode="00"/>
    <numFmt numFmtId="170" formatCode="[$-1009]d\-mmm\-yy;@"/>
  </numFmts>
  <fonts count="33" x14ac:knownFonts="1">
    <font>
      <sz val="10"/>
      <color rgb="FF000000"/>
      <name val="Arial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DD0806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rgb="FFDD0806"/>
      <name val="Arial"/>
      <family val="2"/>
    </font>
    <font>
      <b/>
      <sz val="8"/>
      <color theme="1"/>
      <name val="Arial"/>
      <family val="2"/>
    </font>
    <font>
      <b/>
      <sz val="8"/>
      <color rgb="FFDD0806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DD0806"/>
      <name val="Arial"/>
      <family val="2"/>
    </font>
    <font>
      <b/>
      <i/>
      <sz val="10"/>
      <color theme="1"/>
      <name val="Arial"/>
      <family val="2"/>
    </font>
    <font>
      <b/>
      <sz val="9"/>
      <color theme="0"/>
      <name val="Arial"/>
      <family val="2"/>
    </font>
    <font>
      <b/>
      <sz val="7"/>
      <color theme="1"/>
      <name val="Arial"/>
      <family val="2"/>
    </font>
    <font>
      <b/>
      <sz val="9"/>
      <color rgb="FFDD0806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FBD4B4"/>
        <bgColor rgb="FFFBD4B4"/>
      </patternFill>
    </fill>
    <fill>
      <patternFill patternType="solid">
        <fgColor rgb="FFFFCCCC"/>
        <bgColor rgb="FFFFCC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0"/>
        <bgColor rgb="FFCCFFCC"/>
      </patternFill>
    </fill>
    <fill>
      <patternFill patternType="solid">
        <fgColor rgb="FFFF0000"/>
        <bgColor rgb="FFCCFFCC"/>
      </patternFill>
    </fill>
    <fill>
      <patternFill patternType="solid">
        <fgColor rgb="FFFFCCFF"/>
        <bgColor rgb="FFFBD4B4"/>
      </patternFill>
    </fill>
    <fill>
      <patternFill patternType="solid">
        <fgColor theme="1"/>
        <bgColor rgb="FFD8D8D8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</cellStyleXfs>
  <cellXfs count="511">
    <xf numFmtId="0" fontId="0" fillId="0" borderId="0" xfId="0"/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6" fontId="5" fillId="0" borderId="7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0" xfId="0" applyFont="1"/>
    <xf numFmtId="164" fontId="11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65" fontId="11" fillId="5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5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vertical="center"/>
    </xf>
    <xf numFmtId="0" fontId="2" fillId="7" borderId="2" xfId="0" applyFont="1" applyFill="1" applyBorder="1" applyAlignment="1">
      <alignment horizontal="left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49" fontId="3" fillId="0" borderId="20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5" fontId="2" fillId="4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5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49" fontId="3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5" fontId="23" fillId="0" borderId="2" xfId="1" applyNumberFormat="1" applyFont="1" applyAlignment="1">
      <alignment horizontal="center" vertical="center"/>
    </xf>
    <xf numFmtId="0" fontId="24" fillId="0" borderId="2" xfId="1" applyFont="1"/>
    <xf numFmtId="15" fontId="24" fillId="0" borderId="2" xfId="1" applyNumberFormat="1" applyFont="1" applyAlignment="1">
      <alignment horizontal="center" vertical="center"/>
    </xf>
    <xf numFmtId="168" fontId="24" fillId="0" borderId="2" xfId="1" applyNumberFormat="1" applyFont="1" applyAlignment="1">
      <alignment horizontal="center" vertical="center"/>
    </xf>
    <xf numFmtId="169" fontId="24" fillId="0" borderId="2" xfId="1" applyNumberFormat="1" applyFont="1" applyAlignment="1">
      <alignment horizontal="center" vertical="center"/>
    </xf>
    <xf numFmtId="0" fontId="24" fillId="0" borderId="2" xfId="1" applyFont="1" applyAlignment="1">
      <alignment horizontal="center" vertical="center"/>
    </xf>
    <xf numFmtId="168" fontId="23" fillId="0" borderId="2" xfId="1" applyNumberFormat="1" applyFont="1" applyAlignment="1">
      <alignment horizontal="center" vertical="center"/>
    </xf>
    <xf numFmtId="169" fontId="23" fillId="0" borderId="2" xfId="1" applyNumberFormat="1" applyFont="1" applyAlignment="1">
      <alignment horizontal="center" vertical="center"/>
    </xf>
    <xf numFmtId="0" fontId="23" fillId="0" borderId="2" xfId="1" applyFont="1" applyAlignment="1">
      <alignment horizontal="center" vertical="center"/>
    </xf>
    <xf numFmtId="0" fontId="23" fillId="0" borderId="2" xfId="1" applyFont="1"/>
    <xf numFmtId="15" fontId="23" fillId="0" borderId="20" xfId="1" applyNumberFormat="1" applyFont="1" applyBorder="1" applyAlignment="1">
      <alignment horizontal="center" vertical="center"/>
    </xf>
    <xf numFmtId="168" fontId="23" fillId="0" borderId="20" xfId="1" applyNumberFormat="1" applyFont="1" applyBorder="1" applyAlignment="1">
      <alignment horizontal="center" vertical="center"/>
    </xf>
    <xf numFmtId="169" fontId="23" fillId="0" borderId="20" xfId="1" applyNumberFormat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15" fontId="23" fillId="0" borderId="24" xfId="1" applyNumberFormat="1" applyFont="1" applyBorder="1" applyAlignment="1">
      <alignment horizontal="center" vertical="center"/>
    </xf>
    <xf numFmtId="15" fontId="24" fillId="0" borderId="22" xfId="1" applyNumberFormat="1" applyFont="1" applyBorder="1" applyAlignment="1">
      <alignment horizontal="center" vertical="center"/>
    </xf>
    <xf numFmtId="168" fontId="24" fillId="0" borderId="20" xfId="1" applyNumberFormat="1" applyFont="1" applyBorder="1" applyAlignment="1">
      <alignment horizontal="center" vertical="center"/>
    </xf>
    <xf numFmtId="169" fontId="24" fillId="0" borderId="25" xfId="1" applyNumberFormat="1" applyFont="1" applyBorder="1" applyAlignment="1">
      <alignment horizontal="center" vertical="center"/>
    </xf>
    <xf numFmtId="169" fontId="24" fillId="0" borderId="20" xfId="1" applyNumberFormat="1" applyFont="1" applyBorder="1" applyAlignment="1">
      <alignment horizontal="center" vertical="center"/>
    </xf>
    <xf numFmtId="15" fontId="24" fillId="0" borderId="24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15" fontId="23" fillId="0" borderId="22" xfId="1" applyNumberFormat="1" applyFont="1" applyBorder="1" applyAlignment="1">
      <alignment horizontal="center" vertical="center"/>
    </xf>
    <xf numFmtId="169" fontId="23" fillId="0" borderId="25" xfId="1" applyNumberFormat="1" applyFont="1" applyBorder="1" applyAlignment="1">
      <alignment horizontal="center" vertical="center"/>
    </xf>
    <xf numFmtId="15" fontId="24" fillId="0" borderId="26" xfId="1" applyNumberFormat="1" applyFont="1" applyBorder="1" applyAlignment="1">
      <alignment horizontal="center" vertical="center"/>
    </xf>
    <xf numFmtId="168" fontId="24" fillId="0" borderId="21" xfId="1" applyNumberFormat="1" applyFont="1" applyBorder="1" applyAlignment="1">
      <alignment horizontal="center" vertical="center"/>
    </xf>
    <xf numFmtId="169" fontId="24" fillId="0" borderId="27" xfId="1" applyNumberFormat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15" fontId="24" fillId="0" borderId="20" xfId="1" applyNumberFormat="1" applyFont="1" applyBorder="1" applyAlignment="1">
      <alignment horizontal="center" vertical="center"/>
    </xf>
    <xf numFmtId="0" fontId="24" fillId="0" borderId="20" xfId="1" applyFont="1" applyBorder="1"/>
    <xf numFmtId="168" fontId="24" fillId="0" borderId="28" xfId="1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5" fontId="2" fillId="4" borderId="21" xfId="0" applyNumberFormat="1" applyFont="1" applyFill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5" fontId="2" fillId="4" borderId="28" xfId="0" applyNumberFormat="1" applyFont="1" applyFill="1" applyBorder="1" applyAlignment="1">
      <alignment horizontal="center" vertical="center"/>
    </xf>
    <xf numFmtId="165" fontId="11" fillId="0" borderId="28" xfId="0" applyNumberFormat="1" applyFont="1" applyBorder="1" applyAlignment="1">
      <alignment horizontal="center" vertical="center"/>
    </xf>
    <xf numFmtId="169" fontId="24" fillId="0" borderId="30" xfId="1" applyNumberFormat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15" fontId="24" fillId="0" borderId="31" xfId="1" applyNumberFormat="1" applyFont="1" applyBorder="1" applyAlignment="1">
      <alignment horizontal="center" vertical="center"/>
    </xf>
    <xf numFmtId="15" fontId="24" fillId="0" borderId="34" xfId="1" applyNumberFormat="1" applyFont="1" applyBorder="1" applyAlignment="1">
      <alignment horizontal="center" vertical="center"/>
    </xf>
    <xf numFmtId="15" fontId="24" fillId="0" borderId="32" xfId="1" applyNumberFormat="1" applyFont="1" applyBorder="1" applyAlignment="1">
      <alignment horizontal="center" vertical="center"/>
    </xf>
    <xf numFmtId="168" fontId="24" fillId="0" borderId="29" xfId="1" applyNumberFormat="1" applyFont="1" applyBorder="1" applyAlignment="1">
      <alignment horizontal="center" vertical="center"/>
    </xf>
    <xf numFmtId="169" fontId="24" fillId="0" borderId="33" xfId="1" applyNumberFormat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15" fontId="24" fillId="0" borderId="38" xfId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70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5" fontId="2" fillId="5" borderId="20" xfId="0" applyNumberFormat="1" applyFont="1" applyFill="1" applyBorder="1" applyAlignment="1">
      <alignment horizontal="center" vertical="center" wrapText="1"/>
    </xf>
    <xf numFmtId="165" fontId="13" fillId="9" borderId="20" xfId="0" applyNumberFormat="1" applyFont="1" applyFill="1" applyBorder="1" applyAlignment="1">
      <alignment horizontal="center" vertical="center" wrapText="1"/>
    </xf>
    <xf numFmtId="165" fontId="17" fillId="10" borderId="20" xfId="0" applyNumberFormat="1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7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5" borderId="12" xfId="0" applyNumberFormat="1" applyFont="1" applyFill="1" applyBorder="1" applyAlignment="1">
      <alignment horizontal="center" vertical="center" wrapText="1"/>
    </xf>
    <xf numFmtId="165" fontId="13" fillId="9" borderId="15" xfId="0" applyNumberFormat="1" applyFont="1" applyFill="1" applyBorder="1" applyAlignment="1">
      <alignment horizontal="center" vertical="center" wrapText="1"/>
    </xf>
    <xf numFmtId="165" fontId="17" fillId="10" borderId="15" xfId="0" applyNumberFormat="1" applyFont="1" applyFill="1" applyBorder="1" applyAlignment="1">
      <alignment horizontal="center" vertical="center" wrapText="1"/>
    </xf>
    <xf numFmtId="165" fontId="17" fillId="10" borderId="44" xfId="0" applyNumberFormat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170" fontId="3" fillId="7" borderId="20" xfId="0" applyNumberFormat="1" applyFont="1" applyFill="1" applyBorder="1" applyAlignment="1">
      <alignment horizontal="center" vertical="center"/>
    </xf>
    <xf numFmtId="165" fontId="3" fillId="7" borderId="20" xfId="0" applyNumberFormat="1" applyFont="1" applyFill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165" fontId="3" fillId="11" borderId="20" xfId="0" applyNumberFormat="1" applyFont="1" applyFill="1" applyBorder="1" applyAlignment="1">
      <alignment horizontal="center" vertical="center"/>
    </xf>
    <xf numFmtId="2" fontId="13" fillId="19" borderId="20" xfId="0" applyNumberFormat="1" applyFont="1" applyFill="1" applyBorder="1" applyAlignment="1">
      <alignment horizontal="center" vertical="center"/>
    </xf>
    <xf numFmtId="2" fontId="28" fillId="19" borderId="2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0" fontId="3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65" fontId="3" fillId="5" borderId="20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165" fontId="13" fillId="10" borderId="20" xfId="0" applyNumberFormat="1" applyFont="1" applyFill="1" applyBorder="1" applyAlignment="1">
      <alignment horizontal="center" vertical="center"/>
    </xf>
    <xf numFmtId="165" fontId="12" fillId="5" borderId="20" xfId="0" applyNumberFormat="1" applyFont="1" applyFill="1" applyBorder="1" applyAlignment="1">
      <alignment horizontal="center" vertical="center"/>
    </xf>
    <xf numFmtId="170" fontId="11" fillId="0" borderId="20" xfId="0" applyNumberFormat="1" applyFont="1" applyBorder="1" applyAlignment="1">
      <alignment horizontal="center" vertical="center"/>
    </xf>
    <xf numFmtId="165" fontId="2" fillId="5" borderId="2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70" fontId="11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13" fillId="4" borderId="21" xfId="0" applyNumberFormat="1" applyFont="1" applyFill="1" applyBorder="1" applyAlignment="1">
      <alignment horizontal="center" vertical="center"/>
    </xf>
    <xf numFmtId="165" fontId="13" fillId="10" borderId="21" xfId="0" applyNumberFormat="1" applyFont="1" applyFill="1" applyBorder="1" applyAlignment="1">
      <alignment horizontal="center" vertical="center"/>
    </xf>
    <xf numFmtId="2" fontId="13" fillId="19" borderId="21" xfId="0" applyNumberFormat="1" applyFont="1" applyFill="1" applyBorder="1" applyAlignment="1">
      <alignment horizontal="center" vertical="center"/>
    </xf>
    <xf numFmtId="2" fontId="28" fillId="19" borderId="21" xfId="0" applyNumberFormat="1" applyFont="1" applyFill="1" applyBorder="1" applyAlignment="1">
      <alignment horizontal="center" vertical="center"/>
    </xf>
    <xf numFmtId="165" fontId="2" fillId="5" borderId="21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13" fillId="16" borderId="20" xfId="0" applyNumberFormat="1" applyFont="1" applyFill="1" applyBorder="1" applyAlignment="1">
      <alignment horizontal="center" vertical="center"/>
    </xf>
    <xf numFmtId="167" fontId="11" fillId="0" borderId="28" xfId="0" applyNumberFormat="1" applyFont="1" applyBorder="1" applyAlignment="1">
      <alignment horizontal="center" vertical="center"/>
    </xf>
    <xf numFmtId="170" fontId="11" fillId="0" borderId="28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65" fontId="3" fillId="5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13" fillId="16" borderId="28" xfId="0" applyNumberFormat="1" applyFont="1" applyFill="1" applyBorder="1" applyAlignment="1">
      <alignment horizontal="center" vertical="center"/>
    </xf>
    <xf numFmtId="165" fontId="13" fillId="10" borderId="28" xfId="0" applyNumberFormat="1" applyFont="1" applyFill="1" applyBorder="1" applyAlignment="1">
      <alignment horizontal="center" vertical="center"/>
    </xf>
    <xf numFmtId="2" fontId="28" fillId="19" borderId="28" xfId="0" applyNumberFormat="1" applyFont="1" applyFill="1" applyBorder="1" applyAlignment="1">
      <alignment horizontal="center" vertical="center"/>
    </xf>
    <xf numFmtId="165" fontId="2" fillId="5" borderId="28" xfId="0" applyNumberFormat="1" applyFont="1" applyFill="1" applyBorder="1" applyAlignment="1">
      <alignment horizontal="center" vertical="center"/>
    </xf>
    <xf numFmtId="165" fontId="3" fillId="7" borderId="28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165" fontId="13" fillId="16" borderId="21" xfId="0" applyNumberFormat="1" applyFont="1" applyFill="1" applyBorder="1" applyAlignment="1">
      <alignment horizontal="center" vertical="center"/>
    </xf>
    <xf numFmtId="170" fontId="0" fillId="0" borderId="20" xfId="0" applyNumberFormat="1" applyBorder="1" applyAlignment="1">
      <alignment horizontal="center" vertical="center"/>
    </xf>
    <xf numFmtId="170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170" fontId="0" fillId="0" borderId="21" xfId="0" applyNumberFormat="1" applyBorder="1" applyAlignment="1">
      <alignment horizontal="center" vertical="center"/>
    </xf>
    <xf numFmtId="167" fontId="11" fillId="0" borderId="24" xfId="0" applyNumberFormat="1" applyFont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165" fontId="3" fillId="18" borderId="28" xfId="0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21" xfId="0" applyFont="1" applyBorder="1" applyAlignment="1">
      <alignment horizontal="center" vertical="center"/>
    </xf>
    <xf numFmtId="170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5" borderId="21" xfId="0" applyNumberFormat="1" applyFont="1" applyFill="1" applyBorder="1" applyAlignment="1">
      <alignment horizontal="center" vertical="center" wrapText="1"/>
    </xf>
    <xf numFmtId="165" fontId="13" fillId="9" borderId="21" xfId="0" applyNumberFormat="1" applyFont="1" applyFill="1" applyBorder="1" applyAlignment="1">
      <alignment horizontal="center" vertical="center" wrapText="1"/>
    </xf>
    <xf numFmtId="165" fontId="17" fillId="10" borderId="21" xfId="0" applyNumberFormat="1" applyFont="1" applyFill="1" applyBorder="1" applyAlignment="1">
      <alignment horizontal="center" vertical="center" wrapText="1"/>
    </xf>
    <xf numFmtId="2" fontId="2" fillId="5" borderId="21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2" fontId="13" fillId="1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29" fillId="21" borderId="20" xfId="0" applyNumberFormat="1" applyFont="1" applyFill="1" applyBorder="1" applyAlignment="1">
      <alignment horizontal="center" vertical="center" wrapText="1"/>
    </xf>
    <xf numFmtId="2" fontId="29" fillId="21" borderId="28" xfId="0" applyNumberFormat="1" applyFont="1" applyFill="1" applyBorder="1" applyAlignment="1">
      <alignment horizontal="center" vertical="center" wrapText="1"/>
    </xf>
    <xf numFmtId="2" fontId="29" fillId="21" borderId="21" xfId="0" applyNumberFormat="1" applyFont="1" applyFill="1" applyBorder="1" applyAlignment="1">
      <alignment horizontal="center" vertical="center" wrapText="1"/>
    </xf>
    <xf numFmtId="2" fontId="28" fillId="0" borderId="2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28" fillId="20" borderId="28" xfId="0" applyNumberFormat="1" applyFont="1" applyFill="1" applyBorder="1" applyAlignment="1">
      <alignment horizontal="center" vertical="center"/>
    </xf>
    <xf numFmtId="2" fontId="28" fillId="0" borderId="28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28" xfId="0" applyBorder="1"/>
    <xf numFmtId="165" fontId="14" fillId="8" borderId="7" xfId="0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65" fontId="2" fillId="9" borderId="7" xfId="0" applyNumberFormat="1" applyFont="1" applyFill="1" applyBorder="1" applyAlignment="1">
      <alignment horizontal="center" vertical="center"/>
    </xf>
    <xf numFmtId="165" fontId="3" fillId="22" borderId="7" xfId="0" applyNumberFormat="1" applyFont="1" applyFill="1" applyBorder="1" applyAlignment="1">
      <alignment horizontal="center" vertical="center"/>
    </xf>
    <xf numFmtId="165" fontId="10" fillId="10" borderId="7" xfId="0" applyNumberFormat="1" applyFont="1" applyFill="1" applyBorder="1" applyAlignment="1">
      <alignment horizontal="center" vertical="center"/>
    </xf>
    <xf numFmtId="165" fontId="14" fillId="9" borderId="7" xfId="0" applyNumberFormat="1" applyFont="1" applyFill="1" applyBorder="1" applyAlignment="1">
      <alignment horizontal="center" vertical="center"/>
    </xf>
    <xf numFmtId="165" fontId="14" fillId="10" borderId="7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 wrapText="1"/>
    </xf>
    <xf numFmtId="166" fontId="5" fillId="0" borderId="55" xfId="0" applyNumberFormat="1" applyFont="1" applyBorder="1" applyAlignment="1">
      <alignment vertical="center" wrapText="1"/>
    </xf>
    <xf numFmtId="49" fontId="8" fillId="0" borderId="57" xfId="0" applyNumberFormat="1" applyFont="1" applyBorder="1" applyAlignment="1">
      <alignment horizontal="center" vertical="center"/>
    </xf>
    <xf numFmtId="15" fontId="8" fillId="0" borderId="58" xfId="0" applyNumberFormat="1" applyFont="1" applyBorder="1" applyAlignment="1">
      <alignment horizontal="center" vertical="center"/>
    </xf>
    <xf numFmtId="165" fontId="8" fillId="0" borderId="5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65" fontId="8" fillId="8" borderId="58" xfId="0" applyNumberFormat="1" applyFont="1" applyFill="1" applyBorder="1" applyAlignment="1">
      <alignment horizontal="center" vertical="center"/>
    </xf>
    <xf numFmtId="165" fontId="8" fillId="9" borderId="58" xfId="0" applyNumberFormat="1" applyFont="1" applyFill="1" applyBorder="1" applyAlignment="1">
      <alignment horizontal="center" vertical="center"/>
    </xf>
    <xf numFmtId="165" fontId="8" fillId="0" borderId="58" xfId="0" applyNumberFormat="1" applyFont="1" applyBorder="1" applyAlignment="1">
      <alignment horizontal="center" vertical="center" wrapText="1"/>
    </xf>
    <xf numFmtId="165" fontId="8" fillId="10" borderId="58" xfId="0" applyNumberFormat="1" applyFont="1" applyFill="1" applyBorder="1" applyAlignment="1">
      <alignment horizontal="center" vertical="center"/>
    </xf>
    <xf numFmtId="165" fontId="9" fillId="9" borderId="58" xfId="0" applyNumberFormat="1" applyFont="1" applyFill="1" applyBorder="1" applyAlignment="1">
      <alignment horizontal="center" vertical="center" wrapText="1"/>
    </xf>
    <xf numFmtId="165" fontId="9" fillId="10" borderId="58" xfId="0" applyNumberFormat="1" applyFont="1" applyFill="1" applyBorder="1" applyAlignment="1">
      <alignment horizontal="center" vertical="center" wrapText="1"/>
    </xf>
    <xf numFmtId="2" fontId="29" fillId="21" borderId="29" xfId="0" applyNumberFormat="1" applyFont="1" applyFill="1" applyBorder="1" applyAlignment="1">
      <alignment horizontal="center" vertical="center" wrapText="1"/>
    </xf>
    <xf numFmtId="165" fontId="9" fillId="10" borderId="59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2" fontId="29" fillId="21" borderId="6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2" fontId="29" fillId="21" borderId="34" xfId="0" applyNumberFormat="1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/>
    </xf>
    <xf numFmtId="165" fontId="4" fillId="5" borderId="21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6" fontId="5" fillId="0" borderId="28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66" fontId="5" fillId="0" borderId="38" xfId="0" applyNumberFormat="1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170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5" fontId="2" fillId="4" borderId="29" xfId="0" applyNumberFormat="1" applyFont="1" applyFill="1" applyBorder="1" applyAlignment="1">
      <alignment horizontal="center" vertical="center"/>
    </xf>
    <xf numFmtId="165" fontId="2" fillId="5" borderId="29" xfId="0" applyNumberFormat="1" applyFont="1" applyFill="1" applyBorder="1" applyAlignment="1">
      <alignment horizontal="center" vertical="center" wrapText="1"/>
    </xf>
    <xf numFmtId="165" fontId="13" fillId="9" borderId="29" xfId="0" applyNumberFormat="1" applyFont="1" applyFill="1" applyBorder="1" applyAlignment="1">
      <alignment horizontal="center" vertical="center" wrapText="1"/>
    </xf>
    <xf numFmtId="165" fontId="17" fillId="10" borderId="29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2" fontId="29" fillId="21" borderId="69" xfId="0" applyNumberFormat="1" applyFont="1" applyFill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center" vertical="center"/>
    </xf>
    <xf numFmtId="15" fontId="8" fillId="0" borderId="71" xfId="0" applyNumberFormat="1" applyFont="1" applyBorder="1" applyAlignment="1">
      <alignment horizontal="center" vertical="center"/>
    </xf>
    <xf numFmtId="165" fontId="8" fillId="0" borderId="71" xfId="0" applyNumberFormat="1" applyFont="1" applyBorder="1" applyAlignment="1">
      <alignment horizontal="center" vertical="center"/>
    </xf>
    <xf numFmtId="1" fontId="8" fillId="0" borderId="71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165" fontId="8" fillId="8" borderId="71" xfId="0" applyNumberFormat="1" applyFont="1" applyFill="1" applyBorder="1" applyAlignment="1">
      <alignment horizontal="center" vertical="center"/>
    </xf>
    <xf numFmtId="165" fontId="8" fillId="9" borderId="71" xfId="0" applyNumberFormat="1" applyFont="1" applyFill="1" applyBorder="1" applyAlignment="1">
      <alignment horizontal="center" vertical="center"/>
    </xf>
    <xf numFmtId="165" fontId="8" fillId="0" borderId="71" xfId="0" applyNumberFormat="1" applyFont="1" applyBorder="1" applyAlignment="1">
      <alignment horizontal="center" vertical="center" wrapText="1"/>
    </xf>
    <xf numFmtId="165" fontId="8" fillId="10" borderId="71" xfId="0" applyNumberFormat="1" applyFont="1" applyFill="1" applyBorder="1" applyAlignment="1">
      <alignment horizontal="center" vertical="center"/>
    </xf>
    <xf numFmtId="165" fontId="9" fillId="9" borderId="71" xfId="0" applyNumberFormat="1" applyFont="1" applyFill="1" applyBorder="1" applyAlignment="1">
      <alignment horizontal="center" vertical="center" wrapText="1"/>
    </xf>
    <xf numFmtId="165" fontId="9" fillId="10" borderId="71" xfId="0" applyNumberFormat="1" applyFont="1" applyFill="1" applyBorder="1" applyAlignment="1">
      <alignment horizontal="center" vertical="center" wrapText="1"/>
    </xf>
    <xf numFmtId="165" fontId="9" fillId="10" borderId="72" xfId="0" applyNumberFormat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166" fontId="5" fillId="0" borderId="76" xfId="0" applyNumberFormat="1" applyFont="1" applyBorder="1" applyAlignment="1">
      <alignment vertical="center" wrapText="1"/>
    </xf>
    <xf numFmtId="165" fontId="0" fillId="0" borderId="20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165" fontId="10" fillId="10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15" fontId="11" fillId="0" borderId="12" xfId="0" applyNumberFormat="1" applyFont="1" applyBorder="1" applyAlignment="1">
      <alignment horizontal="center" vertical="center"/>
    </xf>
    <xf numFmtId="165" fontId="2" fillId="8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65" fontId="2" fillId="9" borderId="12" xfId="0" applyNumberFormat="1" applyFont="1" applyFill="1" applyBorder="1" applyAlignment="1">
      <alignment horizontal="center" vertical="center"/>
    </xf>
    <xf numFmtId="165" fontId="3" fillId="5" borderId="12" xfId="0" applyNumberFormat="1" applyFont="1" applyFill="1" applyBorder="1" applyAlignment="1">
      <alignment horizontal="center" vertical="center"/>
    </xf>
    <xf numFmtId="165" fontId="10" fillId="10" borderId="12" xfId="0" applyNumberFormat="1" applyFont="1" applyFill="1" applyBorder="1" applyAlignment="1">
      <alignment horizontal="center" vertical="center"/>
    </xf>
    <xf numFmtId="165" fontId="13" fillId="9" borderId="12" xfId="0" applyNumberFormat="1" applyFont="1" applyFill="1" applyBorder="1" applyAlignment="1">
      <alignment horizontal="center" vertical="center"/>
    </xf>
    <xf numFmtId="165" fontId="13" fillId="10" borderId="12" xfId="0" applyNumberFormat="1" applyFont="1" applyFill="1" applyBorder="1" applyAlignment="1">
      <alignment horizontal="center" vertical="center"/>
    </xf>
    <xf numFmtId="165" fontId="2" fillId="5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15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2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5" fontId="3" fillId="5" borderId="7" xfId="0" applyNumberFormat="1" applyFont="1" applyFill="1" applyBorder="1" applyAlignment="1">
      <alignment horizontal="center" vertical="center"/>
    </xf>
    <xf numFmtId="165" fontId="13" fillId="9" borderId="7" xfId="0" applyNumberFormat="1" applyFont="1" applyFill="1" applyBorder="1" applyAlignment="1">
      <alignment horizontal="center" vertical="center"/>
    </xf>
    <xf numFmtId="165" fontId="13" fillId="10" borderId="7" xfId="0" applyNumberFormat="1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5" fontId="11" fillId="0" borderId="20" xfId="0" applyNumberFormat="1" applyFont="1" applyBorder="1" applyAlignment="1">
      <alignment horizontal="center" vertical="center"/>
    </xf>
    <xf numFmtId="165" fontId="2" fillId="8" borderId="20" xfId="0" applyNumberFormat="1" applyFont="1" applyFill="1" applyBorder="1" applyAlignment="1">
      <alignment horizontal="center" vertical="center"/>
    </xf>
    <xf numFmtId="165" fontId="2" fillId="9" borderId="20" xfId="0" applyNumberFormat="1" applyFont="1" applyFill="1" applyBorder="1" applyAlignment="1">
      <alignment horizontal="center" vertical="center"/>
    </xf>
    <xf numFmtId="165" fontId="10" fillId="10" borderId="20" xfId="0" applyNumberFormat="1" applyFont="1" applyFill="1" applyBorder="1" applyAlignment="1">
      <alignment horizontal="center" vertical="center"/>
    </xf>
    <xf numFmtId="165" fontId="13" fillId="9" borderId="20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5" fontId="11" fillId="0" borderId="21" xfId="0" applyNumberFormat="1" applyFont="1" applyBorder="1" applyAlignment="1">
      <alignment horizontal="center" vertical="center"/>
    </xf>
    <xf numFmtId="165" fontId="2" fillId="8" borderId="21" xfId="0" applyNumberFormat="1" applyFont="1" applyFill="1" applyBorder="1" applyAlignment="1">
      <alignment horizontal="center" vertical="center"/>
    </xf>
    <xf numFmtId="165" fontId="2" fillId="9" borderId="21" xfId="0" applyNumberFormat="1" applyFont="1" applyFill="1" applyBorder="1" applyAlignment="1">
      <alignment horizontal="center" vertical="center"/>
    </xf>
    <xf numFmtId="165" fontId="10" fillId="10" borderId="21" xfId="0" applyNumberFormat="1" applyFont="1" applyFill="1" applyBorder="1" applyAlignment="1">
      <alignment horizontal="center" vertical="center"/>
    </xf>
    <xf numFmtId="165" fontId="13" fillId="9" borderId="21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5" fontId="11" fillId="0" borderId="28" xfId="0" applyNumberFormat="1" applyFont="1" applyBorder="1" applyAlignment="1">
      <alignment horizontal="center" vertical="center"/>
    </xf>
    <xf numFmtId="0" fontId="11" fillId="17" borderId="28" xfId="0" applyFont="1" applyFill="1" applyBorder="1" applyAlignment="1">
      <alignment horizontal="center" vertical="center"/>
    </xf>
    <xf numFmtId="165" fontId="2" fillId="8" borderId="28" xfId="0" applyNumberFormat="1" applyFont="1" applyFill="1" applyBorder="1" applyAlignment="1">
      <alignment horizontal="center" vertical="center"/>
    </xf>
    <xf numFmtId="165" fontId="2" fillId="9" borderId="28" xfId="0" applyNumberFormat="1" applyFont="1" applyFill="1" applyBorder="1" applyAlignment="1">
      <alignment horizontal="center" vertical="center"/>
    </xf>
    <xf numFmtId="165" fontId="10" fillId="10" borderId="28" xfId="0" applyNumberFormat="1" applyFont="1" applyFill="1" applyBorder="1" applyAlignment="1">
      <alignment horizontal="center" vertical="center"/>
    </xf>
    <xf numFmtId="165" fontId="13" fillId="9" borderId="28" xfId="0" applyNumberFormat="1" applyFont="1" applyFill="1" applyBorder="1" applyAlignment="1">
      <alignment horizontal="center" vertical="center"/>
    </xf>
    <xf numFmtId="165" fontId="2" fillId="18" borderId="28" xfId="0" applyNumberFormat="1" applyFont="1" applyFill="1" applyBorder="1" applyAlignment="1">
      <alignment horizontal="center" vertical="center"/>
    </xf>
    <xf numFmtId="49" fontId="3" fillId="0" borderId="9" xfId="7" applyNumberFormat="1" applyFont="1" applyBorder="1" applyAlignment="1">
      <alignment horizontal="center" vertical="center" wrapText="1"/>
    </xf>
    <xf numFmtId="15" fontId="11" fillId="0" borderId="28" xfId="6" applyNumberFormat="1" applyFont="1" applyBorder="1" applyAlignment="1">
      <alignment horizontal="center" vertical="center"/>
    </xf>
    <xf numFmtId="0" fontId="11" fillId="0" borderId="20" xfId="6" applyFont="1" applyBorder="1" applyAlignment="1">
      <alignment horizontal="center" vertical="center"/>
    </xf>
    <xf numFmtId="165" fontId="3" fillId="5" borderId="20" xfId="3" applyNumberFormat="1" applyFont="1" applyFill="1" applyBorder="1" applyAlignment="1">
      <alignment horizontal="center" vertical="center"/>
    </xf>
    <xf numFmtId="165" fontId="2" fillId="5" borderId="20" xfId="4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11" fillId="0" borderId="20" xfId="8" applyNumberFormat="1" applyFont="1" applyBorder="1" applyAlignment="1">
      <alignment horizontal="center" vertical="center"/>
    </xf>
    <xf numFmtId="170" fontId="32" fillId="0" borderId="20" xfId="8" applyNumberFormat="1" applyBorder="1" applyAlignment="1">
      <alignment horizontal="center" vertical="center"/>
    </xf>
    <xf numFmtId="0" fontId="32" fillId="0" borderId="20" xfId="8" applyBorder="1" applyAlignment="1">
      <alignment horizontal="center" vertical="center"/>
    </xf>
    <xf numFmtId="165" fontId="3" fillId="5" borderId="20" xfId="9" applyNumberFormat="1" applyFont="1" applyFill="1" applyBorder="1" applyAlignment="1">
      <alignment horizontal="center" vertical="center"/>
    </xf>
    <xf numFmtId="0" fontId="32" fillId="15" borderId="20" xfId="9" applyFill="1" applyBorder="1" applyAlignment="1">
      <alignment horizontal="center" vertical="center"/>
    </xf>
    <xf numFmtId="0" fontId="32" fillId="15" borderId="20" xfId="11" applyFill="1" applyBorder="1" applyAlignment="1">
      <alignment horizontal="center" vertical="center"/>
    </xf>
    <xf numFmtId="165" fontId="0" fillId="15" borderId="20" xfId="0" applyNumberFormat="1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167" fontId="11" fillId="17" borderId="20" xfId="0" applyNumberFormat="1" applyFont="1" applyFill="1" applyBorder="1" applyAlignment="1">
      <alignment horizontal="center" vertical="center"/>
    </xf>
    <xf numFmtId="170" fontId="0" fillId="17" borderId="20" xfId="0" applyNumberFormat="1" applyFill="1" applyBorder="1" applyAlignment="1">
      <alignment horizontal="center" vertical="center"/>
    </xf>
    <xf numFmtId="0" fontId="0" fillId="17" borderId="28" xfId="0" applyFill="1" applyBorder="1" applyAlignment="1">
      <alignment vertical="center"/>
    </xf>
    <xf numFmtId="170" fontId="11" fillId="17" borderId="28" xfId="0" applyNumberFormat="1" applyFont="1" applyFill="1" applyBorder="1" applyAlignment="1">
      <alignment horizontal="center" vertical="center"/>
    </xf>
    <xf numFmtId="165" fontId="3" fillId="18" borderId="20" xfId="0" applyNumberFormat="1" applyFont="1" applyFill="1" applyBorder="1" applyAlignment="1">
      <alignment horizontal="center" vertical="center"/>
    </xf>
    <xf numFmtId="165" fontId="13" fillId="18" borderId="20" xfId="0" applyNumberFormat="1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 wrapText="1"/>
    </xf>
    <xf numFmtId="2" fontId="28" fillId="0" borderId="47" xfId="0" applyNumberFormat="1" applyFont="1" applyBorder="1" applyAlignment="1">
      <alignment horizontal="center" vertical="center" wrapText="1"/>
    </xf>
    <xf numFmtId="49" fontId="2" fillId="12" borderId="46" xfId="0" applyNumberFormat="1" applyFont="1" applyFill="1" applyBorder="1" applyAlignment="1">
      <alignment horizontal="center" vertical="center"/>
    </xf>
    <xf numFmtId="49" fontId="2" fillId="12" borderId="38" xfId="0" applyNumberFormat="1" applyFont="1" applyFill="1" applyBorder="1" applyAlignment="1">
      <alignment horizontal="center" vertical="center"/>
    </xf>
    <xf numFmtId="49" fontId="2" fillId="12" borderId="47" xfId="0" applyNumberFormat="1" applyFont="1" applyFill="1" applyBorder="1" applyAlignment="1">
      <alignment horizontal="center" vertical="center"/>
    </xf>
    <xf numFmtId="2" fontId="28" fillId="0" borderId="28" xfId="0" applyNumberFormat="1" applyFont="1" applyBorder="1" applyAlignment="1">
      <alignment horizontal="center" vertical="center" wrapText="1"/>
    </xf>
    <xf numFmtId="49" fontId="2" fillId="13" borderId="42" xfId="0" applyNumberFormat="1" applyFont="1" applyFill="1" applyBorder="1" applyAlignment="1">
      <alignment horizontal="center" vertical="center"/>
    </xf>
    <xf numFmtId="49" fontId="2" fillId="13" borderId="40" xfId="0" applyNumberFormat="1" applyFont="1" applyFill="1" applyBorder="1" applyAlignment="1">
      <alignment horizontal="center" vertical="center"/>
    </xf>
    <xf numFmtId="49" fontId="2" fillId="13" borderId="43" xfId="0" applyNumberFormat="1" applyFont="1" applyFill="1" applyBorder="1" applyAlignment="1">
      <alignment horizontal="center" vertical="center"/>
    </xf>
    <xf numFmtId="49" fontId="2" fillId="12" borderId="42" xfId="0" applyNumberFormat="1" applyFont="1" applyFill="1" applyBorder="1" applyAlignment="1">
      <alignment horizontal="center" vertical="center"/>
    </xf>
    <xf numFmtId="49" fontId="2" fillId="12" borderId="40" xfId="0" applyNumberFormat="1" applyFont="1" applyFill="1" applyBorder="1" applyAlignment="1">
      <alignment horizontal="center" vertical="center"/>
    </xf>
    <xf numFmtId="49" fontId="2" fillId="12" borderId="43" xfId="0" applyNumberFormat="1" applyFont="1" applyFill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 vertical="center" wrapText="1"/>
    </xf>
    <xf numFmtId="2" fontId="28" fillId="0" borderId="45" xfId="0" applyNumberFormat="1" applyFont="1" applyBorder="1" applyAlignment="1">
      <alignment horizontal="center" vertical="center" wrapText="1"/>
    </xf>
    <xf numFmtId="2" fontId="28" fillId="0" borderId="30" xfId="0" applyNumberFormat="1" applyFont="1" applyBorder="1" applyAlignment="1">
      <alignment horizontal="center" vertical="center" wrapText="1"/>
    </xf>
    <xf numFmtId="166" fontId="7" fillId="0" borderId="38" xfId="0" applyNumberFormat="1" applyFont="1" applyBorder="1" applyAlignment="1">
      <alignment horizontal="center" vertical="center" wrapText="1"/>
    </xf>
    <xf numFmtId="0" fontId="6" fillId="0" borderId="38" xfId="0" applyFont="1" applyBorder="1"/>
    <xf numFmtId="49" fontId="10" fillId="6" borderId="9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8" xfId="0" applyFont="1" applyBorder="1"/>
    <xf numFmtId="49" fontId="5" fillId="0" borderId="46" xfId="0" applyNumberFormat="1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166" fontId="5" fillId="0" borderId="38" xfId="0" applyNumberFormat="1" applyFont="1" applyBorder="1" applyAlignment="1">
      <alignment horizontal="center" vertical="center" wrapText="1"/>
    </xf>
    <xf numFmtId="2" fontId="28" fillId="0" borderId="39" xfId="0" applyNumberFormat="1" applyFont="1" applyBorder="1" applyAlignment="1">
      <alignment horizontal="center" vertical="center" wrapText="1"/>
    </xf>
    <xf numFmtId="2" fontId="28" fillId="0" borderId="40" xfId="0" applyNumberFormat="1" applyFont="1" applyBorder="1" applyAlignment="1">
      <alignment horizontal="center" vertical="center" wrapText="1"/>
    </xf>
    <xf numFmtId="2" fontId="28" fillId="0" borderId="41" xfId="0" applyNumberFormat="1" applyFont="1" applyBorder="1" applyAlignment="1">
      <alignment horizontal="center" vertical="center" wrapText="1"/>
    </xf>
    <xf numFmtId="166" fontId="7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/>
    <xf numFmtId="49" fontId="5" fillId="0" borderId="2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165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2" fontId="28" fillId="0" borderId="22" xfId="0" applyNumberFormat="1" applyFont="1" applyBorder="1" applyAlignment="1">
      <alignment horizontal="center" vertical="center" wrapText="1"/>
    </xf>
    <xf numFmtId="2" fontId="28" fillId="0" borderId="23" xfId="0" applyNumberFormat="1" applyFont="1" applyBorder="1" applyAlignment="1">
      <alignment horizontal="center" vertical="center" wrapText="1"/>
    </xf>
    <xf numFmtId="2" fontId="28" fillId="0" borderId="25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 wrapText="1"/>
    </xf>
    <xf numFmtId="49" fontId="2" fillId="12" borderId="42" xfId="0" applyNumberFormat="1" applyFont="1" applyFill="1" applyBorder="1" applyAlignment="1">
      <alignment horizontal="center" vertical="center" wrapText="1"/>
    </xf>
    <xf numFmtId="49" fontId="2" fillId="12" borderId="40" xfId="0" applyNumberFormat="1" applyFont="1" applyFill="1" applyBorder="1" applyAlignment="1">
      <alignment horizontal="center" vertical="center" wrapText="1"/>
    </xf>
    <xf numFmtId="49" fontId="2" fillId="12" borderId="43" xfId="0" applyNumberFormat="1" applyFont="1" applyFill="1" applyBorder="1" applyAlignment="1">
      <alignment horizontal="center" vertical="center" wrapText="1"/>
    </xf>
    <xf numFmtId="2" fontId="28" fillId="0" borderId="43" xfId="0" applyNumberFormat="1" applyFont="1" applyBorder="1" applyAlignment="1">
      <alignment horizontal="center" vertical="center" wrapText="1"/>
    </xf>
    <xf numFmtId="166" fontId="7" fillId="0" borderId="75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165" fontId="5" fillId="0" borderId="75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166" fontId="5" fillId="0" borderId="75" xfId="0" applyNumberFormat="1" applyFont="1" applyBorder="1" applyAlignment="1">
      <alignment horizontal="center" vertical="center" wrapText="1"/>
    </xf>
    <xf numFmtId="2" fontId="28" fillId="0" borderId="48" xfId="0" applyNumberFormat="1" applyFont="1" applyBorder="1" applyAlignment="1">
      <alignment horizontal="center" vertical="center" wrapText="1"/>
    </xf>
    <xf numFmtId="2" fontId="28" fillId="0" borderId="49" xfId="0" applyNumberFormat="1" applyFont="1" applyBorder="1" applyAlignment="1">
      <alignment horizontal="center" vertical="center" wrapText="1"/>
    </xf>
    <xf numFmtId="2" fontId="28" fillId="0" borderId="50" xfId="0" applyNumberFormat="1" applyFont="1" applyBorder="1" applyAlignment="1">
      <alignment horizontal="center" vertical="center" wrapText="1"/>
    </xf>
    <xf numFmtId="2" fontId="28" fillId="0" borderId="56" xfId="0" applyNumberFormat="1" applyFont="1" applyBorder="1" applyAlignment="1">
      <alignment horizontal="center" vertical="center" wrapText="1"/>
    </xf>
    <xf numFmtId="166" fontId="7" fillId="0" borderId="54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166" fontId="5" fillId="0" borderId="54" xfId="0" applyNumberFormat="1" applyFont="1" applyBorder="1" applyAlignment="1">
      <alignment horizontal="center" vertical="center" wrapText="1"/>
    </xf>
    <xf numFmtId="49" fontId="10" fillId="6" borderId="62" xfId="0" applyNumberFormat="1" applyFont="1" applyFill="1" applyBorder="1" applyAlignment="1">
      <alignment horizontal="center" vertical="center"/>
    </xf>
    <xf numFmtId="49" fontId="10" fillId="6" borderId="63" xfId="0" applyNumberFormat="1" applyFont="1" applyFill="1" applyBorder="1" applyAlignment="1">
      <alignment horizontal="center" vertical="center"/>
    </xf>
    <xf numFmtId="49" fontId="10" fillId="6" borderId="64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horizontal="center" vertical="center" wrapText="1"/>
    </xf>
    <xf numFmtId="165" fontId="5" fillId="0" borderId="62" xfId="0" applyNumberFormat="1" applyFont="1" applyBorder="1" applyAlignment="1">
      <alignment horizontal="center" vertical="center" wrapText="1"/>
    </xf>
    <xf numFmtId="0" fontId="21" fillId="0" borderId="63" xfId="0" applyFont="1" applyBorder="1" applyAlignment="1">
      <alignment vertical="center"/>
    </xf>
    <xf numFmtId="0" fontId="21" fillId="0" borderId="64" xfId="0" applyFont="1" applyBorder="1" applyAlignment="1">
      <alignment vertical="center"/>
    </xf>
    <xf numFmtId="165" fontId="2" fillId="14" borderId="46" xfId="0" applyNumberFormat="1" applyFont="1" applyFill="1" applyBorder="1" applyAlignment="1">
      <alignment horizontal="center" vertical="center"/>
    </xf>
    <xf numFmtId="165" fontId="2" fillId="14" borderId="38" xfId="0" applyNumberFormat="1" applyFont="1" applyFill="1" applyBorder="1" applyAlignment="1">
      <alignment horizontal="center" vertical="center"/>
    </xf>
    <xf numFmtId="165" fontId="2" fillId="14" borderId="4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166" fontId="2" fillId="0" borderId="28" xfId="0" applyNumberFormat="1" applyFont="1" applyBorder="1" applyAlignment="1">
      <alignment horizontal="center" vertical="center"/>
    </xf>
    <xf numFmtId="166" fontId="7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/>
    </xf>
    <xf numFmtId="49" fontId="2" fillId="12" borderId="46" xfId="0" applyNumberFormat="1" applyFont="1" applyFill="1" applyBorder="1" applyAlignment="1">
      <alignment horizontal="center" vertical="center" wrapText="1"/>
    </xf>
    <xf numFmtId="49" fontId="2" fillId="12" borderId="38" xfId="0" applyNumberFormat="1" applyFont="1" applyFill="1" applyBorder="1" applyAlignment="1">
      <alignment horizontal="center" vertical="center" wrapText="1"/>
    </xf>
    <xf numFmtId="49" fontId="2" fillId="12" borderId="47" xfId="0" applyNumberFormat="1" applyFont="1" applyFill="1" applyBorder="1" applyAlignment="1">
      <alignment horizontal="center" vertical="center" wrapText="1"/>
    </xf>
    <xf numFmtId="2" fontId="28" fillId="0" borderId="66" xfId="0" applyNumberFormat="1" applyFont="1" applyBorder="1" applyAlignment="1">
      <alignment horizontal="center" vertical="center" wrapText="1"/>
    </xf>
    <xf numFmtId="2" fontId="28" fillId="0" borderId="6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66" fontId="2" fillId="0" borderId="16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6" fontId="7" fillId="0" borderId="1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66" fontId="2" fillId="0" borderId="66" xfId="0" applyNumberFormat="1" applyFont="1" applyBorder="1" applyAlignment="1">
      <alignment horizontal="center" vertical="center"/>
    </xf>
    <xf numFmtId="166" fontId="5" fillId="0" borderId="66" xfId="0" applyNumberFormat="1" applyFont="1" applyBorder="1" applyAlignment="1">
      <alignment horizontal="center" vertical="center" wrapText="1"/>
    </xf>
    <xf numFmtId="15" fontId="23" fillId="0" borderId="2" xfId="1" applyNumberFormat="1" applyFont="1" applyAlignment="1">
      <alignment horizontal="center" vertical="center"/>
    </xf>
    <xf numFmtId="168" fontId="24" fillId="0" borderId="35" xfId="1" applyNumberFormat="1" applyFont="1" applyBorder="1" applyAlignment="1">
      <alignment horizontal="center" vertical="center"/>
    </xf>
    <xf numFmtId="168" fontId="24" fillId="0" borderId="36" xfId="1" applyNumberFormat="1" applyFont="1" applyBorder="1" applyAlignment="1">
      <alignment horizontal="center" vertical="center"/>
    </xf>
    <xf numFmtId="168" fontId="24" fillId="0" borderId="37" xfId="1" applyNumberFormat="1" applyFont="1" applyBorder="1" applyAlignment="1">
      <alignment horizontal="center" vertical="center"/>
    </xf>
    <xf numFmtId="168" fontId="24" fillId="0" borderId="39" xfId="1" applyNumberFormat="1" applyFont="1" applyBorder="1" applyAlignment="1">
      <alignment horizontal="center" vertical="center"/>
    </xf>
    <xf numFmtId="168" fontId="24" fillId="0" borderId="40" xfId="1" applyNumberFormat="1" applyFont="1" applyBorder="1" applyAlignment="1">
      <alignment horizontal="center" vertical="center"/>
    </xf>
    <xf numFmtId="168" fontId="24" fillId="0" borderId="41" xfId="1" applyNumberFormat="1" applyFont="1" applyBorder="1" applyAlignment="1">
      <alignment horizontal="center" vertical="center"/>
    </xf>
  </cellXfs>
  <cellStyles count="12">
    <cellStyle name="Normal" xfId="0" builtinId="0"/>
    <cellStyle name="Normal 10" xfId="9" xr:uid="{3F83BA16-CA68-4B96-B987-D1BA6D278425}"/>
    <cellStyle name="Normal 11" xfId="10" xr:uid="{246D189B-1C70-462E-8F20-382C5A80E74B}"/>
    <cellStyle name="Normal 12" xfId="11" xr:uid="{D0611A7A-DD55-410B-BEFD-042F17C8D7C6}"/>
    <cellStyle name="Normal 2" xfId="1" xr:uid="{5523ED41-8B2A-4915-8A6C-4D32C7AF36D5}"/>
    <cellStyle name="Normal 3" xfId="2" xr:uid="{4887238A-92C5-48E0-9AF9-3453A2FFF102}"/>
    <cellStyle name="Normal 4" xfId="3" xr:uid="{5920B349-4C13-4944-B69E-FE5C3861EE3C}"/>
    <cellStyle name="Normal 5" xfId="4" xr:uid="{BFC4D92C-DE2C-498F-81D0-CA2BEE62F065}"/>
    <cellStyle name="Normal 6" xfId="5" xr:uid="{FF1AA13E-91E4-423E-BFF4-DEAC3604BA62}"/>
    <cellStyle name="Normal 7" xfId="6" xr:uid="{CCB1AFB8-C908-4FA7-8097-21669E3D2A52}"/>
    <cellStyle name="Normal 8" xfId="7" xr:uid="{1F540850-C85D-46EC-A02D-AED93ED73849}"/>
    <cellStyle name="Normal 9" xfId="8" xr:uid="{A376D963-92A6-4B1C-9DEB-661C097B24FF}"/>
  </cellStyles>
  <dxfs count="63"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00FFFF"/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test%20status%20ITNS%20document/New%20Tech.%20Record%20Folder/AC%20hours%20balance%20Check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 refreshError="1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 refreshError="1"/>
      <sheetData sheetId="2" refreshError="1"/>
      <sheetData sheetId="3" refreshError="1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 refreshError="1"/>
      <sheetData sheetId="5" refreshError="1"/>
      <sheetData sheetId="6" refreshError="1"/>
      <sheetData sheetId="7" refreshError="1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 xml:space="preserve">TB10                                                                         Regn: 9M-HMH Total Hrs is 985.15                                Next chk is 100 Hours Inspn and                                                       remaining hrs is 50.0       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 xml:space="preserve">DA40D                                                                         Regn: 9M-HMI Total Hrs is 1198.35                                Next chk is 100 Hours Inspn and                                                       remaining hrs is 96.1     </v>
          </cell>
          <cell r="B10">
            <v>6</v>
          </cell>
        </row>
        <row r="11">
          <cell r="A11" t="str">
            <v xml:space="preserve">DA40D                                                                         Regn: 9M-HMJ Total Hrs is 935.22                                Next chk is 100 Hours Inspn and                                                       remaining hrs is 45.0      </v>
          </cell>
          <cell r="B11">
            <v>7</v>
          </cell>
        </row>
        <row r="12">
          <cell r="A12" t="str">
            <v xml:space="preserve">DA40D                                                                         Regn: 9M-HML Total Hrs is 1265.00                                Next chk is 100 Hours Inspn and                                                       remaining hrs is 28.5     </v>
          </cell>
          <cell r="B12">
            <v>8</v>
          </cell>
        </row>
        <row r="13">
          <cell r="A13" t="str">
            <v xml:space="preserve">DA40D                                                                         Regn: 9M-HMM Total Hrs is 1098.20                                Next chk is 200 Hours Inspn and                                                       remaining hrs is 94.5     </v>
          </cell>
          <cell r="B13">
            <v>9</v>
          </cell>
        </row>
        <row r="14">
          <cell r="A14" t="str">
            <v xml:space="preserve">DA40D                                                                         Regn: 9M-HMS Total Hrs is 1045.23                                Next chk is 100 Hours Inspn and                                                       remaining hrs is 49.1     </v>
          </cell>
          <cell r="B14">
            <v>10</v>
          </cell>
        </row>
        <row r="15">
          <cell r="A15" t="str">
            <v xml:space="preserve">DA40D                                                                         Regn: 9M-HMT Total Hrs is 1259.00                                Next chk is 100 Hours Inspn and                                                       remaining hrs is 31.2     </v>
          </cell>
          <cell r="B15">
            <v>11</v>
          </cell>
        </row>
        <row r="16">
          <cell r="A16" t="str">
            <v xml:space="preserve">DA40D                                                                         Regn: 9M-HMU Total Hrs is 1048.60                                Next chk is 100 Hours Inspn and                                                       remaining hrs is 41.6     </v>
          </cell>
          <cell r="B16">
            <v>12</v>
          </cell>
        </row>
        <row r="17">
          <cell r="A17" t="str">
            <v xml:space="preserve">DA40D                                                                         Regn: 9M-HMV Total Hrs is 1248.02                                Next chk is 100 Hours Inspn and                                                       remaining hrs is 39.0     </v>
          </cell>
          <cell r="B17">
            <v>13</v>
          </cell>
        </row>
        <row r="18">
          <cell r="A18" t="str">
            <v xml:space="preserve">DA40D                                                                         Regn: 9M-HMW Total Hrs is 990.25                                Next chk is 200 Hours Inspn and                                                       remaining hrs is 1.3       </v>
          </cell>
          <cell r="B18">
            <v>14</v>
          </cell>
        </row>
        <row r="19">
          <cell r="A19" t="str">
            <v xml:space="preserve">DA40D                                                                         Regn: 9M-HMX Total Hrs is 951.43                                Next chk is 200 Hours Inspn and                                                       remaining hrs is 41.0      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 xml:space="preserve">DA42                                                                         Regn: 9M-HMB Total Hrs is 1487.25                                Next chk is 100 Hours Inspn and                                                       remaining hrs is 6.5       </v>
          </cell>
          <cell r="B26">
            <v>16</v>
          </cell>
        </row>
        <row r="27">
          <cell r="A27" t="str">
            <v xml:space="preserve">DA42                                                                         Regn: 9M-HMY Total Hrs is 1108.18                                Next chk is 200 Hours Inspn and                                                       remaining hrs is 50.4      </v>
          </cell>
          <cell r="B27">
            <v>17</v>
          </cell>
        </row>
        <row r="28">
          <cell r="A28" t="str">
            <v xml:space="preserve">DA42                                                                         Regn: 9M-HMZ Total Hrs is 1558.52                                Next chk is 200 Hours Inspn and                                                       remaining hrs is 23.1      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 refreshError="1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 xml:space="preserve">TB10                                                                         Regn: 9M-HMH Total Hrs is 985.15                                Next chk is 100 Hours Inspn and                                                       remaining hrs is 50.0       </v>
          </cell>
        </row>
        <row r="6">
          <cell r="A6" t="str">
            <v xml:space="preserve">DA40D                                                                         Regn: 9M-HMI Total Hrs is 1198.35                                Next chk is 100 Hours Inspn and                                                       remaining hrs is 96.1     </v>
          </cell>
        </row>
        <row r="7">
          <cell r="A7" t="str">
            <v xml:space="preserve">DA40D                                                                         Regn: 9M-HMJ Total Hrs is 935.22                                Next chk is 100 Hours Inspn and                                                       remaining hrs is 45.0      </v>
          </cell>
        </row>
        <row r="8">
          <cell r="A8" t="str">
            <v xml:space="preserve">DA40D                                                                         Regn: 9M-HML Total Hrs is 1265.00                                Next chk is 100 Hours Inspn and                                                       remaining hrs is 28.5     </v>
          </cell>
        </row>
        <row r="9">
          <cell r="A9" t="str">
            <v xml:space="preserve">DA40D                                                                         Regn: 9M-HMM Total Hrs is 1098.20                                Next chk is 200 Hours Inspn and                                                       remaining hrs is 94.5     </v>
          </cell>
        </row>
        <row r="10">
          <cell r="A10" t="str">
            <v xml:space="preserve">DA40D                                                                         Regn: 9M-HMS Total Hrs is 1045.23                                Next chk is 100 Hours Inspn and                                                       remaining hrs is 49.1     </v>
          </cell>
        </row>
        <row r="11">
          <cell r="A11" t="str">
            <v xml:space="preserve">DA40D                                                                         Regn: 9M-HMT Total Hrs is 1259.00                                Next chk is 100 Hours Inspn and                                                       remaining hrs is 31.2     </v>
          </cell>
        </row>
        <row r="12">
          <cell r="A12" t="str">
            <v xml:space="preserve">DA40D                                                                         Regn: 9M-HMU Total Hrs is 1048.60                                Next chk is 100 Hours Inspn and                                                       remaining hrs is 41.6     </v>
          </cell>
        </row>
        <row r="13">
          <cell r="A13" t="str">
            <v xml:space="preserve">DA40D                                                                         Regn: 9M-HMV Total Hrs is 1248.02                                Next chk is 100 Hours Inspn and                                                       remaining hrs is 39.0     </v>
          </cell>
        </row>
        <row r="14">
          <cell r="A14" t="str">
            <v xml:space="preserve">DA40D                                                                         Regn: 9M-HMW Total Hrs is 990.25                                Next chk is 200 Hours Inspn and                                                       remaining hrs is 1.3       </v>
          </cell>
        </row>
        <row r="15">
          <cell r="A15" t="str">
            <v xml:space="preserve">DA40D                                                                         Regn: 9M-HMX Total Hrs is 951.43                                Next chk is 200 Hours Inspn and                                                       remaining hrs is 41.0      </v>
          </cell>
        </row>
        <row r="16">
          <cell r="A16" t="str">
            <v xml:space="preserve">DA42                                                                         Regn: 9M-HMB Total Hrs is 1487.25                                Next chk is 100 Hours Inspn and                                                       remaining hrs is 6.5       </v>
          </cell>
        </row>
        <row r="17">
          <cell r="A17" t="str">
            <v xml:space="preserve">DA42                                                                         Regn: 9M-HMY Total Hrs is 1108.18                                Next chk is 200 Hours Inspn and                                                       remaining hrs is 50.4      </v>
          </cell>
        </row>
        <row r="18">
          <cell r="A18" t="str">
            <v xml:space="preserve">DA42                                                                         Regn: 9M-HMZ Total Hrs is 1558.52                                Next chk is 200 Hours Inspn and                                                       remaining hrs is 23.1      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7"/>
  <sheetViews>
    <sheetView view="pageBreakPreview" zoomScaleNormal="88" zoomScaleSheetLayoutView="100" workbookViewId="0">
      <pane xSplit="2" ySplit="3" topLeftCell="D314" activePane="bottomRight" state="frozen"/>
      <selection pane="topRight" activeCell="C1" sqref="C1"/>
      <selection pane="bottomLeft" activeCell="A4" sqref="A4"/>
      <selection pane="bottomRight" activeCell="S265" sqref="S265:Z265"/>
    </sheetView>
  </sheetViews>
  <sheetFormatPr defaultColWidth="12.5703125" defaultRowHeight="15" customHeight="1" x14ac:dyDescent="0.2"/>
  <cols>
    <col min="1" max="1" width="8" customWidth="1"/>
    <col min="2" max="2" width="10.85546875" customWidth="1"/>
    <col min="3" max="5" width="8" customWidth="1"/>
    <col min="6" max="6" width="8.7109375" customWidth="1"/>
    <col min="7" max="7" width="9.140625" customWidth="1"/>
    <col min="8" max="9" width="8" customWidth="1"/>
    <col min="10" max="10" width="7.28515625" customWidth="1"/>
    <col min="11" max="11" width="9" customWidth="1"/>
    <col min="12" max="13" width="8" customWidth="1"/>
    <col min="14" max="14" width="9.28515625" customWidth="1"/>
    <col min="15" max="15" width="11.140625" customWidth="1"/>
    <col min="16" max="18" width="12.140625" customWidth="1"/>
    <col min="19" max="25" width="8" customWidth="1"/>
    <col min="26" max="26" width="11.140625" customWidth="1"/>
    <col min="27" max="28" width="8" hidden="1" customWidth="1"/>
    <col min="29" max="31" width="12.140625" customWidth="1"/>
  </cols>
  <sheetData>
    <row r="1" spans="1:31" ht="19.5" customHeight="1" thickBot="1" x14ac:dyDescent="0.25">
      <c r="A1" s="290" t="s">
        <v>0</v>
      </c>
      <c r="B1" s="1" t="s">
        <v>1</v>
      </c>
      <c r="C1" s="2" t="s">
        <v>2</v>
      </c>
      <c r="D1" s="296"/>
      <c r="E1" s="115"/>
      <c r="F1" s="297" t="s">
        <v>3</v>
      </c>
      <c r="G1" s="298">
        <v>6723</v>
      </c>
      <c r="H1" s="297" t="s">
        <v>4</v>
      </c>
      <c r="I1" s="140" t="s">
        <v>5</v>
      </c>
      <c r="J1" s="152"/>
      <c r="K1" s="140"/>
      <c r="L1" s="140"/>
      <c r="M1" s="141"/>
      <c r="N1" s="142"/>
      <c r="O1" s="140"/>
      <c r="P1" s="140"/>
      <c r="Q1" s="140"/>
      <c r="R1" s="140"/>
      <c r="S1" s="141"/>
      <c r="T1" s="142"/>
      <c r="U1" s="140"/>
      <c r="V1" s="141"/>
      <c r="W1" s="299"/>
      <c r="X1" s="300"/>
      <c r="Y1" s="300"/>
      <c r="Z1" s="300"/>
      <c r="AA1" s="115"/>
      <c r="AB1" s="115"/>
      <c r="AC1" s="245"/>
      <c r="AD1" s="245"/>
      <c r="AE1" s="66"/>
    </row>
    <row r="2" spans="1:31" ht="54" customHeight="1" thickBot="1" x14ac:dyDescent="0.25">
      <c r="A2" s="432" t="s">
        <v>6</v>
      </c>
      <c r="B2" s="428"/>
      <c r="C2" s="428"/>
      <c r="D2" s="428"/>
      <c r="E2" s="428"/>
      <c r="F2" s="433" t="s">
        <v>7</v>
      </c>
      <c r="G2" s="428"/>
      <c r="H2" s="434" t="s">
        <v>521</v>
      </c>
      <c r="I2" s="428"/>
      <c r="J2" s="428"/>
      <c r="K2" s="428"/>
      <c r="L2" s="428"/>
      <c r="M2" s="427" t="s">
        <v>287</v>
      </c>
      <c r="N2" s="428"/>
      <c r="O2" s="428"/>
      <c r="P2" s="435" t="s">
        <v>661</v>
      </c>
      <c r="Q2" s="436"/>
      <c r="R2" s="437"/>
      <c r="S2" s="434" t="s">
        <v>522</v>
      </c>
      <c r="T2" s="428"/>
      <c r="U2" s="428"/>
      <c r="V2" s="428"/>
      <c r="W2" s="428"/>
      <c r="X2" s="427" t="s">
        <v>523</v>
      </c>
      <c r="Y2" s="428"/>
      <c r="Z2" s="428"/>
      <c r="AA2" s="301" t="s">
        <v>12</v>
      </c>
      <c r="AB2" s="302"/>
      <c r="AC2" s="412" t="s">
        <v>661</v>
      </c>
      <c r="AD2" s="412"/>
      <c r="AE2" s="413"/>
    </row>
    <row r="3" spans="1:31" ht="33" customHeight="1" x14ac:dyDescent="0.2">
      <c r="A3" s="250" t="s">
        <v>13</v>
      </c>
      <c r="B3" s="251" t="s">
        <v>14</v>
      </c>
      <c r="C3" s="252" t="s">
        <v>15</v>
      </c>
      <c r="D3" s="253" t="s">
        <v>16</v>
      </c>
      <c r="E3" s="254" t="s">
        <v>17</v>
      </c>
      <c r="F3" s="255" t="s">
        <v>18</v>
      </c>
      <c r="G3" s="253" t="s">
        <v>19</v>
      </c>
      <c r="H3" s="255" t="s">
        <v>20</v>
      </c>
      <c r="I3" s="256" t="s">
        <v>21</v>
      </c>
      <c r="J3" s="256" t="s">
        <v>22</v>
      </c>
      <c r="K3" s="252" t="s">
        <v>23</v>
      </c>
      <c r="L3" s="252" t="s">
        <v>24</v>
      </c>
      <c r="M3" s="257" t="s">
        <v>25</v>
      </c>
      <c r="N3" s="258" t="s">
        <v>21</v>
      </c>
      <c r="O3" s="258" t="s">
        <v>22</v>
      </c>
      <c r="P3" s="247" t="s">
        <v>662</v>
      </c>
      <c r="Q3" s="247" t="s">
        <v>667</v>
      </c>
      <c r="R3" s="247" t="s">
        <v>664</v>
      </c>
      <c r="S3" s="255" t="s">
        <v>20</v>
      </c>
      <c r="T3" s="256" t="s">
        <v>21</v>
      </c>
      <c r="U3" s="256" t="s">
        <v>22</v>
      </c>
      <c r="V3" s="252" t="s">
        <v>23</v>
      </c>
      <c r="W3" s="252" t="s">
        <v>24</v>
      </c>
      <c r="X3" s="257" t="s">
        <v>25</v>
      </c>
      <c r="Y3" s="258" t="s">
        <v>21</v>
      </c>
      <c r="Z3" s="258" t="s">
        <v>22</v>
      </c>
      <c r="AA3" s="259" t="s">
        <v>26</v>
      </c>
      <c r="AB3" s="254" t="s">
        <v>27</v>
      </c>
      <c r="AC3" s="247" t="s">
        <v>662</v>
      </c>
      <c r="AD3" s="247" t="s">
        <v>663</v>
      </c>
      <c r="AE3" s="247" t="s">
        <v>664</v>
      </c>
    </row>
    <row r="4" spans="1:31" ht="54" customHeight="1" x14ac:dyDescent="0.2">
      <c r="A4" s="441" t="s">
        <v>6</v>
      </c>
      <c r="B4" s="442"/>
      <c r="C4" s="442"/>
      <c r="D4" s="442"/>
      <c r="E4" s="443"/>
      <c r="F4" s="444" t="s">
        <v>7</v>
      </c>
      <c r="G4" s="443"/>
      <c r="H4" s="445" t="s">
        <v>8</v>
      </c>
      <c r="I4" s="442"/>
      <c r="J4" s="442"/>
      <c r="K4" s="442"/>
      <c r="L4" s="443"/>
      <c r="M4" s="446" t="s">
        <v>9</v>
      </c>
      <c r="N4" s="442"/>
      <c r="O4" s="443"/>
      <c r="P4" s="447" t="s">
        <v>661</v>
      </c>
      <c r="Q4" s="448"/>
      <c r="R4" s="449"/>
      <c r="S4" s="445" t="s">
        <v>10</v>
      </c>
      <c r="T4" s="442"/>
      <c r="U4" s="442"/>
      <c r="V4" s="442"/>
      <c r="W4" s="443"/>
      <c r="X4" s="446" t="s">
        <v>11</v>
      </c>
      <c r="Y4" s="442"/>
      <c r="Z4" s="443"/>
      <c r="AA4" s="4" t="s">
        <v>12</v>
      </c>
      <c r="AB4" s="5"/>
      <c r="AC4" s="447" t="s">
        <v>661</v>
      </c>
      <c r="AD4" s="448"/>
      <c r="AE4" s="449"/>
    </row>
    <row r="5" spans="1:31" ht="33" customHeight="1" x14ac:dyDescent="0.2">
      <c r="A5" s="6" t="s">
        <v>13</v>
      </c>
      <c r="B5" s="7" t="s">
        <v>14</v>
      </c>
      <c r="C5" s="8" t="s">
        <v>15</v>
      </c>
      <c r="D5" s="9" t="s">
        <v>16</v>
      </c>
      <c r="E5" s="10" t="s">
        <v>17</v>
      </c>
      <c r="F5" s="11" t="s">
        <v>18</v>
      </c>
      <c r="G5" s="9" t="s">
        <v>19</v>
      </c>
      <c r="H5" s="11" t="s">
        <v>20</v>
      </c>
      <c r="I5" s="12" t="s">
        <v>21</v>
      </c>
      <c r="J5" s="12" t="s">
        <v>22</v>
      </c>
      <c r="K5" s="8" t="s">
        <v>23</v>
      </c>
      <c r="L5" s="8" t="s">
        <v>24</v>
      </c>
      <c r="M5" s="13" t="s">
        <v>25</v>
      </c>
      <c r="N5" s="14" t="s">
        <v>21</v>
      </c>
      <c r="O5" s="14" t="s">
        <v>22</v>
      </c>
      <c r="P5" s="246" t="s">
        <v>662</v>
      </c>
      <c r="Q5" s="246" t="s">
        <v>667</v>
      </c>
      <c r="R5" s="246" t="s">
        <v>664</v>
      </c>
      <c r="S5" s="11" t="s">
        <v>20</v>
      </c>
      <c r="T5" s="12" t="s">
        <v>21</v>
      </c>
      <c r="U5" s="12" t="s">
        <v>22</v>
      </c>
      <c r="V5" s="8" t="s">
        <v>23</v>
      </c>
      <c r="W5" s="8" t="s">
        <v>24</v>
      </c>
      <c r="X5" s="13" t="s">
        <v>25</v>
      </c>
      <c r="Y5" s="14" t="s">
        <v>21</v>
      </c>
      <c r="Z5" s="14" t="s">
        <v>22</v>
      </c>
      <c r="AA5" s="15" t="s">
        <v>26</v>
      </c>
      <c r="AB5" s="10" t="s">
        <v>27</v>
      </c>
      <c r="AC5" s="246" t="s">
        <v>662</v>
      </c>
      <c r="AD5" s="246" t="s">
        <v>663</v>
      </c>
      <c r="AE5" s="246" t="s">
        <v>664</v>
      </c>
    </row>
    <row r="6" spans="1:31" ht="19.5" customHeight="1" x14ac:dyDescent="0.2">
      <c r="A6" s="429" t="s">
        <v>28</v>
      </c>
      <c r="B6" s="430"/>
      <c r="C6" s="430"/>
      <c r="D6" s="430"/>
      <c r="E6" s="431"/>
      <c r="F6" s="16">
        <v>3958.7</v>
      </c>
      <c r="G6" s="17">
        <v>6349</v>
      </c>
      <c r="H6" s="16">
        <v>1738.9</v>
      </c>
      <c r="I6" s="18"/>
      <c r="J6" s="18"/>
      <c r="K6" s="19">
        <v>477.3</v>
      </c>
      <c r="L6" s="19">
        <v>3556.2</v>
      </c>
      <c r="M6" s="20">
        <v>5239.8999999999996</v>
      </c>
      <c r="N6" s="21">
        <v>2948.4</v>
      </c>
      <c r="O6" s="21">
        <v>6179.2</v>
      </c>
      <c r="P6" s="249">
        <f>IF(H6="","",3500-(H6-0))</f>
        <v>1761.1</v>
      </c>
      <c r="Q6" s="249">
        <f>IF(O6="","",7799-(O6-4824))</f>
        <v>6443.8</v>
      </c>
      <c r="R6" s="249">
        <f>IF(K6="","",10000-(K6-0)-52.1)</f>
        <v>9470.6</v>
      </c>
      <c r="S6" s="16">
        <v>1394.7</v>
      </c>
      <c r="T6" s="18"/>
      <c r="U6" s="18"/>
      <c r="V6" s="19">
        <v>496.8</v>
      </c>
      <c r="W6" s="19">
        <v>1077.7</v>
      </c>
      <c r="X6" s="20">
        <v>4806.1000000000004</v>
      </c>
      <c r="Y6" s="21">
        <v>1635.7</v>
      </c>
      <c r="Z6" s="21">
        <v>3723.2</v>
      </c>
      <c r="AA6" s="22">
        <v>353</v>
      </c>
      <c r="AB6" s="23"/>
      <c r="AC6" s="249">
        <f>IF(S6="","",2719.75-(S6-780.25)+0.05)</f>
        <v>2105.3500000000004</v>
      </c>
      <c r="AD6" s="249">
        <f>IF(W6="","",9364-(W6-636))</f>
        <v>8922.2999999999993</v>
      </c>
      <c r="AE6" s="249">
        <f>IF(V6="","",8518.2-(V6-342.9))</f>
        <v>8364.3000000000011</v>
      </c>
    </row>
    <row r="7" spans="1:31" ht="19.5" customHeight="1" x14ac:dyDescent="0.2">
      <c r="A7" s="24" t="s">
        <v>29</v>
      </c>
      <c r="B7" s="25">
        <v>44823</v>
      </c>
      <c r="C7" s="26">
        <v>0</v>
      </c>
      <c r="D7" s="27">
        <v>0</v>
      </c>
      <c r="E7" s="28">
        <v>0</v>
      </c>
      <c r="F7" s="16">
        <f t="shared" ref="F7:F200" si="0">IF(C7="","",C7+F6)</f>
        <v>3958.7</v>
      </c>
      <c r="G7" s="17">
        <f t="shared" ref="G7:G136" si="1">IF(E7="","",E7+G6)</f>
        <v>6349</v>
      </c>
      <c r="H7" s="16">
        <f t="shared" ref="H7:H200" si="2">IF(C7="","",C7+H6)</f>
        <v>1738.9</v>
      </c>
      <c r="I7" s="29">
        <v>0</v>
      </c>
      <c r="J7" s="29">
        <v>0</v>
      </c>
      <c r="K7" s="19">
        <f t="shared" ref="K7:K70" si="3">IF(I7="","",I7+K6)</f>
        <v>477.3</v>
      </c>
      <c r="L7" s="19">
        <f t="shared" ref="L7:L70" si="4">IF(J7="","",J7+L6)</f>
        <v>3556.2</v>
      </c>
      <c r="M7" s="20">
        <f t="shared" ref="M7:M200" si="5">IF(C7="","",C7+M6)</f>
        <v>5239.8999999999996</v>
      </c>
      <c r="N7" s="21">
        <f t="shared" ref="N7:N38" si="6">IF(I7="","",I7+N6)</f>
        <v>2948.4</v>
      </c>
      <c r="O7" s="21">
        <f t="shared" ref="O7:O38" si="7">IF(J7="","",J7+O6)</f>
        <v>6179.2</v>
      </c>
      <c r="P7" s="249">
        <f t="shared" ref="P7:P70" si="8">IF(H7="","",3500-(H7-0))</f>
        <v>1761.1</v>
      </c>
      <c r="Q7" s="249">
        <f t="shared" ref="Q7:Q70" si="9">IF(O7="","",7799-(O7-4824))</f>
        <v>6443.8</v>
      </c>
      <c r="R7" s="249">
        <f t="shared" ref="R7:R70" si="10">IF(K7="","",10000-(K7-0)-52.1)</f>
        <v>9470.6</v>
      </c>
      <c r="S7" s="16">
        <f t="shared" ref="S7:S200" si="11">IF(C7="","",C7+S6)</f>
        <v>1394.7</v>
      </c>
      <c r="T7" s="29">
        <v>0</v>
      </c>
      <c r="U7" s="29">
        <v>0</v>
      </c>
      <c r="V7" s="19">
        <f t="shared" ref="V7:V38" si="12">IF(T7="","",T7+V6)</f>
        <v>496.8</v>
      </c>
      <c r="W7" s="19">
        <f t="shared" ref="W7:W38" si="13">IF(U7="","",U7+W6)</f>
        <v>1077.7</v>
      </c>
      <c r="X7" s="20">
        <f t="shared" ref="X7:X81" si="14">IF(C7="","",C7+X6)</f>
        <v>4806.1000000000004</v>
      </c>
      <c r="Y7" s="21">
        <f t="shared" ref="Y7:Y38" si="15">IF(T7="","",T7+Y6)</f>
        <v>1635.7</v>
      </c>
      <c r="Z7" s="21">
        <f t="shared" ref="Z7:Z38" si="16">IF(U7="","",U7+Z6)</f>
        <v>3723.2</v>
      </c>
      <c r="AA7" s="22"/>
      <c r="AB7" s="23"/>
      <c r="AC7" s="249">
        <f t="shared" ref="AC7:AC70" si="17">IF(S7="","",2719.75-(S7-780.25)+0.05)</f>
        <v>2105.3500000000004</v>
      </c>
      <c r="AD7" s="249">
        <f t="shared" ref="AD7:AD70" si="18">IF(W7="","",9364-(W7-636))</f>
        <v>8922.2999999999993</v>
      </c>
      <c r="AE7" s="249">
        <f t="shared" ref="AE7:AE70" si="19">IF(V7="","",8518.2-(V7-342.9))</f>
        <v>8364.3000000000011</v>
      </c>
    </row>
    <row r="8" spans="1:31" ht="19.5" customHeight="1" x14ac:dyDescent="0.2">
      <c r="A8" s="24" t="s">
        <v>30</v>
      </c>
      <c r="B8" s="25">
        <v>44824</v>
      </c>
      <c r="C8" s="26">
        <v>1</v>
      </c>
      <c r="D8" s="27">
        <v>1</v>
      </c>
      <c r="E8" s="28">
        <v>1</v>
      </c>
      <c r="F8" s="16">
        <f t="shared" si="0"/>
        <v>3959.7</v>
      </c>
      <c r="G8" s="17">
        <f t="shared" si="1"/>
        <v>6350</v>
      </c>
      <c r="H8" s="16">
        <f t="shared" si="2"/>
        <v>1739.9</v>
      </c>
      <c r="I8" s="29">
        <v>2.2000000000000002</v>
      </c>
      <c r="J8" s="29">
        <v>3.6</v>
      </c>
      <c r="K8" s="19">
        <f t="shared" si="3"/>
        <v>479.5</v>
      </c>
      <c r="L8" s="19">
        <f t="shared" si="4"/>
        <v>3559.7999999999997</v>
      </c>
      <c r="M8" s="20">
        <f t="shared" si="5"/>
        <v>5240.8999999999996</v>
      </c>
      <c r="N8" s="21">
        <f t="shared" si="6"/>
        <v>2950.6</v>
      </c>
      <c r="O8" s="21">
        <f t="shared" si="7"/>
        <v>6182.8</v>
      </c>
      <c r="P8" s="249">
        <f t="shared" si="8"/>
        <v>1760.1</v>
      </c>
      <c r="Q8" s="249">
        <f t="shared" si="9"/>
        <v>6440.2</v>
      </c>
      <c r="R8" s="249">
        <f t="shared" si="10"/>
        <v>9468.4</v>
      </c>
      <c r="S8" s="16">
        <f t="shared" si="11"/>
        <v>1395.7</v>
      </c>
      <c r="T8" s="29">
        <v>2.2000000000000002</v>
      </c>
      <c r="U8" s="29">
        <v>3.5</v>
      </c>
      <c r="V8" s="19">
        <f t="shared" si="12"/>
        <v>499</v>
      </c>
      <c r="W8" s="19">
        <f t="shared" si="13"/>
        <v>1081.2</v>
      </c>
      <c r="X8" s="20">
        <f t="shared" si="14"/>
        <v>4807.1000000000004</v>
      </c>
      <c r="Y8" s="21">
        <f t="shared" si="15"/>
        <v>1637.9</v>
      </c>
      <c r="Z8" s="21">
        <f t="shared" si="16"/>
        <v>3726.7</v>
      </c>
      <c r="AA8" s="22"/>
      <c r="AB8" s="23"/>
      <c r="AC8" s="249">
        <f t="shared" si="17"/>
        <v>2104.3500000000004</v>
      </c>
      <c r="AD8" s="249">
        <f t="shared" si="18"/>
        <v>8918.7999999999993</v>
      </c>
      <c r="AE8" s="249">
        <f t="shared" si="19"/>
        <v>8362.1</v>
      </c>
    </row>
    <row r="9" spans="1:31" ht="19.5" customHeight="1" x14ac:dyDescent="0.2">
      <c r="A9" s="24" t="s">
        <v>31</v>
      </c>
      <c r="B9" s="25">
        <v>44825</v>
      </c>
      <c r="C9" s="28">
        <v>0.8</v>
      </c>
      <c r="D9" s="28">
        <v>1</v>
      </c>
      <c r="E9" s="28">
        <v>2</v>
      </c>
      <c r="F9" s="16">
        <f t="shared" si="0"/>
        <v>3960.5</v>
      </c>
      <c r="G9" s="17">
        <f t="shared" si="1"/>
        <v>6352</v>
      </c>
      <c r="H9" s="16">
        <f t="shared" si="2"/>
        <v>1740.7</v>
      </c>
      <c r="I9" s="29">
        <v>0.4</v>
      </c>
      <c r="J9" s="29">
        <v>1</v>
      </c>
      <c r="K9" s="19">
        <f t="shared" si="3"/>
        <v>479.9</v>
      </c>
      <c r="L9" s="19">
        <f t="shared" si="4"/>
        <v>3560.7999999999997</v>
      </c>
      <c r="M9" s="20">
        <f t="shared" si="5"/>
        <v>5241.7</v>
      </c>
      <c r="N9" s="21">
        <f t="shared" si="6"/>
        <v>2951</v>
      </c>
      <c r="O9" s="21">
        <f t="shared" si="7"/>
        <v>6183.8</v>
      </c>
      <c r="P9" s="249">
        <f t="shared" si="8"/>
        <v>1759.3</v>
      </c>
      <c r="Q9" s="249">
        <f t="shared" si="9"/>
        <v>6439.2</v>
      </c>
      <c r="R9" s="249">
        <f t="shared" si="10"/>
        <v>9468</v>
      </c>
      <c r="S9" s="16">
        <f t="shared" si="11"/>
        <v>1396.5</v>
      </c>
      <c r="T9" s="29">
        <v>0.3</v>
      </c>
      <c r="U9" s="29">
        <v>0.9</v>
      </c>
      <c r="V9" s="19">
        <f t="shared" si="12"/>
        <v>499.3</v>
      </c>
      <c r="W9" s="19">
        <f t="shared" si="13"/>
        <v>1082.1000000000001</v>
      </c>
      <c r="X9" s="20">
        <f t="shared" si="14"/>
        <v>4807.9000000000005</v>
      </c>
      <c r="Y9" s="21">
        <f t="shared" si="15"/>
        <v>1638.2</v>
      </c>
      <c r="Z9" s="21">
        <f t="shared" si="16"/>
        <v>3727.6</v>
      </c>
      <c r="AA9" s="22"/>
      <c r="AB9" s="30"/>
      <c r="AC9" s="249">
        <f t="shared" si="17"/>
        <v>2103.5500000000002</v>
      </c>
      <c r="AD9" s="249">
        <f t="shared" si="18"/>
        <v>8917.9</v>
      </c>
      <c r="AE9" s="249">
        <f t="shared" si="19"/>
        <v>8361.8000000000011</v>
      </c>
    </row>
    <row r="10" spans="1:31" ht="19.5" customHeight="1" x14ac:dyDescent="0.2">
      <c r="A10" s="24" t="s">
        <v>32</v>
      </c>
      <c r="B10" s="25">
        <v>44828</v>
      </c>
      <c r="C10" s="28">
        <v>0</v>
      </c>
      <c r="D10" s="28">
        <v>0</v>
      </c>
      <c r="E10" s="28">
        <v>0</v>
      </c>
      <c r="F10" s="16">
        <f t="shared" si="0"/>
        <v>3960.5</v>
      </c>
      <c r="G10" s="17">
        <f t="shared" si="1"/>
        <v>6352</v>
      </c>
      <c r="H10" s="16">
        <f t="shared" si="2"/>
        <v>1740.7</v>
      </c>
      <c r="I10" s="29">
        <v>0</v>
      </c>
      <c r="J10" s="29">
        <v>0</v>
      </c>
      <c r="K10" s="19">
        <f t="shared" si="3"/>
        <v>479.9</v>
      </c>
      <c r="L10" s="19">
        <f t="shared" si="4"/>
        <v>3560.7999999999997</v>
      </c>
      <c r="M10" s="20">
        <f t="shared" si="5"/>
        <v>5241.7</v>
      </c>
      <c r="N10" s="21">
        <f t="shared" si="6"/>
        <v>2951</v>
      </c>
      <c r="O10" s="21">
        <f t="shared" si="7"/>
        <v>6183.8</v>
      </c>
      <c r="P10" s="249">
        <f t="shared" si="8"/>
        <v>1759.3</v>
      </c>
      <c r="Q10" s="249">
        <f t="shared" si="9"/>
        <v>6439.2</v>
      </c>
      <c r="R10" s="249">
        <f t="shared" si="10"/>
        <v>9468</v>
      </c>
      <c r="S10" s="16">
        <f t="shared" si="11"/>
        <v>1396.5</v>
      </c>
      <c r="T10" s="29">
        <v>0</v>
      </c>
      <c r="U10" s="29">
        <v>0</v>
      </c>
      <c r="V10" s="19">
        <f t="shared" si="12"/>
        <v>499.3</v>
      </c>
      <c r="W10" s="19">
        <f t="shared" si="13"/>
        <v>1082.1000000000001</v>
      </c>
      <c r="X10" s="20">
        <f t="shared" si="14"/>
        <v>4807.9000000000005</v>
      </c>
      <c r="Y10" s="21">
        <f t="shared" si="15"/>
        <v>1638.2</v>
      </c>
      <c r="Z10" s="21">
        <f t="shared" si="16"/>
        <v>3727.6</v>
      </c>
      <c r="AA10" s="22"/>
      <c r="AB10" s="31"/>
      <c r="AC10" s="249">
        <f t="shared" si="17"/>
        <v>2103.5500000000002</v>
      </c>
      <c r="AD10" s="249">
        <f t="shared" si="18"/>
        <v>8917.9</v>
      </c>
      <c r="AE10" s="249">
        <f t="shared" si="19"/>
        <v>8361.8000000000011</v>
      </c>
    </row>
    <row r="11" spans="1:31" ht="19.5" customHeight="1" x14ac:dyDescent="0.2">
      <c r="A11" s="24" t="s">
        <v>33</v>
      </c>
      <c r="B11" s="25">
        <v>44830</v>
      </c>
      <c r="C11" s="28">
        <v>1.2</v>
      </c>
      <c r="D11" s="28">
        <v>1</v>
      </c>
      <c r="E11" s="28">
        <v>5</v>
      </c>
      <c r="F11" s="16">
        <f t="shared" si="0"/>
        <v>3961.7</v>
      </c>
      <c r="G11" s="17">
        <f t="shared" si="1"/>
        <v>6357</v>
      </c>
      <c r="H11" s="16">
        <f t="shared" si="2"/>
        <v>1741.9</v>
      </c>
      <c r="I11" s="29">
        <v>0.6</v>
      </c>
      <c r="J11" s="29">
        <v>2</v>
      </c>
      <c r="K11" s="19">
        <f t="shared" si="3"/>
        <v>480.5</v>
      </c>
      <c r="L11" s="19">
        <f t="shared" si="4"/>
        <v>3562.7999999999997</v>
      </c>
      <c r="M11" s="20">
        <f t="shared" si="5"/>
        <v>5242.9</v>
      </c>
      <c r="N11" s="21">
        <f t="shared" si="6"/>
        <v>2951.6</v>
      </c>
      <c r="O11" s="21">
        <f t="shared" si="7"/>
        <v>6185.8</v>
      </c>
      <c r="P11" s="249">
        <f t="shared" si="8"/>
        <v>1758.1</v>
      </c>
      <c r="Q11" s="249">
        <f t="shared" si="9"/>
        <v>6437.2</v>
      </c>
      <c r="R11" s="249">
        <f t="shared" si="10"/>
        <v>9467.4</v>
      </c>
      <c r="S11" s="16">
        <f t="shared" si="11"/>
        <v>1397.7</v>
      </c>
      <c r="T11" s="29">
        <v>0.7</v>
      </c>
      <c r="U11" s="29">
        <v>2.2000000000000002</v>
      </c>
      <c r="V11" s="19">
        <f t="shared" si="12"/>
        <v>500</v>
      </c>
      <c r="W11" s="19">
        <f t="shared" si="13"/>
        <v>1084.3000000000002</v>
      </c>
      <c r="X11" s="20">
        <f t="shared" si="14"/>
        <v>4809.1000000000004</v>
      </c>
      <c r="Y11" s="21">
        <f t="shared" si="15"/>
        <v>1638.9</v>
      </c>
      <c r="Z11" s="21">
        <f t="shared" si="16"/>
        <v>3729.7999999999997</v>
      </c>
      <c r="AA11" s="22"/>
      <c r="AB11" s="31"/>
      <c r="AC11" s="249">
        <f t="shared" si="17"/>
        <v>2102.3500000000004</v>
      </c>
      <c r="AD11" s="249">
        <f t="shared" si="18"/>
        <v>8915.7000000000007</v>
      </c>
      <c r="AE11" s="249">
        <f t="shared" si="19"/>
        <v>8361.1</v>
      </c>
    </row>
    <row r="12" spans="1:31" ht="19.5" customHeight="1" x14ac:dyDescent="0.2">
      <c r="A12" s="24" t="s">
        <v>34</v>
      </c>
      <c r="B12" s="25">
        <v>44831</v>
      </c>
      <c r="C12" s="28">
        <v>1.5</v>
      </c>
      <c r="D12" s="28">
        <v>1</v>
      </c>
      <c r="E12" s="28">
        <v>3</v>
      </c>
      <c r="F12" s="16">
        <f t="shared" si="0"/>
        <v>3963.2</v>
      </c>
      <c r="G12" s="17">
        <f t="shared" si="1"/>
        <v>6360</v>
      </c>
      <c r="H12" s="16">
        <f t="shared" si="2"/>
        <v>1743.4</v>
      </c>
      <c r="I12" s="29">
        <v>0.4</v>
      </c>
      <c r="J12" s="29">
        <v>1.6</v>
      </c>
      <c r="K12" s="19">
        <f t="shared" si="3"/>
        <v>480.9</v>
      </c>
      <c r="L12" s="19">
        <f t="shared" si="4"/>
        <v>3564.3999999999996</v>
      </c>
      <c r="M12" s="20">
        <f t="shared" si="5"/>
        <v>5244.4</v>
      </c>
      <c r="N12" s="21">
        <f t="shared" si="6"/>
        <v>2952</v>
      </c>
      <c r="O12" s="21">
        <f t="shared" si="7"/>
        <v>6187.4000000000005</v>
      </c>
      <c r="P12" s="249">
        <f t="shared" si="8"/>
        <v>1756.6</v>
      </c>
      <c r="Q12" s="249">
        <f t="shared" si="9"/>
        <v>6435.5999999999995</v>
      </c>
      <c r="R12" s="249">
        <f t="shared" si="10"/>
        <v>9467</v>
      </c>
      <c r="S12" s="16">
        <f t="shared" si="11"/>
        <v>1399.2</v>
      </c>
      <c r="T12" s="29">
        <v>0.3</v>
      </c>
      <c r="U12" s="29">
        <v>1.5</v>
      </c>
      <c r="V12" s="19">
        <f t="shared" si="12"/>
        <v>500.3</v>
      </c>
      <c r="W12" s="19">
        <f t="shared" si="13"/>
        <v>1085.8000000000002</v>
      </c>
      <c r="X12" s="20">
        <f t="shared" si="14"/>
        <v>4810.6000000000004</v>
      </c>
      <c r="Y12" s="21">
        <f t="shared" si="15"/>
        <v>1639.2</v>
      </c>
      <c r="Z12" s="21">
        <f t="shared" si="16"/>
        <v>3731.2999999999997</v>
      </c>
      <c r="AA12" s="32"/>
      <c r="AB12" s="31"/>
      <c r="AC12" s="249">
        <f t="shared" si="17"/>
        <v>2100.8500000000004</v>
      </c>
      <c r="AD12" s="249">
        <f t="shared" si="18"/>
        <v>8914.2000000000007</v>
      </c>
      <c r="AE12" s="249">
        <f t="shared" si="19"/>
        <v>8360.8000000000011</v>
      </c>
    </row>
    <row r="13" spans="1:31" ht="19.5" customHeight="1" x14ac:dyDescent="0.2">
      <c r="A13" s="24" t="s">
        <v>35</v>
      </c>
      <c r="B13" s="33">
        <v>44832</v>
      </c>
      <c r="C13" s="28">
        <v>1.3</v>
      </c>
      <c r="D13" s="28">
        <v>1</v>
      </c>
      <c r="E13" s="28">
        <v>3</v>
      </c>
      <c r="F13" s="16">
        <f t="shared" si="0"/>
        <v>3964.5</v>
      </c>
      <c r="G13" s="17">
        <f t="shared" si="1"/>
        <v>6363</v>
      </c>
      <c r="H13" s="16">
        <f t="shared" si="2"/>
        <v>1744.7</v>
      </c>
      <c r="I13" s="34">
        <v>0.3</v>
      </c>
      <c r="J13" s="34">
        <v>1.4</v>
      </c>
      <c r="K13" s="19">
        <f t="shared" si="3"/>
        <v>481.2</v>
      </c>
      <c r="L13" s="19">
        <f t="shared" si="4"/>
        <v>3565.7999999999997</v>
      </c>
      <c r="M13" s="20">
        <f t="shared" si="5"/>
        <v>5245.7</v>
      </c>
      <c r="N13" s="21">
        <f t="shared" si="6"/>
        <v>2952.3</v>
      </c>
      <c r="O13" s="21">
        <f t="shared" si="7"/>
        <v>6188.8</v>
      </c>
      <c r="P13" s="249">
        <f t="shared" si="8"/>
        <v>1755.3</v>
      </c>
      <c r="Q13" s="249">
        <f t="shared" si="9"/>
        <v>6434.2</v>
      </c>
      <c r="R13" s="249">
        <f t="shared" si="10"/>
        <v>9466.6999999999989</v>
      </c>
      <c r="S13" s="16">
        <f t="shared" si="11"/>
        <v>1400.5</v>
      </c>
      <c r="T13" s="34">
        <v>0.4</v>
      </c>
      <c r="U13" s="34">
        <v>1.2</v>
      </c>
      <c r="V13" s="19">
        <f t="shared" si="12"/>
        <v>500.7</v>
      </c>
      <c r="W13" s="19">
        <f t="shared" si="13"/>
        <v>1087.0000000000002</v>
      </c>
      <c r="X13" s="20">
        <f t="shared" si="14"/>
        <v>4811.9000000000005</v>
      </c>
      <c r="Y13" s="21">
        <f t="shared" si="15"/>
        <v>1639.6000000000001</v>
      </c>
      <c r="Z13" s="21">
        <f t="shared" si="16"/>
        <v>3732.4999999999995</v>
      </c>
      <c r="AA13" s="32"/>
      <c r="AB13" s="31"/>
      <c r="AC13" s="249">
        <f t="shared" si="17"/>
        <v>2099.5500000000002</v>
      </c>
      <c r="AD13" s="249">
        <f t="shared" si="18"/>
        <v>8913</v>
      </c>
      <c r="AE13" s="249">
        <f t="shared" si="19"/>
        <v>8360.4000000000015</v>
      </c>
    </row>
    <row r="14" spans="1:31" ht="19.5" customHeight="1" x14ac:dyDescent="0.2">
      <c r="A14" s="24" t="s">
        <v>36</v>
      </c>
      <c r="B14" s="33">
        <v>44833</v>
      </c>
      <c r="C14" s="28">
        <v>0.8</v>
      </c>
      <c r="D14" s="28">
        <v>1</v>
      </c>
      <c r="E14" s="28">
        <v>4</v>
      </c>
      <c r="F14" s="16">
        <f t="shared" si="0"/>
        <v>3965.3</v>
      </c>
      <c r="G14" s="17">
        <f t="shared" si="1"/>
        <v>6367</v>
      </c>
      <c r="H14" s="16">
        <f t="shared" si="2"/>
        <v>1745.5</v>
      </c>
      <c r="I14" s="34">
        <v>0.4</v>
      </c>
      <c r="J14" s="34">
        <v>1</v>
      </c>
      <c r="K14" s="19">
        <f t="shared" si="3"/>
        <v>481.59999999999997</v>
      </c>
      <c r="L14" s="19">
        <f t="shared" si="4"/>
        <v>3566.7999999999997</v>
      </c>
      <c r="M14" s="20">
        <f t="shared" si="5"/>
        <v>5246.5</v>
      </c>
      <c r="N14" s="21">
        <f t="shared" si="6"/>
        <v>2952.7000000000003</v>
      </c>
      <c r="O14" s="21">
        <f t="shared" si="7"/>
        <v>6189.8</v>
      </c>
      <c r="P14" s="249">
        <f t="shared" si="8"/>
        <v>1754.5</v>
      </c>
      <c r="Q14" s="249">
        <f t="shared" si="9"/>
        <v>6433.2</v>
      </c>
      <c r="R14" s="249">
        <f t="shared" si="10"/>
        <v>9466.2999999999993</v>
      </c>
      <c r="S14" s="16">
        <f t="shared" si="11"/>
        <v>1401.3</v>
      </c>
      <c r="T14" s="34">
        <v>0.3</v>
      </c>
      <c r="U14" s="34">
        <v>1</v>
      </c>
      <c r="V14" s="19">
        <f t="shared" si="12"/>
        <v>501</v>
      </c>
      <c r="W14" s="19">
        <f t="shared" si="13"/>
        <v>1088.0000000000002</v>
      </c>
      <c r="X14" s="20">
        <f t="shared" si="14"/>
        <v>4812.7000000000007</v>
      </c>
      <c r="Y14" s="21">
        <f t="shared" si="15"/>
        <v>1639.9</v>
      </c>
      <c r="Z14" s="21">
        <f t="shared" si="16"/>
        <v>3733.4999999999995</v>
      </c>
      <c r="AA14" s="32"/>
      <c r="AB14" s="31"/>
      <c r="AC14" s="249">
        <f t="shared" si="17"/>
        <v>2098.75</v>
      </c>
      <c r="AD14" s="249">
        <f t="shared" si="18"/>
        <v>8912</v>
      </c>
      <c r="AE14" s="249">
        <f t="shared" si="19"/>
        <v>8360.1</v>
      </c>
    </row>
    <row r="15" spans="1:31" ht="19.5" customHeight="1" x14ac:dyDescent="0.2">
      <c r="A15" s="24" t="s">
        <v>37</v>
      </c>
      <c r="B15" s="33">
        <v>44837</v>
      </c>
      <c r="C15" s="28">
        <v>1</v>
      </c>
      <c r="D15" s="35">
        <v>1</v>
      </c>
      <c r="E15" s="35">
        <v>3</v>
      </c>
      <c r="F15" s="16">
        <f t="shared" si="0"/>
        <v>3966.3</v>
      </c>
      <c r="G15" s="17">
        <f t="shared" si="1"/>
        <v>6370</v>
      </c>
      <c r="H15" s="16">
        <f t="shared" si="2"/>
        <v>1746.5</v>
      </c>
      <c r="I15" s="34">
        <v>0.3</v>
      </c>
      <c r="J15" s="34">
        <v>1.4</v>
      </c>
      <c r="K15" s="19">
        <f t="shared" si="3"/>
        <v>481.9</v>
      </c>
      <c r="L15" s="19">
        <f t="shared" si="4"/>
        <v>3568.2</v>
      </c>
      <c r="M15" s="20">
        <f t="shared" si="5"/>
        <v>5247.5</v>
      </c>
      <c r="N15" s="21">
        <f t="shared" si="6"/>
        <v>2953.0000000000005</v>
      </c>
      <c r="O15" s="21">
        <f t="shared" si="7"/>
        <v>6191.2</v>
      </c>
      <c r="P15" s="249">
        <f t="shared" si="8"/>
        <v>1753.5</v>
      </c>
      <c r="Q15" s="249">
        <f t="shared" si="9"/>
        <v>6431.8</v>
      </c>
      <c r="R15" s="249">
        <f t="shared" si="10"/>
        <v>9466</v>
      </c>
      <c r="S15" s="16">
        <f t="shared" si="11"/>
        <v>1402.3</v>
      </c>
      <c r="T15" s="34">
        <v>0.3</v>
      </c>
      <c r="U15" s="34">
        <v>1.7</v>
      </c>
      <c r="V15" s="19">
        <f t="shared" si="12"/>
        <v>501.3</v>
      </c>
      <c r="W15" s="19">
        <f t="shared" si="13"/>
        <v>1089.7000000000003</v>
      </c>
      <c r="X15" s="20">
        <f t="shared" si="14"/>
        <v>4813.7000000000007</v>
      </c>
      <c r="Y15" s="21">
        <f t="shared" si="15"/>
        <v>1640.2</v>
      </c>
      <c r="Z15" s="21">
        <f t="shared" si="16"/>
        <v>3735.1999999999994</v>
      </c>
      <c r="AA15" s="32"/>
      <c r="AB15" s="31"/>
      <c r="AC15" s="249">
        <f t="shared" si="17"/>
        <v>2097.75</v>
      </c>
      <c r="AD15" s="249">
        <f t="shared" si="18"/>
        <v>8910.2999999999993</v>
      </c>
      <c r="AE15" s="249">
        <f t="shared" si="19"/>
        <v>8359.8000000000011</v>
      </c>
    </row>
    <row r="16" spans="1:31" ht="19.5" customHeight="1" x14ac:dyDescent="0.2">
      <c r="A16" s="24" t="s">
        <v>38</v>
      </c>
      <c r="B16" s="33">
        <v>44837</v>
      </c>
      <c r="C16" s="35">
        <v>0.6</v>
      </c>
      <c r="D16" s="35">
        <v>2</v>
      </c>
      <c r="E16" s="35">
        <v>2</v>
      </c>
      <c r="F16" s="16">
        <f t="shared" si="0"/>
        <v>3966.9</v>
      </c>
      <c r="G16" s="17">
        <f t="shared" si="1"/>
        <v>6372</v>
      </c>
      <c r="H16" s="16">
        <f t="shared" si="2"/>
        <v>1747.1</v>
      </c>
      <c r="I16" s="34">
        <v>0.7</v>
      </c>
      <c r="J16" s="34">
        <v>1.3</v>
      </c>
      <c r="K16" s="19">
        <f t="shared" si="3"/>
        <v>482.59999999999997</v>
      </c>
      <c r="L16" s="19">
        <f t="shared" si="4"/>
        <v>3569.5</v>
      </c>
      <c r="M16" s="20">
        <f t="shared" si="5"/>
        <v>5248.1</v>
      </c>
      <c r="N16" s="21">
        <f t="shared" si="6"/>
        <v>2953.7000000000003</v>
      </c>
      <c r="O16" s="21">
        <f t="shared" si="7"/>
        <v>6192.5</v>
      </c>
      <c r="P16" s="249">
        <f t="shared" si="8"/>
        <v>1752.9</v>
      </c>
      <c r="Q16" s="249">
        <f t="shared" si="9"/>
        <v>6430.5</v>
      </c>
      <c r="R16" s="249">
        <f t="shared" si="10"/>
        <v>9465.2999999999993</v>
      </c>
      <c r="S16" s="16">
        <f t="shared" si="11"/>
        <v>1402.8999999999999</v>
      </c>
      <c r="T16" s="34">
        <v>0.7</v>
      </c>
      <c r="U16" s="34">
        <v>1.3</v>
      </c>
      <c r="V16" s="19">
        <f t="shared" si="12"/>
        <v>502</v>
      </c>
      <c r="W16" s="19">
        <f t="shared" si="13"/>
        <v>1091.0000000000002</v>
      </c>
      <c r="X16" s="20">
        <f t="shared" si="14"/>
        <v>4814.3000000000011</v>
      </c>
      <c r="Y16" s="21">
        <f t="shared" si="15"/>
        <v>1640.9</v>
      </c>
      <c r="Z16" s="21">
        <f t="shared" si="16"/>
        <v>3736.4999999999995</v>
      </c>
      <c r="AA16" s="32"/>
      <c r="AB16" s="31"/>
      <c r="AC16" s="249">
        <f t="shared" si="17"/>
        <v>2097.1500000000005</v>
      </c>
      <c r="AD16" s="249">
        <f t="shared" si="18"/>
        <v>8909</v>
      </c>
      <c r="AE16" s="249">
        <f t="shared" si="19"/>
        <v>8359.1</v>
      </c>
    </row>
    <row r="17" spans="1:31" ht="19.5" customHeight="1" x14ac:dyDescent="0.2">
      <c r="A17" s="24" t="s">
        <v>39</v>
      </c>
      <c r="B17" s="33">
        <v>44838</v>
      </c>
      <c r="C17" s="35">
        <v>1.7</v>
      </c>
      <c r="D17" s="35">
        <v>1</v>
      </c>
      <c r="E17" s="35">
        <v>5</v>
      </c>
      <c r="F17" s="16">
        <f t="shared" si="0"/>
        <v>3968.6</v>
      </c>
      <c r="G17" s="17">
        <f t="shared" si="1"/>
        <v>6377</v>
      </c>
      <c r="H17" s="16">
        <f t="shared" si="2"/>
        <v>1748.8</v>
      </c>
      <c r="I17" s="34">
        <v>0.3</v>
      </c>
      <c r="J17" s="34">
        <v>1.8</v>
      </c>
      <c r="K17" s="19">
        <f t="shared" si="3"/>
        <v>482.9</v>
      </c>
      <c r="L17" s="19">
        <f t="shared" si="4"/>
        <v>3571.3</v>
      </c>
      <c r="M17" s="20">
        <f t="shared" si="5"/>
        <v>5249.8</v>
      </c>
      <c r="N17" s="21">
        <f t="shared" si="6"/>
        <v>2954.0000000000005</v>
      </c>
      <c r="O17" s="21">
        <f t="shared" si="7"/>
        <v>6194.3</v>
      </c>
      <c r="P17" s="249">
        <f t="shared" si="8"/>
        <v>1751.2</v>
      </c>
      <c r="Q17" s="249">
        <f t="shared" si="9"/>
        <v>6428.7</v>
      </c>
      <c r="R17" s="249">
        <f t="shared" si="10"/>
        <v>9465</v>
      </c>
      <c r="S17" s="16">
        <f t="shared" si="11"/>
        <v>1404.6</v>
      </c>
      <c r="T17" s="34">
        <v>0.3</v>
      </c>
      <c r="U17" s="34">
        <v>1.9</v>
      </c>
      <c r="V17" s="19">
        <f t="shared" si="12"/>
        <v>502.3</v>
      </c>
      <c r="W17" s="19">
        <f t="shared" si="13"/>
        <v>1092.9000000000003</v>
      </c>
      <c r="X17" s="20">
        <f t="shared" si="14"/>
        <v>4816.0000000000009</v>
      </c>
      <c r="Y17" s="21">
        <f t="shared" si="15"/>
        <v>1641.2</v>
      </c>
      <c r="Z17" s="21">
        <f t="shared" si="16"/>
        <v>3738.3999999999996</v>
      </c>
      <c r="AA17" s="32"/>
      <c r="AB17" s="31"/>
      <c r="AC17" s="249">
        <f t="shared" si="17"/>
        <v>2095.4500000000003</v>
      </c>
      <c r="AD17" s="249">
        <f t="shared" si="18"/>
        <v>8907.1</v>
      </c>
      <c r="AE17" s="249">
        <f t="shared" si="19"/>
        <v>8358.8000000000011</v>
      </c>
    </row>
    <row r="18" spans="1:31" ht="19.5" customHeight="1" x14ac:dyDescent="0.2">
      <c r="A18" s="24" t="s">
        <v>40</v>
      </c>
      <c r="B18" s="33">
        <v>44839</v>
      </c>
      <c r="C18" s="35">
        <v>1.3</v>
      </c>
      <c r="D18" s="35">
        <v>1</v>
      </c>
      <c r="E18" s="35">
        <v>4</v>
      </c>
      <c r="F18" s="16">
        <f t="shared" si="0"/>
        <v>3969.9</v>
      </c>
      <c r="G18" s="17">
        <f t="shared" si="1"/>
        <v>6381</v>
      </c>
      <c r="H18" s="16">
        <f t="shared" si="2"/>
        <v>1750.1</v>
      </c>
      <c r="I18" s="34">
        <v>0.3</v>
      </c>
      <c r="J18" s="34">
        <v>1.3</v>
      </c>
      <c r="K18" s="19">
        <f t="shared" si="3"/>
        <v>483.2</v>
      </c>
      <c r="L18" s="19">
        <f t="shared" si="4"/>
        <v>3572.6000000000004</v>
      </c>
      <c r="M18" s="20">
        <f t="shared" si="5"/>
        <v>5251.1</v>
      </c>
      <c r="N18" s="21">
        <f t="shared" si="6"/>
        <v>2954.3000000000006</v>
      </c>
      <c r="O18" s="21">
        <f t="shared" si="7"/>
        <v>6195.6</v>
      </c>
      <c r="P18" s="249">
        <f t="shared" si="8"/>
        <v>1749.9</v>
      </c>
      <c r="Q18" s="249">
        <f t="shared" si="9"/>
        <v>6427.4</v>
      </c>
      <c r="R18" s="249">
        <f t="shared" si="10"/>
        <v>9464.6999999999989</v>
      </c>
      <c r="S18" s="16">
        <f t="shared" si="11"/>
        <v>1405.8999999999999</v>
      </c>
      <c r="T18" s="34">
        <v>0.4</v>
      </c>
      <c r="U18" s="34">
        <v>1.7</v>
      </c>
      <c r="V18" s="19">
        <f t="shared" si="12"/>
        <v>502.7</v>
      </c>
      <c r="W18" s="19">
        <f t="shared" si="13"/>
        <v>1094.6000000000004</v>
      </c>
      <c r="X18" s="20">
        <f t="shared" si="14"/>
        <v>4817.3000000000011</v>
      </c>
      <c r="Y18" s="21">
        <f t="shared" si="15"/>
        <v>1641.6000000000001</v>
      </c>
      <c r="Z18" s="21">
        <f t="shared" si="16"/>
        <v>3740.0999999999995</v>
      </c>
      <c r="AB18" s="31"/>
      <c r="AC18" s="249">
        <f t="shared" si="17"/>
        <v>2094.1500000000005</v>
      </c>
      <c r="AD18" s="249">
        <f t="shared" si="18"/>
        <v>8905.4</v>
      </c>
      <c r="AE18" s="249">
        <f t="shared" si="19"/>
        <v>8358.4000000000015</v>
      </c>
    </row>
    <row r="19" spans="1:31" ht="19.5" customHeight="1" x14ac:dyDescent="0.2">
      <c r="A19" s="24" t="s">
        <v>41</v>
      </c>
      <c r="B19" s="33">
        <v>44845</v>
      </c>
      <c r="C19" s="35">
        <v>3</v>
      </c>
      <c r="D19" s="35">
        <v>2</v>
      </c>
      <c r="E19" s="35">
        <v>3</v>
      </c>
      <c r="F19" s="16">
        <f t="shared" si="0"/>
        <v>3972.9</v>
      </c>
      <c r="G19" s="17">
        <f t="shared" si="1"/>
        <v>6384</v>
      </c>
      <c r="H19" s="16">
        <f t="shared" si="2"/>
        <v>1753.1</v>
      </c>
      <c r="I19" s="34">
        <v>0.7</v>
      </c>
      <c r="J19" s="34">
        <v>1.7</v>
      </c>
      <c r="K19" s="19">
        <f t="shared" si="3"/>
        <v>483.9</v>
      </c>
      <c r="L19" s="19">
        <f t="shared" si="4"/>
        <v>3574.3</v>
      </c>
      <c r="M19" s="20">
        <f t="shared" si="5"/>
        <v>5254.1</v>
      </c>
      <c r="N19" s="21">
        <f t="shared" si="6"/>
        <v>2955.0000000000005</v>
      </c>
      <c r="O19" s="21">
        <f t="shared" si="7"/>
        <v>6197.3</v>
      </c>
      <c r="P19" s="249">
        <f t="shared" si="8"/>
        <v>1746.9</v>
      </c>
      <c r="Q19" s="249">
        <f t="shared" si="9"/>
        <v>6425.7</v>
      </c>
      <c r="R19" s="249">
        <f t="shared" si="10"/>
        <v>9464</v>
      </c>
      <c r="S19" s="16">
        <f t="shared" si="11"/>
        <v>1408.8999999999999</v>
      </c>
      <c r="T19" s="34">
        <v>0.6</v>
      </c>
      <c r="U19" s="34">
        <v>1.7</v>
      </c>
      <c r="V19" s="19">
        <f t="shared" si="12"/>
        <v>503.3</v>
      </c>
      <c r="W19" s="19">
        <f t="shared" si="13"/>
        <v>1096.3000000000004</v>
      </c>
      <c r="X19" s="20">
        <f t="shared" si="14"/>
        <v>4820.3000000000011</v>
      </c>
      <c r="Y19" s="21">
        <f t="shared" si="15"/>
        <v>1642.2</v>
      </c>
      <c r="Z19" s="21">
        <f t="shared" si="16"/>
        <v>3741.7999999999993</v>
      </c>
      <c r="AC19" s="249">
        <f t="shared" si="17"/>
        <v>2091.1500000000005</v>
      </c>
      <c r="AD19" s="249">
        <f t="shared" si="18"/>
        <v>8903.6999999999989</v>
      </c>
      <c r="AE19" s="249">
        <f t="shared" si="19"/>
        <v>8357.8000000000011</v>
      </c>
    </row>
    <row r="20" spans="1:31" ht="19.5" customHeight="1" x14ac:dyDescent="0.2">
      <c r="A20" s="24" t="s">
        <v>42</v>
      </c>
      <c r="B20" s="33">
        <v>44846</v>
      </c>
      <c r="C20" s="35">
        <v>1.2</v>
      </c>
      <c r="D20" s="35">
        <v>1</v>
      </c>
      <c r="E20" s="35">
        <v>1</v>
      </c>
      <c r="F20" s="16">
        <f t="shared" si="0"/>
        <v>3974.1</v>
      </c>
      <c r="G20" s="17">
        <f t="shared" si="1"/>
        <v>6385</v>
      </c>
      <c r="H20" s="16">
        <f t="shared" si="2"/>
        <v>1754.3</v>
      </c>
      <c r="I20" s="34">
        <v>0.4</v>
      </c>
      <c r="J20" s="34">
        <v>1</v>
      </c>
      <c r="K20" s="19">
        <f t="shared" si="3"/>
        <v>484.29999999999995</v>
      </c>
      <c r="L20" s="19">
        <f t="shared" si="4"/>
        <v>3575.3</v>
      </c>
      <c r="M20" s="20">
        <f t="shared" si="5"/>
        <v>5255.3</v>
      </c>
      <c r="N20" s="21">
        <f t="shared" si="6"/>
        <v>2955.4000000000005</v>
      </c>
      <c r="O20" s="21">
        <f t="shared" si="7"/>
        <v>6198.3</v>
      </c>
      <c r="P20" s="249">
        <f t="shared" si="8"/>
        <v>1745.7</v>
      </c>
      <c r="Q20" s="249">
        <f t="shared" si="9"/>
        <v>6424.7</v>
      </c>
      <c r="R20" s="249">
        <f t="shared" si="10"/>
        <v>9463.6</v>
      </c>
      <c r="S20" s="16">
        <f t="shared" si="11"/>
        <v>1410.1</v>
      </c>
      <c r="T20" s="34">
        <v>0.4</v>
      </c>
      <c r="U20" s="34">
        <v>1</v>
      </c>
      <c r="V20" s="19">
        <f t="shared" si="12"/>
        <v>503.7</v>
      </c>
      <c r="W20" s="19">
        <f t="shared" si="13"/>
        <v>1097.3000000000004</v>
      </c>
      <c r="X20" s="20">
        <f t="shared" si="14"/>
        <v>4821.5000000000009</v>
      </c>
      <c r="Y20" s="21">
        <f t="shared" si="15"/>
        <v>1642.6000000000001</v>
      </c>
      <c r="Z20" s="21">
        <f t="shared" si="16"/>
        <v>3742.7999999999993</v>
      </c>
      <c r="AC20" s="249">
        <f t="shared" si="17"/>
        <v>2089.9500000000003</v>
      </c>
      <c r="AD20" s="249">
        <f t="shared" si="18"/>
        <v>8902.6999999999989</v>
      </c>
      <c r="AE20" s="249">
        <f t="shared" si="19"/>
        <v>8357.4000000000015</v>
      </c>
    </row>
    <row r="21" spans="1:31" ht="19.5" customHeight="1" x14ac:dyDescent="0.2">
      <c r="A21" s="24" t="s">
        <v>43</v>
      </c>
      <c r="B21" s="33">
        <v>44847</v>
      </c>
      <c r="C21" s="35">
        <v>1.6</v>
      </c>
      <c r="D21" s="35">
        <v>1</v>
      </c>
      <c r="E21" s="35">
        <v>5</v>
      </c>
      <c r="F21" s="16">
        <f t="shared" si="0"/>
        <v>3975.7</v>
      </c>
      <c r="G21" s="17">
        <f t="shared" si="1"/>
        <v>6390</v>
      </c>
      <c r="H21" s="16">
        <f t="shared" si="2"/>
        <v>1755.8999999999999</v>
      </c>
      <c r="I21" s="34">
        <v>0.3</v>
      </c>
      <c r="J21" s="34">
        <v>1.8</v>
      </c>
      <c r="K21" s="19">
        <f t="shared" si="3"/>
        <v>484.59999999999997</v>
      </c>
      <c r="L21" s="19">
        <f t="shared" si="4"/>
        <v>3577.1000000000004</v>
      </c>
      <c r="M21" s="20">
        <f t="shared" si="5"/>
        <v>5256.9000000000005</v>
      </c>
      <c r="N21" s="21">
        <f t="shared" si="6"/>
        <v>2955.7000000000007</v>
      </c>
      <c r="O21" s="21">
        <f t="shared" si="7"/>
        <v>6200.1</v>
      </c>
      <c r="P21" s="249">
        <f t="shared" si="8"/>
        <v>1744.1000000000001</v>
      </c>
      <c r="Q21" s="249">
        <f t="shared" si="9"/>
        <v>6422.9</v>
      </c>
      <c r="R21" s="249">
        <f t="shared" si="10"/>
        <v>9463.2999999999993</v>
      </c>
      <c r="S21" s="16">
        <f t="shared" si="11"/>
        <v>1411.6999999999998</v>
      </c>
      <c r="T21" s="34">
        <v>0.4</v>
      </c>
      <c r="U21" s="34">
        <v>1.8</v>
      </c>
      <c r="V21" s="19">
        <f t="shared" si="12"/>
        <v>504.09999999999997</v>
      </c>
      <c r="W21" s="19">
        <f t="shared" si="13"/>
        <v>1099.1000000000004</v>
      </c>
      <c r="X21" s="20">
        <f t="shared" si="14"/>
        <v>4823.1000000000013</v>
      </c>
      <c r="Y21" s="21">
        <f t="shared" si="15"/>
        <v>1643.0000000000002</v>
      </c>
      <c r="Z21" s="21">
        <f t="shared" si="16"/>
        <v>3744.5999999999995</v>
      </c>
      <c r="AC21" s="249">
        <f t="shared" si="17"/>
        <v>2088.3500000000004</v>
      </c>
      <c r="AD21" s="249">
        <f t="shared" si="18"/>
        <v>8900.9</v>
      </c>
      <c r="AE21" s="249">
        <f t="shared" si="19"/>
        <v>8357</v>
      </c>
    </row>
    <row r="22" spans="1:31" ht="19.5" customHeight="1" x14ac:dyDescent="0.2">
      <c r="A22" s="24" t="s">
        <v>44</v>
      </c>
      <c r="B22" s="33">
        <v>44851</v>
      </c>
      <c r="C22" s="35">
        <v>3.2</v>
      </c>
      <c r="D22" s="35">
        <v>2</v>
      </c>
      <c r="E22" s="35">
        <v>8</v>
      </c>
      <c r="F22" s="16">
        <f t="shared" si="0"/>
        <v>3978.8999999999996</v>
      </c>
      <c r="G22" s="17">
        <f t="shared" si="1"/>
        <v>6398</v>
      </c>
      <c r="H22" s="16">
        <f t="shared" si="2"/>
        <v>1759.1</v>
      </c>
      <c r="I22" s="34">
        <v>0.7</v>
      </c>
      <c r="J22" s="34">
        <v>2.7</v>
      </c>
      <c r="K22" s="19">
        <f t="shared" si="3"/>
        <v>485.29999999999995</v>
      </c>
      <c r="L22" s="19">
        <f t="shared" si="4"/>
        <v>3579.8</v>
      </c>
      <c r="M22" s="20">
        <f t="shared" si="5"/>
        <v>5260.1</v>
      </c>
      <c r="N22" s="21">
        <f t="shared" si="6"/>
        <v>2956.4000000000005</v>
      </c>
      <c r="O22" s="21">
        <f t="shared" si="7"/>
        <v>6202.8</v>
      </c>
      <c r="P22" s="249">
        <f t="shared" si="8"/>
        <v>1740.9</v>
      </c>
      <c r="Q22" s="249">
        <f t="shared" si="9"/>
        <v>6420.2</v>
      </c>
      <c r="R22" s="249">
        <f t="shared" si="10"/>
        <v>9462.6</v>
      </c>
      <c r="S22" s="16">
        <f t="shared" si="11"/>
        <v>1414.8999999999999</v>
      </c>
      <c r="T22" s="34">
        <v>0.6</v>
      </c>
      <c r="U22" s="34">
        <v>2.7</v>
      </c>
      <c r="V22" s="19">
        <f t="shared" si="12"/>
        <v>504.7</v>
      </c>
      <c r="W22" s="19">
        <f t="shared" si="13"/>
        <v>1101.8000000000004</v>
      </c>
      <c r="X22" s="20">
        <f t="shared" si="14"/>
        <v>4826.3000000000011</v>
      </c>
      <c r="Y22" s="21">
        <f t="shared" si="15"/>
        <v>1643.6000000000001</v>
      </c>
      <c r="Z22" s="21">
        <f t="shared" si="16"/>
        <v>3747.2999999999993</v>
      </c>
      <c r="AC22" s="249">
        <f t="shared" si="17"/>
        <v>2085.1500000000005</v>
      </c>
      <c r="AD22" s="249">
        <f t="shared" si="18"/>
        <v>8898.1999999999989</v>
      </c>
      <c r="AE22" s="249">
        <f t="shared" si="19"/>
        <v>8356.4000000000015</v>
      </c>
    </row>
    <row r="23" spans="1:31" ht="19.5" customHeight="1" x14ac:dyDescent="0.2">
      <c r="A23" s="24" t="s">
        <v>45</v>
      </c>
      <c r="B23" s="33">
        <v>44852</v>
      </c>
      <c r="C23" s="35">
        <v>2.4</v>
      </c>
      <c r="D23" s="35">
        <v>2</v>
      </c>
      <c r="E23" s="35">
        <v>2</v>
      </c>
      <c r="F23" s="16">
        <f t="shared" si="0"/>
        <v>3981.2999999999997</v>
      </c>
      <c r="G23" s="17">
        <f t="shared" si="1"/>
        <v>6400</v>
      </c>
      <c r="H23" s="16">
        <f t="shared" si="2"/>
        <v>1761.5</v>
      </c>
      <c r="I23" s="34">
        <v>0.7</v>
      </c>
      <c r="J23" s="34">
        <v>2.7</v>
      </c>
      <c r="K23" s="19">
        <f t="shared" si="3"/>
        <v>485.99999999999994</v>
      </c>
      <c r="L23" s="19">
        <f t="shared" si="4"/>
        <v>3582.5</v>
      </c>
      <c r="M23" s="20">
        <f t="shared" si="5"/>
        <v>5262.5</v>
      </c>
      <c r="N23" s="21">
        <f t="shared" si="6"/>
        <v>2957.1000000000004</v>
      </c>
      <c r="O23" s="21">
        <f t="shared" si="7"/>
        <v>6205.5</v>
      </c>
      <c r="P23" s="249">
        <f t="shared" si="8"/>
        <v>1738.5</v>
      </c>
      <c r="Q23" s="249">
        <f t="shared" si="9"/>
        <v>6417.5</v>
      </c>
      <c r="R23" s="249">
        <f t="shared" si="10"/>
        <v>9461.9</v>
      </c>
      <c r="S23" s="16">
        <f t="shared" si="11"/>
        <v>1417.3</v>
      </c>
      <c r="T23" s="34">
        <v>0.7</v>
      </c>
      <c r="U23" s="34">
        <v>2.7</v>
      </c>
      <c r="V23" s="19">
        <f t="shared" si="12"/>
        <v>505.4</v>
      </c>
      <c r="W23" s="19">
        <f t="shared" si="13"/>
        <v>1104.5000000000005</v>
      </c>
      <c r="X23" s="20">
        <f t="shared" si="14"/>
        <v>4828.7000000000007</v>
      </c>
      <c r="Y23" s="21">
        <f t="shared" si="15"/>
        <v>1644.3000000000002</v>
      </c>
      <c r="Z23" s="21">
        <f t="shared" si="16"/>
        <v>3749.9999999999991</v>
      </c>
      <c r="AC23" s="249">
        <f t="shared" si="17"/>
        <v>2082.75</v>
      </c>
      <c r="AD23" s="249">
        <f t="shared" si="18"/>
        <v>8895.5</v>
      </c>
      <c r="AE23" s="249">
        <f t="shared" si="19"/>
        <v>8355.7000000000007</v>
      </c>
    </row>
    <row r="24" spans="1:31" ht="19.5" customHeight="1" x14ac:dyDescent="0.2">
      <c r="A24" s="24" t="s">
        <v>46</v>
      </c>
      <c r="B24" s="33">
        <v>44853</v>
      </c>
      <c r="C24" s="35">
        <v>1.8</v>
      </c>
      <c r="D24" s="35">
        <v>1</v>
      </c>
      <c r="E24" s="35">
        <v>9</v>
      </c>
      <c r="F24" s="16">
        <f t="shared" si="0"/>
        <v>3983.1</v>
      </c>
      <c r="G24" s="17">
        <f t="shared" si="1"/>
        <v>6409</v>
      </c>
      <c r="H24" s="16">
        <f t="shared" si="2"/>
        <v>1763.3</v>
      </c>
      <c r="I24" s="34">
        <v>0.3</v>
      </c>
      <c r="J24" s="34">
        <v>3</v>
      </c>
      <c r="K24" s="19">
        <f t="shared" si="3"/>
        <v>486.29999999999995</v>
      </c>
      <c r="L24" s="19">
        <f t="shared" si="4"/>
        <v>3585.5</v>
      </c>
      <c r="M24" s="20">
        <f t="shared" si="5"/>
        <v>5264.3</v>
      </c>
      <c r="N24" s="21">
        <f t="shared" si="6"/>
        <v>2957.4000000000005</v>
      </c>
      <c r="O24" s="21">
        <f t="shared" si="7"/>
        <v>6208.5</v>
      </c>
      <c r="P24" s="249">
        <f t="shared" si="8"/>
        <v>1736.7</v>
      </c>
      <c r="Q24" s="249">
        <f t="shared" si="9"/>
        <v>6414.5</v>
      </c>
      <c r="R24" s="249">
        <f t="shared" si="10"/>
        <v>9461.6</v>
      </c>
      <c r="S24" s="16">
        <f t="shared" si="11"/>
        <v>1419.1</v>
      </c>
      <c r="T24" s="34">
        <v>0.3</v>
      </c>
      <c r="U24" s="34">
        <v>2.7</v>
      </c>
      <c r="V24" s="19">
        <f t="shared" si="12"/>
        <v>505.7</v>
      </c>
      <c r="W24" s="19">
        <f t="shared" si="13"/>
        <v>1107.2000000000005</v>
      </c>
      <c r="X24" s="20">
        <f t="shared" si="14"/>
        <v>4830.5000000000009</v>
      </c>
      <c r="Y24" s="21">
        <f t="shared" si="15"/>
        <v>1644.6000000000001</v>
      </c>
      <c r="Z24" s="21">
        <f t="shared" si="16"/>
        <v>3752.6999999999989</v>
      </c>
      <c r="AC24" s="249">
        <f t="shared" si="17"/>
        <v>2080.9500000000003</v>
      </c>
      <c r="AD24" s="249">
        <f t="shared" si="18"/>
        <v>8892.7999999999993</v>
      </c>
      <c r="AE24" s="249">
        <f t="shared" si="19"/>
        <v>8355.4000000000015</v>
      </c>
    </row>
    <row r="25" spans="1:31" ht="19.5" customHeight="1" x14ac:dyDescent="0.2">
      <c r="A25" s="24" t="s">
        <v>47</v>
      </c>
      <c r="B25" s="33">
        <v>44860</v>
      </c>
      <c r="C25" s="35">
        <v>0.7</v>
      </c>
      <c r="D25" s="35">
        <v>1</v>
      </c>
      <c r="E25" s="35">
        <v>1</v>
      </c>
      <c r="F25" s="16">
        <f t="shared" si="0"/>
        <v>3983.7999999999997</v>
      </c>
      <c r="G25" s="17">
        <f t="shared" si="1"/>
        <v>6410</v>
      </c>
      <c r="H25" s="16">
        <f t="shared" si="2"/>
        <v>1764</v>
      </c>
      <c r="I25" s="34">
        <v>0.3</v>
      </c>
      <c r="J25" s="34">
        <v>0.8</v>
      </c>
      <c r="K25" s="19">
        <f t="shared" si="3"/>
        <v>486.59999999999997</v>
      </c>
      <c r="L25" s="19">
        <f t="shared" si="4"/>
        <v>3586.3</v>
      </c>
      <c r="M25" s="20">
        <f t="shared" si="5"/>
        <v>5265</v>
      </c>
      <c r="N25" s="21">
        <f t="shared" si="6"/>
        <v>2957.7000000000007</v>
      </c>
      <c r="O25" s="21">
        <f t="shared" si="7"/>
        <v>6209.3</v>
      </c>
      <c r="P25" s="249">
        <f t="shared" si="8"/>
        <v>1736</v>
      </c>
      <c r="Q25" s="249">
        <f t="shared" si="9"/>
        <v>6413.7</v>
      </c>
      <c r="R25" s="249">
        <f t="shared" si="10"/>
        <v>9461.2999999999993</v>
      </c>
      <c r="S25" s="16">
        <f t="shared" si="11"/>
        <v>1419.8</v>
      </c>
      <c r="T25" s="34">
        <v>0.4</v>
      </c>
      <c r="U25" s="34">
        <v>0.8</v>
      </c>
      <c r="V25" s="19">
        <f t="shared" si="12"/>
        <v>506.09999999999997</v>
      </c>
      <c r="W25" s="19">
        <f t="shared" si="13"/>
        <v>1108.0000000000005</v>
      </c>
      <c r="X25" s="20">
        <f t="shared" si="14"/>
        <v>4831.2000000000007</v>
      </c>
      <c r="Y25" s="21">
        <f t="shared" si="15"/>
        <v>1645.0000000000002</v>
      </c>
      <c r="Z25" s="21">
        <f t="shared" si="16"/>
        <v>3753.4999999999991</v>
      </c>
      <c r="AC25" s="249">
        <f t="shared" si="17"/>
        <v>2080.25</v>
      </c>
      <c r="AD25" s="249">
        <f t="shared" si="18"/>
        <v>8892</v>
      </c>
      <c r="AE25" s="249">
        <f t="shared" si="19"/>
        <v>8355</v>
      </c>
    </row>
    <row r="26" spans="1:31" ht="19.5" customHeight="1" x14ac:dyDescent="0.2">
      <c r="A26" s="24" t="s">
        <v>48</v>
      </c>
      <c r="B26" s="33">
        <v>44861</v>
      </c>
      <c r="C26" s="35">
        <v>2.4</v>
      </c>
      <c r="D26" s="35">
        <v>2</v>
      </c>
      <c r="E26" s="35">
        <v>7</v>
      </c>
      <c r="F26" s="16">
        <f t="shared" si="0"/>
        <v>3986.2</v>
      </c>
      <c r="G26" s="17">
        <f t="shared" si="1"/>
        <v>6417</v>
      </c>
      <c r="H26" s="16">
        <f t="shared" si="2"/>
        <v>1766.4</v>
      </c>
      <c r="I26" s="34">
        <v>0.7</v>
      </c>
      <c r="J26" s="34">
        <v>2.8</v>
      </c>
      <c r="K26" s="19">
        <f t="shared" si="3"/>
        <v>487.29999999999995</v>
      </c>
      <c r="L26" s="19">
        <f t="shared" si="4"/>
        <v>3589.1000000000004</v>
      </c>
      <c r="M26" s="20">
        <f t="shared" si="5"/>
        <v>5267.4</v>
      </c>
      <c r="N26" s="21">
        <f t="shared" si="6"/>
        <v>2958.4000000000005</v>
      </c>
      <c r="O26" s="21">
        <f t="shared" si="7"/>
        <v>6212.1</v>
      </c>
      <c r="P26" s="249">
        <f t="shared" si="8"/>
        <v>1733.6</v>
      </c>
      <c r="Q26" s="249">
        <f t="shared" si="9"/>
        <v>6410.9</v>
      </c>
      <c r="R26" s="249">
        <f t="shared" si="10"/>
        <v>9460.6</v>
      </c>
      <c r="S26" s="16">
        <f t="shared" si="11"/>
        <v>1422.2</v>
      </c>
      <c r="T26" s="34">
        <v>0.6</v>
      </c>
      <c r="U26" s="34">
        <v>3.1</v>
      </c>
      <c r="V26" s="19">
        <f t="shared" si="12"/>
        <v>506.7</v>
      </c>
      <c r="W26" s="19">
        <f t="shared" si="13"/>
        <v>1111.1000000000004</v>
      </c>
      <c r="X26" s="20">
        <f t="shared" si="14"/>
        <v>4833.6000000000004</v>
      </c>
      <c r="Y26" s="21">
        <f t="shared" si="15"/>
        <v>1645.6000000000001</v>
      </c>
      <c r="Z26" s="21">
        <f t="shared" si="16"/>
        <v>3756.599999999999</v>
      </c>
      <c r="AC26" s="249">
        <f t="shared" si="17"/>
        <v>2077.8500000000004</v>
      </c>
      <c r="AD26" s="249">
        <f t="shared" si="18"/>
        <v>8888.9</v>
      </c>
      <c r="AE26" s="249">
        <f t="shared" si="19"/>
        <v>8354.4000000000015</v>
      </c>
    </row>
    <row r="27" spans="1:31" ht="19.5" customHeight="1" x14ac:dyDescent="0.2">
      <c r="A27" s="24" t="s">
        <v>49</v>
      </c>
      <c r="B27" s="33" t="s">
        <v>50</v>
      </c>
      <c r="C27" s="35">
        <v>0</v>
      </c>
      <c r="D27" s="35">
        <v>0</v>
      </c>
      <c r="E27" s="35">
        <v>0</v>
      </c>
      <c r="F27" s="16">
        <f t="shared" si="0"/>
        <v>3986.2</v>
      </c>
      <c r="G27" s="17">
        <f t="shared" si="1"/>
        <v>6417</v>
      </c>
      <c r="H27" s="16">
        <f t="shared" si="2"/>
        <v>1766.4</v>
      </c>
      <c r="I27" s="34">
        <v>0</v>
      </c>
      <c r="J27" s="34">
        <v>0</v>
      </c>
      <c r="K27" s="19">
        <f t="shared" si="3"/>
        <v>487.29999999999995</v>
      </c>
      <c r="L27" s="19">
        <f t="shared" si="4"/>
        <v>3589.1000000000004</v>
      </c>
      <c r="M27" s="20">
        <f t="shared" si="5"/>
        <v>5267.4</v>
      </c>
      <c r="N27" s="21">
        <f t="shared" si="6"/>
        <v>2958.4000000000005</v>
      </c>
      <c r="O27" s="21">
        <f t="shared" si="7"/>
        <v>6212.1</v>
      </c>
      <c r="P27" s="249">
        <f t="shared" si="8"/>
        <v>1733.6</v>
      </c>
      <c r="Q27" s="249">
        <f t="shared" si="9"/>
        <v>6410.9</v>
      </c>
      <c r="R27" s="249">
        <f t="shared" si="10"/>
        <v>9460.6</v>
      </c>
      <c r="S27" s="16">
        <f t="shared" si="11"/>
        <v>1422.2</v>
      </c>
      <c r="T27" s="34">
        <v>0</v>
      </c>
      <c r="U27" s="34">
        <v>0</v>
      </c>
      <c r="V27" s="19">
        <f t="shared" si="12"/>
        <v>506.7</v>
      </c>
      <c r="W27" s="19">
        <f t="shared" si="13"/>
        <v>1111.1000000000004</v>
      </c>
      <c r="X27" s="20">
        <f t="shared" si="14"/>
        <v>4833.6000000000004</v>
      </c>
      <c r="Y27" s="21">
        <f t="shared" si="15"/>
        <v>1645.6000000000001</v>
      </c>
      <c r="Z27" s="21">
        <f t="shared" si="16"/>
        <v>3756.599999999999</v>
      </c>
      <c r="AC27" s="249">
        <f t="shared" si="17"/>
        <v>2077.8500000000004</v>
      </c>
      <c r="AD27" s="249">
        <f t="shared" si="18"/>
        <v>8888.9</v>
      </c>
      <c r="AE27" s="249">
        <f t="shared" si="19"/>
        <v>8354.4000000000015</v>
      </c>
    </row>
    <row r="28" spans="1:31" ht="19.5" customHeight="1" x14ac:dyDescent="0.2">
      <c r="A28" s="24" t="s">
        <v>51</v>
      </c>
      <c r="B28" s="33">
        <v>44867</v>
      </c>
      <c r="C28" s="35">
        <v>3.4</v>
      </c>
      <c r="D28" s="35">
        <v>2</v>
      </c>
      <c r="E28" s="35">
        <v>2</v>
      </c>
      <c r="F28" s="16">
        <f t="shared" si="0"/>
        <v>3989.6</v>
      </c>
      <c r="G28" s="17">
        <f t="shared" si="1"/>
        <v>6419</v>
      </c>
      <c r="H28" s="16">
        <f t="shared" si="2"/>
        <v>1769.8000000000002</v>
      </c>
      <c r="I28" s="34">
        <v>0.7</v>
      </c>
      <c r="J28" s="34">
        <v>1.6</v>
      </c>
      <c r="K28" s="19">
        <f t="shared" si="3"/>
        <v>487.99999999999994</v>
      </c>
      <c r="L28" s="19">
        <f t="shared" si="4"/>
        <v>3590.7000000000003</v>
      </c>
      <c r="M28" s="20">
        <f t="shared" si="5"/>
        <v>5270.7999999999993</v>
      </c>
      <c r="N28" s="21">
        <f t="shared" si="6"/>
        <v>2959.1000000000004</v>
      </c>
      <c r="O28" s="21">
        <f t="shared" si="7"/>
        <v>6213.7000000000007</v>
      </c>
      <c r="P28" s="249">
        <f t="shared" si="8"/>
        <v>1730.1999999999998</v>
      </c>
      <c r="Q28" s="249">
        <f t="shared" si="9"/>
        <v>6409.2999999999993</v>
      </c>
      <c r="R28" s="249">
        <f t="shared" si="10"/>
        <v>9459.9</v>
      </c>
      <c r="S28" s="16">
        <f t="shared" si="11"/>
        <v>1425.6000000000001</v>
      </c>
      <c r="T28" s="34">
        <v>0.7</v>
      </c>
      <c r="U28" s="34">
        <v>1.6</v>
      </c>
      <c r="V28" s="19">
        <f t="shared" si="12"/>
        <v>507.4</v>
      </c>
      <c r="W28" s="19">
        <f t="shared" si="13"/>
        <v>1112.7000000000003</v>
      </c>
      <c r="X28" s="20">
        <f t="shared" si="14"/>
        <v>4837</v>
      </c>
      <c r="Y28" s="21">
        <f t="shared" si="15"/>
        <v>1646.3000000000002</v>
      </c>
      <c r="Z28" s="21">
        <f t="shared" si="16"/>
        <v>3758.1999999999989</v>
      </c>
      <c r="AC28" s="249">
        <f t="shared" si="17"/>
        <v>2074.4499999999998</v>
      </c>
      <c r="AD28" s="249">
        <f t="shared" si="18"/>
        <v>8887.2999999999993</v>
      </c>
      <c r="AE28" s="249">
        <f t="shared" si="19"/>
        <v>8353.7000000000007</v>
      </c>
    </row>
    <row r="29" spans="1:31" ht="19.5" customHeight="1" x14ac:dyDescent="0.2">
      <c r="A29" s="24" t="s">
        <v>52</v>
      </c>
      <c r="B29" s="33">
        <v>44868</v>
      </c>
      <c r="C29" s="35">
        <v>2</v>
      </c>
      <c r="D29" s="35">
        <v>2</v>
      </c>
      <c r="E29" s="35">
        <v>6</v>
      </c>
      <c r="F29" s="16">
        <f t="shared" si="0"/>
        <v>3991.6</v>
      </c>
      <c r="G29" s="17">
        <f t="shared" si="1"/>
        <v>6425</v>
      </c>
      <c r="H29" s="16">
        <f t="shared" si="2"/>
        <v>1771.8000000000002</v>
      </c>
      <c r="I29" s="34">
        <v>0.7</v>
      </c>
      <c r="J29" s="34">
        <v>3.1</v>
      </c>
      <c r="K29" s="19">
        <f t="shared" si="3"/>
        <v>488.69999999999993</v>
      </c>
      <c r="L29" s="19">
        <f t="shared" si="4"/>
        <v>3593.8</v>
      </c>
      <c r="M29" s="20">
        <f t="shared" si="5"/>
        <v>5272.7999999999993</v>
      </c>
      <c r="N29" s="21">
        <f t="shared" si="6"/>
        <v>2959.8</v>
      </c>
      <c r="O29" s="21">
        <f t="shared" si="7"/>
        <v>6216.8000000000011</v>
      </c>
      <c r="P29" s="249">
        <f t="shared" si="8"/>
        <v>1728.1999999999998</v>
      </c>
      <c r="Q29" s="249">
        <f t="shared" si="9"/>
        <v>6406.1999999999989</v>
      </c>
      <c r="R29" s="249">
        <f t="shared" si="10"/>
        <v>9459.1999999999989</v>
      </c>
      <c r="S29" s="16">
        <f t="shared" si="11"/>
        <v>1427.6000000000001</v>
      </c>
      <c r="T29" s="34">
        <v>0.8</v>
      </c>
      <c r="U29" s="34">
        <v>3.2</v>
      </c>
      <c r="V29" s="19">
        <f t="shared" si="12"/>
        <v>508.2</v>
      </c>
      <c r="W29" s="19">
        <f t="shared" si="13"/>
        <v>1115.9000000000003</v>
      </c>
      <c r="X29" s="20">
        <f t="shared" si="14"/>
        <v>4839</v>
      </c>
      <c r="Y29" s="21">
        <f t="shared" si="15"/>
        <v>1647.1000000000001</v>
      </c>
      <c r="Z29" s="21">
        <f t="shared" si="16"/>
        <v>3761.3999999999987</v>
      </c>
      <c r="AC29" s="249">
        <f t="shared" si="17"/>
        <v>2072.4499999999998</v>
      </c>
      <c r="AD29" s="249">
        <f t="shared" si="18"/>
        <v>8884.1</v>
      </c>
      <c r="AE29" s="249">
        <f t="shared" si="19"/>
        <v>8352.9000000000015</v>
      </c>
    </row>
    <row r="30" spans="1:31" ht="19.5" customHeight="1" x14ac:dyDescent="0.2">
      <c r="A30" s="24" t="s">
        <v>53</v>
      </c>
      <c r="B30" s="33" t="s">
        <v>54</v>
      </c>
      <c r="C30" s="35">
        <v>1.5</v>
      </c>
      <c r="D30" s="35">
        <v>1</v>
      </c>
      <c r="E30" s="35">
        <v>1</v>
      </c>
      <c r="F30" s="16">
        <f t="shared" si="0"/>
        <v>3993.1</v>
      </c>
      <c r="G30" s="17">
        <f t="shared" si="1"/>
        <v>6426</v>
      </c>
      <c r="H30" s="16">
        <f t="shared" si="2"/>
        <v>1773.3000000000002</v>
      </c>
      <c r="I30" s="34">
        <v>0.4</v>
      </c>
      <c r="J30" s="34">
        <v>1</v>
      </c>
      <c r="K30" s="19">
        <f t="shared" si="3"/>
        <v>489.09999999999991</v>
      </c>
      <c r="L30" s="19">
        <f t="shared" si="4"/>
        <v>3594.8</v>
      </c>
      <c r="M30" s="20">
        <f t="shared" si="5"/>
        <v>5274.2999999999993</v>
      </c>
      <c r="N30" s="21">
        <f t="shared" si="6"/>
        <v>2960.2000000000003</v>
      </c>
      <c r="O30" s="21">
        <f t="shared" si="7"/>
        <v>6217.8000000000011</v>
      </c>
      <c r="P30" s="249">
        <f t="shared" si="8"/>
        <v>1726.6999999999998</v>
      </c>
      <c r="Q30" s="249">
        <f t="shared" si="9"/>
        <v>6405.1999999999989</v>
      </c>
      <c r="R30" s="249">
        <f t="shared" si="10"/>
        <v>9458.7999999999993</v>
      </c>
      <c r="S30" s="16">
        <f t="shared" si="11"/>
        <v>1429.1000000000001</v>
      </c>
      <c r="T30" s="34">
        <v>0.3</v>
      </c>
      <c r="U30" s="34">
        <v>1.1000000000000001</v>
      </c>
      <c r="V30" s="19">
        <f t="shared" si="12"/>
        <v>508.5</v>
      </c>
      <c r="W30" s="19">
        <f t="shared" si="13"/>
        <v>1117.0000000000002</v>
      </c>
      <c r="X30" s="20">
        <f t="shared" si="14"/>
        <v>4840.5</v>
      </c>
      <c r="Y30" s="21">
        <f t="shared" si="15"/>
        <v>1647.4</v>
      </c>
      <c r="Z30" s="21">
        <f t="shared" si="16"/>
        <v>3762.4999999999986</v>
      </c>
      <c r="AC30" s="249">
        <f t="shared" si="17"/>
        <v>2070.9499999999998</v>
      </c>
      <c r="AD30" s="249">
        <f t="shared" si="18"/>
        <v>8883</v>
      </c>
      <c r="AE30" s="249">
        <f t="shared" si="19"/>
        <v>8352.6</v>
      </c>
    </row>
    <row r="31" spans="1:31" ht="19.5" customHeight="1" x14ac:dyDescent="0.2">
      <c r="A31" s="24" t="s">
        <v>55</v>
      </c>
      <c r="B31" s="33">
        <v>44872</v>
      </c>
      <c r="C31" s="35">
        <v>1.8</v>
      </c>
      <c r="D31" s="35">
        <v>1</v>
      </c>
      <c r="E31" s="35">
        <v>5</v>
      </c>
      <c r="F31" s="16">
        <f t="shared" si="0"/>
        <v>3994.9</v>
      </c>
      <c r="G31" s="17">
        <f t="shared" si="1"/>
        <v>6431</v>
      </c>
      <c r="H31" s="16">
        <f t="shared" si="2"/>
        <v>1775.1000000000001</v>
      </c>
      <c r="I31" s="34">
        <v>0.3</v>
      </c>
      <c r="J31" s="34">
        <v>1.2</v>
      </c>
      <c r="K31" s="19">
        <f t="shared" si="3"/>
        <v>489.39999999999992</v>
      </c>
      <c r="L31" s="19">
        <f t="shared" si="4"/>
        <v>3596</v>
      </c>
      <c r="M31" s="20">
        <f t="shared" si="5"/>
        <v>5276.0999999999995</v>
      </c>
      <c r="N31" s="21">
        <f t="shared" si="6"/>
        <v>2960.5000000000005</v>
      </c>
      <c r="O31" s="21">
        <f t="shared" si="7"/>
        <v>6219.0000000000009</v>
      </c>
      <c r="P31" s="249">
        <f t="shared" si="8"/>
        <v>1724.8999999999999</v>
      </c>
      <c r="Q31" s="249">
        <f t="shared" si="9"/>
        <v>6403.9999999999991</v>
      </c>
      <c r="R31" s="249">
        <f t="shared" si="10"/>
        <v>9458.5</v>
      </c>
      <c r="S31" s="16">
        <f t="shared" si="11"/>
        <v>1430.9</v>
      </c>
      <c r="T31" s="34">
        <v>0.4</v>
      </c>
      <c r="U31" s="34">
        <v>1.2</v>
      </c>
      <c r="V31" s="19">
        <f t="shared" si="12"/>
        <v>508.9</v>
      </c>
      <c r="W31" s="19">
        <f t="shared" si="13"/>
        <v>1118.2000000000003</v>
      </c>
      <c r="X31" s="20">
        <f t="shared" si="14"/>
        <v>4842.3</v>
      </c>
      <c r="Y31" s="21">
        <f t="shared" si="15"/>
        <v>1647.8000000000002</v>
      </c>
      <c r="Z31" s="21">
        <f t="shared" si="16"/>
        <v>3763.6999999999985</v>
      </c>
      <c r="AC31" s="249">
        <f t="shared" si="17"/>
        <v>2069.15</v>
      </c>
      <c r="AD31" s="249">
        <f t="shared" si="18"/>
        <v>8881.7999999999993</v>
      </c>
      <c r="AE31" s="249">
        <f t="shared" si="19"/>
        <v>8352.2000000000007</v>
      </c>
    </row>
    <row r="32" spans="1:31" ht="19.5" customHeight="1" x14ac:dyDescent="0.2">
      <c r="A32" s="24" t="s">
        <v>56</v>
      </c>
      <c r="B32" s="33">
        <v>44874</v>
      </c>
      <c r="C32" s="35">
        <v>1.6</v>
      </c>
      <c r="D32" s="35">
        <v>1</v>
      </c>
      <c r="E32" s="35">
        <v>5</v>
      </c>
      <c r="F32" s="16">
        <f t="shared" si="0"/>
        <v>3996.5</v>
      </c>
      <c r="G32" s="17">
        <f t="shared" si="1"/>
        <v>6436</v>
      </c>
      <c r="H32" s="16">
        <f t="shared" si="2"/>
        <v>1776.7</v>
      </c>
      <c r="I32" s="34">
        <v>0.4</v>
      </c>
      <c r="J32" s="34">
        <v>2</v>
      </c>
      <c r="K32" s="19">
        <f t="shared" si="3"/>
        <v>489.7999999999999</v>
      </c>
      <c r="L32" s="19">
        <f t="shared" si="4"/>
        <v>3598</v>
      </c>
      <c r="M32" s="20">
        <f t="shared" si="5"/>
        <v>5277.7</v>
      </c>
      <c r="N32" s="21">
        <f t="shared" si="6"/>
        <v>2960.9000000000005</v>
      </c>
      <c r="O32" s="21">
        <f t="shared" si="7"/>
        <v>6221.0000000000009</v>
      </c>
      <c r="P32" s="249">
        <f t="shared" si="8"/>
        <v>1723.3</v>
      </c>
      <c r="Q32" s="249">
        <f t="shared" si="9"/>
        <v>6401.9999999999991</v>
      </c>
      <c r="R32" s="249">
        <f t="shared" si="10"/>
        <v>9458.1</v>
      </c>
      <c r="S32" s="16">
        <f t="shared" si="11"/>
        <v>1432.5</v>
      </c>
      <c r="T32" s="34">
        <v>0.3</v>
      </c>
      <c r="U32" s="34">
        <v>1.9</v>
      </c>
      <c r="V32" s="19">
        <f t="shared" si="12"/>
        <v>509.2</v>
      </c>
      <c r="W32" s="19">
        <f t="shared" si="13"/>
        <v>1120.1000000000004</v>
      </c>
      <c r="X32" s="20">
        <f t="shared" si="14"/>
        <v>4843.9000000000005</v>
      </c>
      <c r="Y32" s="21">
        <f t="shared" si="15"/>
        <v>1648.1000000000001</v>
      </c>
      <c r="Z32" s="21">
        <f t="shared" si="16"/>
        <v>3765.5999999999985</v>
      </c>
      <c r="AC32" s="249">
        <f t="shared" si="17"/>
        <v>2067.5500000000002</v>
      </c>
      <c r="AD32" s="249">
        <f t="shared" si="18"/>
        <v>8879.9</v>
      </c>
      <c r="AE32" s="249">
        <f t="shared" si="19"/>
        <v>8351.9000000000015</v>
      </c>
    </row>
    <row r="33" spans="1:31" ht="19.5" customHeight="1" x14ac:dyDescent="0.2">
      <c r="A33" s="24" t="s">
        <v>57</v>
      </c>
      <c r="B33" s="33">
        <v>44876</v>
      </c>
      <c r="C33" s="35">
        <v>2</v>
      </c>
      <c r="D33" s="35">
        <v>1</v>
      </c>
      <c r="E33" s="35">
        <v>1</v>
      </c>
      <c r="F33" s="16">
        <f t="shared" si="0"/>
        <v>3998.5</v>
      </c>
      <c r="G33" s="17">
        <f t="shared" si="1"/>
        <v>6437</v>
      </c>
      <c r="H33" s="16">
        <f t="shared" si="2"/>
        <v>1778.7</v>
      </c>
      <c r="I33" s="34">
        <v>0.3</v>
      </c>
      <c r="J33" s="34">
        <v>1</v>
      </c>
      <c r="K33" s="19">
        <f t="shared" si="3"/>
        <v>490.09999999999991</v>
      </c>
      <c r="L33" s="19">
        <f t="shared" si="4"/>
        <v>3599</v>
      </c>
      <c r="M33" s="20">
        <f t="shared" si="5"/>
        <v>5279.7</v>
      </c>
      <c r="N33" s="21">
        <f t="shared" si="6"/>
        <v>2961.2000000000007</v>
      </c>
      <c r="O33" s="21">
        <f t="shared" si="7"/>
        <v>6222.0000000000009</v>
      </c>
      <c r="P33" s="249">
        <f t="shared" si="8"/>
        <v>1721.3</v>
      </c>
      <c r="Q33" s="249">
        <f t="shared" si="9"/>
        <v>6400.9999999999991</v>
      </c>
      <c r="R33" s="249">
        <f t="shared" si="10"/>
        <v>9457.7999999999993</v>
      </c>
      <c r="S33" s="16">
        <f t="shared" si="11"/>
        <v>1434.5</v>
      </c>
      <c r="T33" s="34">
        <v>0.4</v>
      </c>
      <c r="U33" s="34">
        <v>0.9</v>
      </c>
      <c r="V33" s="19">
        <f t="shared" si="12"/>
        <v>509.59999999999997</v>
      </c>
      <c r="W33" s="19">
        <f t="shared" si="13"/>
        <v>1121.0000000000005</v>
      </c>
      <c r="X33" s="20">
        <f t="shared" si="14"/>
        <v>4845.9000000000005</v>
      </c>
      <c r="Y33" s="21">
        <f t="shared" si="15"/>
        <v>1648.5000000000002</v>
      </c>
      <c r="Z33" s="21">
        <f t="shared" si="16"/>
        <v>3766.4999999999986</v>
      </c>
      <c r="AC33" s="249">
        <f t="shared" si="17"/>
        <v>2065.5500000000002</v>
      </c>
      <c r="AD33" s="249">
        <f t="shared" si="18"/>
        <v>8879</v>
      </c>
      <c r="AE33" s="249">
        <f t="shared" si="19"/>
        <v>8351.5</v>
      </c>
    </row>
    <row r="34" spans="1:31" ht="19.5" customHeight="1" x14ac:dyDescent="0.2">
      <c r="A34" s="24" t="s">
        <v>58</v>
      </c>
      <c r="B34" s="33">
        <v>44881</v>
      </c>
      <c r="C34" s="35">
        <v>1.8</v>
      </c>
      <c r="D34" s="35">
        <v>1</v>
      </c>
      <c r="E34" s="35">
        <v>5</v>
      </c>
      <c r="F34" s="16">
        <f t="shared" si="0"/>
        <v>4000.3</v>
      </c>
      <c r="G34" s="17">
        <f t="shared" si="1"/>
        <v>6442</v>
      </c>
      <c r="H34" s="16">
        <f t="shared" si="2"/>
        <v>1780.5</v>
      </c>
      <c r="I34" s="34">
        <v>0.3</v>
      </c>
      <c r="J34" s="34">
        <v>1.4</v>
      </c>
      <c r="K34" s="19">
        <f t="shared" si="3"/>
        <v>490.39999999999992</v>
      </c>
      <c r="L34" s="19">
        <f t="shared" si="4"/>
        <v>3600.4</v>
      </c>
      <c r="M34" s="20">
        <f t="shared" si="5"/>
        <v>5281.5</v>
      </c>
      <c r="N34" s="21">
        <f t="shared" si="6"/>
        <v>2961.5000000000009</v>
      </c>
      <c r="O34" s="21">
        <f t="shared" si="7"/>
        <v>6223.4000000000005</v>
      </c>
      <c r="P34" s="249">
        <f t="shared" si="8"/>
        <v>1719.5</v>
      </c>
      <c r="Q34" s="249">
        <f t="shared" si="9"/>
        <v>6399.5999999999995</v>
      </c>
      <c r="R34" s="249">
        <f t="shared" si="10"/>
        <v>9457.5</v>
      </c>
      <c r="S34" s="16">
        <f t="shared" si="11"/>
        <v>1436.3</v>
      </c>
      <c r="T34" s="34">
        <v>0.3</v>
      </c>
      <c r="U34" s="34">
        <v>1.5</v>
      </c>
      <c r="V34" s="19">
        <f t="shared" si="12"/>
        <v>509.9</v>
      </c>
      <c r="W34" s="19">
        <f t="shared" si="13"/>
        <v>1122.5000000000005</v>
      </c>
      <c r="X34" s="20">
        <f t="shared" si="14"/>
        <v>4847.7000000000007</v>
      </c>
      <c r="Y34" s="21">
        <f t="shared" si="15"/>
        <v>1648.8000000000002</v>
      </c>
      <c r="Z34" s="21">
        <f t="shared" si="16"/>
        <v>3767.9999999999986</v>
      </c>
      <c r="AC34" s="249">
        <f t="shared" si="17"/>
        <v>2063.75</v>
      </c>
      <c r="AD34" s="249">
        <f t="shared" si="18"/>
        <v>8877.5</v>
      </c>
      <c r="AE34" s="249">
        <f t="shared" si="19"/>
        <v>8351.2000000000007</v>
      </c>
    </row>
    <row r="35" spans="1:31" ht="19.5" customHeight="1" x14ac:dyDescent="0.2">
      <c r="A35" s="24" t="s">
        <v>59</v>
      </c>
      <c r="B35" s="33">
        <v>44882</v>
      </c>
      <c r="C35" s="35">
        <v>1.8</v>
      </c>
      <c r="D35" s="35">
        <v>1</v>
      </c>
      <c r="E35" s="35">
        <v>1</v>
      </c>
      <c r="F35" s="16">
        <f t="shared" si="0"/>
        <v>4002.1000000000004</v>
      </c>
      <c r="G35" s="17">
        <f t="shared" si="1"/>
        <v>6443</v>
      </c>
      <c r="H35" s="16">
        <f t="shared" si="2"/>
        <v>1782.3</v>
      </c>
      <c r="I35" s="34">
        <v>0.4</v>
      </c>
      <c r="J35" s="34">
        <v>0.8</v>
      </c>
      <c r="K35" s="19">
        <f t="shared" si="3"/>
        <v>490.7999999999999</v>
      </c>
      <c r="L35" s="19">
        <f t="shared" si="4"/>
        <v>3601.2000000000003</v>
      </c>
      <c r="M35" s="20">
        <f t="shared" si="5"/>
        <v>5283.3</v>
      </c>
      <c r="N35" s="21">
        <f t="shared" si="6"/>
        <v>2961.900000000001</v>
      </c>
      <c r="O35" s="21">
        <f t="shared" si="7"/>
        <v>6224.2000000000007</v>
      </c>
      <c r="P35" s="249">
        <f t="shared" si="8"/>
        <v>1717.7</v>
      </c>
      <c r="Q35" s="249">
        <f t="shared" si="9"/>
        <v>6398.7999999999993</v>
      </c>
      <c r="R35" s="249">
        <f t="shared" si="10"/>
        <v>9457.1</v>
      </c>
      <c r="S35" s="16">
        <f t="shared" si="11"/>
        <v>1438.1</v>
      </c>
      <c r="T35" s="34">
        <v>0.3</v>
      </c>
      <c r="U35" s="34">
        <v>0.8</v>
      </c>
      <c r="V35" s="19">
        <f t="shared" si="12"/>
        <v>510.2</v>
      </c>
      <c r="W35" s="19">
        <f t="shared" si="13"/>
        <v>1123.3000000000004</v>
      </c>
      <c r="X35" s="20">
        <f t="shared" si="14"/>
        <v>4849.5000000000009</v>
      </c>
      <c r="Y35" s="21">
        <f t="shared" si="15"/>
        <v>1649.1000000000001</v>
      </c>
      <c r="Z35" s="21">
        <f t="shared" si="16"/>
        <v>3768.7999999999988</v>
      </c>
      <c r="AC35" s="249">
        <f t="shared" si="17"/>
        <v>2061.9500000000003</v>
      </c>
      <c r="AD35" s="249">
        <f t="shared" si="18"/>
        <v>8876.6999999999989</v>
      </c>
      <c r="AE35" s="249">
        <f t="shared" si="19"/>
        <v>8350.9000000000015</v>
      </c>
    </row>
    <row r="36" spans="1:31" ht="19.5" customHeight="1" x14ac:dyDescent="0.2">
      <c r="A36" s="24" t="s">
        <v>60</v>
      </c>
      <c r="B36" s="33">
        <v>44887</v>
      </c>
      <c r="C36" s="35">
        <v>3.1</v>
      </c>
      <c r="D36" s="35">
        <v>2</v>
      </c>
      <c r="E36" s="35">
        <v>2</v>
      </c>
      <c r="F36" s="16">
        <f t="shared" si="0"/>
        <v>4005.2000000000003</v>
      </c>
      <c r="G36" s="17">
        <f t="shared" si="1"/>
        <v>6445</v>
      </c>
      <c r="H36" s="16">
        <f t="shared" si="2"/>
        <v>1785.3999999999999</v>
      </c>
      <c r="I36" s="34">
        <v>0.6</v>
      </c>
      <c r="J36" s="34">
        <v>1.7</v>
      </c>
      <c r="K36" s="19">
        <f t="shared" si="3"/>
        <v>491.39999999999992</v>
      </c>
      <c r="L36" s="19">
        <f t="shared" si="4"/>
        <v>3602.9</v>
      </c>
      <c r="M36" s="20">
        <f t="shared" si="5"/>
        <v>5286.4000000000005</v>
      </c>
      <c r="N36" s="21">
        <f t="shared" si="6"/>
        <v>2962.5000000000009</v>
      </c>
      <c r="O36" s="21">
        <f t="shared" si="7"/>
        <v>6225.9000000000005</v>
      </c>
      <c r="P36" s="249">
        <f t="shared" si="8"/>
        <v>1714.6000000000001</v>
      </c>
      <c r="Q36" s="249">
        <f t="shared" si="9"/>
        <v>6397.0999999999995</v>
      </c>
      <c r="R36" s="249">
        <f t="shared" si="10"/>
        <v>9456.5</v>
      </c>
      <c r="S36" s="16">
        <f t="shared" si="11"/>
        <v>1441.1999999999998</v>
      </c>
      <c r="T36" s="34">
        <v>0.7</v>
      </c>
      <c r="U36" s="34">
        <v>1.7</v>
      </c>
      <c r="V36" s="19">
        <f t="shared" si="12"/>
        <v>510.9</v>
      </c>
      <c r="W36" s="19">
        <f t="shared" si="13"/>
        <v>1125.0000000000005</v>
      </c>
      <c r="X36" s="20">
        <f t="shared" si="14"/>
        <v>4852.6000000000013</v>
      </c>
      <c r="Y36" s="21">
        <f t="shared" si="15"/>
        <v>1649.8000000000002</v>
      </c>
      <c r="Z36" s="21">
        <f t="shared" si="16"/>
        <v>3770.4999999999986</v>
      </c>
      <c r="AC36" s="249">
        <f t="shared" si="17"/>
        <v>2058.8500000000004</v>
      </c>
      <c r="AD36" s="249">
        <f t="shared" si="18"/>
        <v>8875</v>
      </c>
      <c r="AE36" s="249">
        <f t="shared" si="19"/>
        <v>8350.2000000000007</v>
      </c>
    </row>
    <row r="37" spans="1:31" ht="19.5" customHeight="1" x14ac:dyDescent="0.2">
      <c r="A37" s="24" t="s">
        <v>61</v>
      </c>
      <c r="B37" s="33">
        <v>44888</v>
      </c>
      <c r="C37" s="35">
        <v>1.3</v>
      </c>
      <c r="D37" s="35">
        <v>1</v>
      </c>
      <c r="E37" s="35">
        <v>11</v>
      </c>
      <c r="F37" s="16">
        <f t="shared" si="0"/>
        <v>4006.5000000000005</v>
      </c>
      <c r="G37" s="17">
        <f t="shared" si="1"/>
        <v>6456</v>
      </c>
      <c r="H37" s="16">
        <f t="shared" si="2"/>
        <v>1786.6999999999998</v>
      </c>
      <c r="I37" s="34">
        <v>0.4</v>
      </c>
      <c r="J37" s="34">
        <v>2.1</v>
      </c>
      <c r="K37" s="19">
        <f t="shared" si="3"/>
        <v>491.7999999999999</v>
      </c>
      <c r="L37" s="19">
        <f t="shared" si="4"/>
        <v>3605</v>
      </c>
      <c r="M37" s="20">
        <f t="shared" si="5"/>
        <v>5287.7000000000007</v>
      </c>
      <c r="N37" s="21">
        <f t="shared" si="6"/>
        <v>2962.900000000001</v>
      </c>
      <c r="O37" s="21">
        <f t="shared" si="7"/>
        <v>6228.0000000000009</v>
      </c>
      <c r="P37" s="249">
        <f t="shared" si="8"/>
        <v>1713.3000000000002</v>
      </c>
      <c r="Q37" s="249">
        <f t="shared" si="9"/>
        <v>6394.9999999999991</v>
      </c>
      <c r="R37" s="249">
        <f t="shared" si="10"/>
        <v>9456.1</v>
      </c>
      <c r="S37" s="16">
        <f t="shared" si="11"/>
        <v>1442.4999999999998</v>
      </c>
      <c r="T37" s="34">
        <v>0.3</v>
      </c>
      <c r="U37" s="34">
        <v>2.2000000000000002</v>
      </c>
      <c r="V37" s="19">
        <f t="shared" si="12"/>
        <v>511.2</v>
      </c>
      <c r="W37" s="19">
        <f t="shared" si="13"/>
        <v>1127.2000000000005</v>
      </c>
      <c r="X37" s="20">
        <f t="shared" si="14"/>
        <v>4853.9000000000015</v>
      </c>
      <c r="Y37" s="21">
        <f t="shared" si="15"/>
        <v>1650.1000000000001</v>
      </c>
      <c r="Z37" s="21">
        <f t="shared" si="16"/>
        <v>3772.6999999999985</v>
      </c>
      <c r="AC37" s="249">
        <f t="shared" si="17"/>
        <v>2057.5500000000002</v>
      </c>
      <c r="AD37" s="249">
        <f t="shared" si="18"/>
        <v>8872.7999999999993</v>
      </c>
      <c r="AE37" s="249">
        <f t="shared" si="19"/>
        <v>8349.9000000000015</v>
      </c>
    </row>
    <row r="38" spans="1:31" ht="19.5" customHeight="1" x14ac:dyDescent="0.2">
      <c r="A38" s="24" t="s">
        <v>62</v>
      </c>
      <c r="B38" s="33">
        <v>44889</v>
      </c>
      <c r="C38" s="35">
        <v>0</v>
      </c>
      <c r="D38" s="35">
        <v>0</v>
      </c>
      <c r="E38" s="35">
        <v>0</v>
      </c>
      <c r="F38" s="16">
        <f t="shared" si="0"/>
        <v>4006.5000000000005</v>
      </c>
      <c r="G38" s="17">
        <f t="shared" si="1"/>
        <v>6456</v>
      </c>
      <c r="H38" s="16">
        <f t="shared" si="2"/>
        <v>1786.6999999999998</v>
      </c>
      <c r="I38" s="34">
        <v>0.3</v>
      </c>
      <c r="J38" s="34">
        <v>0.6</v>
      </c>
      <c r="K38" s="19">
        <f t="shared" si="3"/>
        <v>492.09999999999991</v>
      </c>
      <c r="L38" s="19">
        <f t="shared" si="4"/>
        <v>3605.6</v>
      </c>
      <c r="M38" s="20">
        <f t="shared" si="5"/>
        <v>5287.7000000000007</v>
      </c>
      <c r="N38" s="21">
        <f t="shared" si="6"/>
        <v>2963.2000000000012</v>
      </c>
      <c r="O38" s="21">
        <f t="shared" si="7"/>
        <v>6228.6000000000013</v>
      </c>
      <c r="P38" s="249">
        <f t="shared" si="8"/>
        <v>1713.3000000000002</v>
      </c>
      <c r="Q38" s="249">
        <f t="shared" si="9"/>
        <v>6394.3999999999987</v>
      </c>
      <c r="R38" s="249">
        <f t="shared" si="10"/>
        <v>9455.7999999999993</v>
      </c>
      <c r="S38" s="16">
        <f t="shared" si="11"/>
        <v>1442.4999999999998</v>
      </c>
      <c r="T38" s="34">
        <v>0.4</v>
      </c>
      <c r="U38" s="34">
        <v>0.6</v>
      </c>
      <c r="V38" s="19">
        <f t="shared" si="12"/>
        <v>511.59999999999997</v>
      </c>
      <c r="W38" s="19">
        <f t="shared" si="13"/>
        <v>1127.8000000000004</v>
      </c>
      <c r="X38" s="20">
        <f t="shared" si="14"/>
        <v>4853.9000000000015</v>
      </c>
      <c r="Y38" s="21">
        <f t="shared" si="15"/>
        <v>1650.5000000000002</v>
      </c>
      <c r="Z38" s="21">
        <f t="shared" si="16"/>
        <v>3773.2999999999984</v>
      </c>
      <c r="AC38" s="249">
        <f t="shared" si="17"/>
        <v>2057.5500000000002</v>
      </c>
      <c r="AD38" s="249">
        <f t="shared" si="18"/>
        <v>8872.1999999999989</v>
      </c>
      <c r="AE38" s="249">
        <f t="shared" si="19"/>
        <v>8349.5</v>
      </c>
    </row>
    <row r="39" spans="1:31" ht="19.5" customHeight="1" x14ac:dyDescent="0.2">
      <c r="A39" s="24" t="s">
        <v>63</v>
      </c>
      <c r="B39" s="33">
        <v>44890</v>
      </c>
      <c r="C39" s="35">
        <v>2.7</v>
      </c>
      <c r="D39" s="35">
        <v>1</v>
      </c>
      <c r="E39" s="35">
        <v>1</v>
      </c>
      <c r="F39" s="16">
        <f t="shared" si="0"/>
        <v>4009.2000000000003</v>
      </c>
      <c r="G39" s="17">
        <f t="shared" si="1"/>
        <v>6457</v>
      </c>
      <c r="H39" s="16">
        <f t="shared" si="2"/>
        <v>1789.3999999999999</v>
      </c>
      <c r="I39" s="34">
        <v>0.4</v>
      </c>
      <c r="J39" s="34">
        <v>1</v>
      </c>
      <c r="K39" s="19">
        <f t="shared" si="3"/>
        <v>492.49999999999989</v>
      </c>
      <c r="L39" s="19">
        <f t="shared" si="4"/>
        <v>3606.6</v>
      </c>
      <c r="M39" s="20">
        <f t="shared" si="5"/>
        <v>5290.4000000000005</v>
      </c>
      <c r="N39" s="21">
        <f t="shared" ref="N39:N70" si="20">IF(I39="","",I39+N38)</f>
        <v>2963.6000000000013</v>
      </c>
      <c r="O39" s="21">
        <f t="shared" ref="O39:O70" si="21">IF(J39="","",J39+O38)</f>
        <v>6229.6000000000013</v>
      </c>
      <c r="P39" s="249">
        <f t="shared" si="8"/>
        <v>1710.6000000000001</v>
      </c>
      <c r="Q39" s="249">
        <f t="shared" si="9"/>
        <v>6393.3999999999987</v>
      </c>
      <c r="R39" s="249">
        <f t="shared" si="10"/>
        <v>9455.4</v>
      </c>
      <c r="S39" s="16">
        <f t="shared" si="11"/>
        <v>1445.1999999999998</v>
      </c>
      <c r="T39" s="34">
        <v>0.3</v>
      </c>
      <c r="U39" s="34">
        <v>1</v>
      </c>
      <c r="V39" s="19">
        <f t="shared" ref="V39:V70" si="22">IF(T39="","",T39+V38)</f>
        <v>511.9</v>
      </c>
      <c r="W39" s="19">
        <f t="shared" ref="W39:W70" si="23">IF(U39="","",U39+W38)</f>
        <v>1128.8000000000004</v>
      </c>
      <c r="X39" s="20">
        <f t="shared" si="14"/>
        <v>4856.6000000000013</v>
      </c>
      <c r="Y39" s="21">
        <f t="shared" ref="Y39:Y70" si="24">IF(T39="","",T39+Y38)</f>
        <v>1650.8000000000002</v>
      </c>
      <c r="Z39" s="21">
        <f t="shared" ref="Z39:Z70" si="25">IF(U39="","",U39+Z38)</f>
        <v>3774.2999999999984</v>
      </c>
      <c r="AC39" s="249">
        <f t="shared" si="17"/>
        <v>2054.8500000000004</v>
      </c>
      <c r="AD39" s="249">
        <f t="shared" si="18"/>
        <v>8871.1999999999989</v>
      </c>
      <c r="AE39" s="249">
        <f t="shared" si="19"/>
        <v>8349.2000000000007</v>
      </c>
    </row>
    <row r="40" spans="1:31" ht="19.5" customHeight="1" x14ac:dyDescent="0.2">
      <c r="A40" s="24" t="s">
        <v>64</v>
      </c>
      <c r="B40" s="33">
        <v>44893</v>
      </c>
      <c r="C40" s="35">
        <v>2</v>
      </c>
      <c r="D40" s="35">
        <v>1</v>
      </c>
      <c r="E40" s="35">
        <v>1</v>
      </c>
      <c r="F40" s="16">
        <f t="shared" si="0"/>
        <v>4011.2000000000003</v>
      </c>
      <c r="G40" s="17">
        <f t="shared" si="1"/>
        <v>6458</v>
      </c>
      <c r="H40" s="16">
        <f t="shared" si="2"/>
        <v>1791.3999999999999</v>
      </c>
      <c r="I40" s="34">
        <v>0.3</v>
      </c>
      <c r="J40" s="34">
        <v>1</v>
      </c>
      <c r="K40" s="19">
        <f t="shared" si="3"/>
        <v>492.7999999999999</v>
      </c>
      <c r="L40" s="19">
        <f t="shared" si="4"/>
        <v>3607.6</v>
      </c>
      <c r="M40" s="20">
        <f t="shared" si="5"/>
        <v>5292.4000000000005</v>
      </c>
      <c r="N40" s="21">
        <f t="shared" si="20"/>
        <v>2963.9000000000015</v>
      </c>
      <c r="O40" s="21">
        <f t="shared" si="21"/>
        <v>6230.6000000000013</v>
      </c>
      <c r="P40" s="249">
        <f t="shared" si="8"/>
        <v>1708.6000000000001</v>
      </c>
      <c r="Q40" s="249">
        <f t="shared" si="9"/>
        <v>6392.3999999999987</v>
      </c>
      <c r="R40" s="249">
        <f t="shared" si="10"/>
        <v>9455.1</v>
      </c>
      <c r="S40" s="16">
        <f t="shared" si="11"/>
        <v>1447.1999999999998</v>
      </c>
      <c r="T40" s="34">
        <v>0.3</v>
      </c>
      <c r="U40" s="34">
        <v>1</v>
      </c>
      <c r="V40" s="19">
        <f t="shared" si="22"/>
        <v>512.19999999999993</v>
      </c>
      <c r="W40" s="19">
        <f t="shared" si="23"/>
        <v>1129.8000000000004</v>
      </c>
      <c r="X40" s="20">
        <f t="shared" si="14"/>
        <v>4858.6000000000013</v>
      </c>
      <c r="Y40" s="21">
        <f t="shared" si="24"/>
        <v>1651.1000000000001</v>
      </c>
      <c r="Z40" s="21">
        <f t="shared" si="25"/>
        <v>3775.2999999999984</v>
      </c>
      <c r="AC40" s="249">
        <f t="shared" si="17"/>
        <v>2052.8500000000004</v>
      </c>
      <c r="AD40" s="249">
        <f t="shared" si="18"/>
        <v>8870.1999999999989</v>
      </c>
      <c r="AE40" s="249">
        <f t="shared" si="19"/>
        <v>8348.9000000000015</v>
      </c>
    </row>
    <row r="41" spans="1:31" ht="19.5" customHeight="1" x14ac:dyDescent="0.2">
      <c r="A41" s="24" t="s">
        <v>65</v>
      </c>
      <c r="B41" s="33">
        <v>44894</v>
      </c>
      <c r="C41" s="35">
        <v>1.8</v>
      </c>
      <c r="D41" s="35">
        <v>2</v>
      </c>
      <c r="E41" s="35">
        <v>1</v>
      </c>
      <c r="F41" s="16">
        <f t="shared" si="0"/>
        <v>4013.0000000000005</v>
      </c>
      <c r="G41" s="17">
        <f t="shared" si="1"/>
        <v>6459</v>
      </c>
      <c r="H41" s="16">
        <f t="shared" si="2"/>
        <v>1793.1999999999998</v>
      </c>
      <c r="I41" s="34">
        <v>0.3</v>
      </c>
      <c r="J41" s="34">
        <v>1.1000000000000001</v>
      </c>
      <c r="K41" s="19">
        <f t="shared" si="3"/>
        <v>493.09999999999991</v>
      </c>
      <c r="L41" s="19">
        <f t="shared" si="4"/>
        <v>3608.7</v>
      </c>
      <c r="M41" s="20">
        <f t="shared" si="5"/>
        <v>5294.2000000000007</v>
      </c>
      <c r="N41" s="21">
        <f t="shared" si="20"/>
        <v>2964.2000000000016</v>
      </c>
      <c r="O41" s="21">
        <f t="shared" si="21"/>
        <v>6231.7000000000016</v>
      </c>
      <c r="P41" s="249">
        <f t="shared" si="8"/>
        <v>1706.8000000000002</v>
      </c>
      <c r="Q41" s="249">
        <f t="shared" si="9"/>
        <v>6391.2999999999984</v>
      </c>
      <c r="R41" s="249">
        <f t="shared" si="10"/>
        <v>9454.7999999999993</v>
      </c>
      <c r="S41" s="16">
        <f t="shared" si="11"/>
        <v>1448.9999999999998</v>
      </c>
      <c r="T41" s="34">
        <v>0.4</v>
      </c>
      <c r="U41" s="34">
        <v>1</v>
      </c>
      <c r="V41" s="19">
        <f t="shared" si="22"/>
        <v>512.59999999999991</v>
      </c>
      <c r="W41" s="19">
        <f t="shared" si="23"/>
        <v>1130.8000000000004</v>
      </c>
      <c r="X41" s="20">
        <f t="shared" si="14"/>
        <v>4860.4000000000015</v>
      </c>
      <c r="Y41" s="21">
        <f t="shared" si="24"/>
        <v>1651.5000000000002</v>
      </c>
      <c r="Z41" s="21">
        <f t="shared" si="25"/>
        <v>3776.2999999999984</v>
      </c>
      <c r="AC41" s="249">
        <f t="shared" si="17"/>
        <v>2051.0500000000002</v>
      </c>
      <c r="AD41" s="249">
        <f t="shared" si="18"/>
        <v>8869.1999999999989</v>
      </c>
      <c r="AE41" s="249">
        <f t="shared" si="19"/>
        <v>8348.5</v>
      </c>
    </row>
    <row r="42" spans="1:31" ht="19.5" customHeight="1" x14ac:dyDescent="0.2">
      <c r="A42" s="24" t="s">
        <v>66</v>
      </c>
      <c r="B42" s="33">
        <v>44895</v>
      </c>
      <c r="C42" s="35">
        <v>2</v>
      </c>
      <c r="D42" s="35">
        <v>1</v>
      </c>
      <c r="E42" s="35">
        <v>1</v>
      </c>
      <c r="F42" s="16">
        <f t="shared" si="0"/>
        <v>4015.0000000000005</v>
      </c>
      <c r="G42" s="17">
        <f t="shared" si="1"/>
        <v>6460</v>
      </c>
      <c r="H42" s="16">
        <f t="shared" si="2"/>
        <v>1795.1999999999998</v>
      </c>
      <c r="I42" s="34">
        <v>0.4</v>
      </c>
      <c r="J42" s="34">
        <v>0.9</v>
      </c>
      <c r="K42" s="19">
        <f t="shared" si="3"/>
        <v>493.49999999999989</v>
      </c>
      <c r="L42" s="19">
        <f t="shared" si="4"/>
        <v>3609.6</v>
      </c>
      <c r="M42" s="20">
        <f t="shared" si="5"/>
        <v>5296.2000000000007</v>
      </c>
      <c r="N42" s="21">
        <f t="shared" si="20"/>
        <v>2964.6000000000017</v>
      </c>
      <c r="O42" s="21">
        <f t="shared" si="21"/>
        <v>6232.6000000000013</v>
      </c>
      <c r="P42" s="249">
        <f t="shared" si="8"/>
        <v>1704.8000000000002</v>
      </c>
      <c r="Q42" s="249">
        <f t="shared" si="9"/>
        <v>6390.3999999999987</v>
      </c>
      <c r="R42" s="249">
        <f t="shared" si="10"/>
        <v>9454.4</v>
      </c>
      <c r="S42" s="16">
        <f t="shared" si="11"/>
        <v>1450.9999999999998</v>
      </c>
      <c r="T42" s="34">
        <v>0.3</v>
      </c>
      <c r="U42" s="34">
        <v>1</v>
      </c>
      <c r="V42" s="19">
        <f t="shared" si="22"/>
        <v>512.89999999999986</v>
      </c>
      <c r="W42" s="19">
        <f t="shared" si="23"/>
        <v>1131.8000000000004</v>
      </c>
      <c r="X42" s="20">
        <f t="shared" si="14"/>
        <v>4862.4000000000015</v>
      </c>
      <c r="Y42" s="21">
        <f t="shared" si="24"/>
        <v>1651.8000000000002</v>
      </c>
      <c r="Z42" s="21">
        <f t="shared" si="25"/>
        <v>3777.2999999999984</v>
      </c>
      <c r="AC42" s="249">
        <f t="shared" si="17"/>
        <v>2049.0500000000002</v>
      </c>
      <c r="AD42" s="249">
        <f t="shared" si="18"/>
        <v>8868.1999999999989</v>
      </c>
      <c r="AE42" s="249">
        <f t="shared" si="19"/>
        <v>8348.2000000000007</v>
      </c>
    </row>
    <row r="43" spans="1:31" ht="19.5" customHeight="1" x14ac:dyDescent="0.2">
      <c r="A43" s="24" t="s">
        <v>67</v>
      </c>
      <c r="B43" s="33">
        <v>44895</v>
      </c>
      <c r="C43" s="35">
        <v>2.2000000000000002</v>
      </c>
      <c r="D43" s="35">
        <v>1</v>
      </c>
      <c r="E43" s="35">
        <v>1</v>
      </c>
      <c r="F43" s="16">
        <f t="shared" si="0"/>
        <v>4017.2000000000003</v>
      </c>
      <c r="G43" s="17">
        <f t="shared" si="1"/>
        <v>6461</v>
      </c>
      <c r="H43" s="16">
        <f t="shared" si="2"/>
        <v>1797.3999999999999</v>
      </c>
      <c r="I43" s="34">
        <v>0.3</v>
      </c>
      <c r="J43" s="34">
        <v>0.7</v>
      </c>
      <c r="K43" s="19">
        <f t="shared" si="3"/>
        <v>493.7999999999999</v>
      </c>
      <c r="L43" s="19">
        <f t="shared" si="4"/>
        <v>3610.2999999999997</v>
      </c>
      <c r="M43" s="20">
        <f t="shared" si="5"/>
        <v>5298.4000000000005</v>
      </c>
      <c r="N43" s="21">
        <f t="shared" si="20"/>
        <v>2964.9000000000019</v>
      </c>
      <c r="O43" s="21">
        <f t="shared" si="21"/>
        <v>6233.3000000000011</v>
      </c>
      <c r="P43" s="249">
        <f t="shared" si="8"/>
        <v>1702.6000000000001</v>
      </c>
      <c r="Q43" s="249">
        <f t="shared" si="9"/>
        <v>6389.6999999999989</v>
      </c>
      <c r="R43" s="249">
        <f t="shared" si="10"/>
        <v>9454.1</v>
      </c>
      <c r="S43" s="16">
        <f t="shared" si="11"/>
        <v>1453.1999999999998</v>
      </c>
      <c r="T43" s="34">
        <v>0.3</v>
      </c>
      <c r="U43" s="34">
        <v>0.7</v>
      </c>
      <c r="V43" s="19">
        <f t="shared" si="22"/>
        <v>513.19999999999982</v>
      </c>
      <c r="W43" s="19">
        <f t="shared" si="23"/>
        <v>1132.5000000000005</v>
      </c>
      <c r="X43" s="20">
        <f t="shared" si="14"/>
        <v>4864.6000000000013</v>
      </c>
      <c r="Y43" s="21">
        <f t="shared" si="24"/>
        <v>1652.1000000000001</v>
      </c>
      <c r="Z43" s="21">
        <f t="shared" si="25"/>
        <v>3777.9999999999982</v>
      </c>
      <c r="AC43" s="249">
        <f t="shared" si="17"/>
        <v>2046.8500000000001</v>
      </c>
      <c r="AD43" s="249">
        <f t="shared" si="18"/>
        <v>8867.5</v>
      </c>
      <c r="AE43" s="249">
        <f t="shared" si="19"/>
        <v>8347.9000000000015</v>
      </c>
    </row>
    <row r="44" spans="1:31" ht="19.5" customHeight="1" x14ac:dyDescent="0.2">
      <c r="A44" s="24" t="s">
        <v>68</v>
      </c>
      <c r="B44" s="33">
        <v>44896</v>
      </c>
      <c r="C44" s="35">
        <v>2.8</v>
      </c>
      <c r="D44" s="35">
        <v>1</v>
      </c>
      <c r="E44" s="35">
        <v>1</v>
      </c>
      <c r="F44" s="16">
        <f t="shared" si="0"/>
        <v>4020.0000000000005</v>
      </c>
      <c r="G44" s="17">
        <f t="shared" si="1"/>
        <v>6462</v>
      </c>
      <c r="H44" s="16">
        <f t="shared" si="2"/>
        <v>1800.1999999999998</v>
      </c>
      <c r="I44" s="34">
        <v>0.3</v>
      </c>
      <c r="J44" s="34">
        <v>1</v>
      </c>
      <c r="K44" s="19">
        <f t="shared" si="3"/>
        <v>494.09999999999991</v>
      </c>
      <c r="L44" s="19">
        <f t="shared" si="4"/>
        <v>3611.2999999999997</v>
      </c>
      <c r="M44" s="20">
        <f t="shared" si="5"/>
        <v>5301.2000000000007</v>
      </c>
      <c r="N44" s="21">
        <f t="shared" si="20"/>
        <v>2965.2000000000021</v>
      </c>
      <c r="O44" s="21">
        <f t="shared" si="21"/>
        <v>6234.3000000000011</v>
      </c>
      <c r="P44" s="249">
        <f t="shared" si="8"/>
        <v>1699.8000000000002</v>
      </c>
      <c r="Q44" s="249">
        <f t="shared" si="9"/>
        <v>6388.6999999999989</v>
      </c>
      <c r="R44" s="249">
        <f t="shared" si="10"/>
        <v>9453.7999999999993</v>
      </c>
      <c r="S44" s="16">
        <f t="shared" si="11"/>
        <v>1455.9999999999998</v>
      </c>
      <c r="T44" s="34">
        <v>0.4</v>
      </c>
      <c r="U44" s="34">
        <v>1</v>
      </c>
      <c r="V44" s="19">
        <f t="shared" si="22"/>
        <v>513.5999999999998</v>
      </c>
      <c r="W44" s="19">
        <f t="shared" si="23"/>
        <v>1133.5000000000005</v>
      </c>
      <c r="X44" s="20">
        <f t="shared" si="14"/>
        <v>4867.4000000000015</v>
      </c>
      <c r="Y44" s="21">
        <f t="shared" si="24"/>
        <v>1652.5000000000002</v>
      </c>
      <c r="Z44" s="21">
        <f t="shared" si="25"/>
        <v>3778.9999999999982</v>
      </c>
      <c r="AC44" s="249">
        <f t="shared" si="17"/>
        <v>2044.0500000000002</v>
      </c>
      <c r="AD44" s="249">
        <f t="shared" si="18"/>
        <v>8866.5</v>
      </c>
      <c r="AE44" s="249">
        <f t="shared" si="19"/>
        <v>8347.5</v>
      </c>
    </row>
    <row r="45" spans="1:31" ht="19.5" customHeight="1" x14ac:dyDescent="0.2">
      <c r="A45" s="24" t="s">
        <v>69</v>
      </c>
      <c r="B45" s="33">
        <v>44897</v>
      </c>
      <c r="C45" s="35">
        <v>2</v>
      </c>
      <c r="D45" s="35">
        <v>1</v>
      </c>
      <c r="E45" s="35">
        <v>1</v>
      </c>
      <c r="F45" s="16">
        <f t="shared" si="0"/>
        <v>4022.0000000000005</v>
      </c>
      <c r="G45" s="17">
        <f t="shared" si="1"/>
        <v>6463</v>
      </c>
      <c r="H45" s="16">
        <f t="shared" si="2"/>
        <v>1802.1999999999998</v>
      </c>
      <c r="I45" s="34">
        <v>0.4</v>
      </c>
      <c r="J45" s="34">
        <v>1</v>
      </c>
      <c r="K45" s="19">
        <f t="shared" si="3"/>
        <v>494.49999999999989</v>
      </c>
      <c r="L45" s="19">
        <f t="shared" si="4"/>
        <v>3612.2999999999997</v>
      </c>
      <c r="M45" s="20">
        <f t="shared" si="5"/>
        <v>5303.2000000000007</v>
      </c>
      <c r="N45" s="21">
        <f t="shared" si="20"/>
        <v>2965.6000000000022</v>
      </c>
      <c r="O45" s="21">
        <f t="shared" si="21"/>
        <v>6235.3000000000011</v>
      </c>
      <c r="P45" s="249">
        <f t="shared" si="8"/>
        <v>1697.8000000000002</v>
      </c>
      <c r="Q45" s="249">
        <f t="shared" si="9"/>
        <v>6387.6999999999989</v>
      </c>
      <c r="R45" s="249">
        <f t="shared" si="10"/>
        <v>9453.4</v>
      </c>
      <c r="S45" s="16">
        <f t="shared" si="11"/>
        <v>1457.9999999999998</v>
      </c>
      <c r="T45" s="34">
        <v>0.3</v>
      </c>
      <c r="U45" s="34">
        <v>1</v>
      </c>
      <c r="V45" s="19">
        <f t="shared" si="22"/>
        <v>513.89999999999975</v>
      </c>
      <c r="W45" s="19">
        <f t="shared" si="23"/>
        <v>1134.5000000000005</v>
      </c>
      <c r="X45" s="20">
        <f t="shared" si="14"/>
        <v>4869.4000000000015</v>
      </c>
      <c r="Y45" s="21">
        <f t="shared" si="24"/>
        <v>1652.8000000000002</v>
      </c>
      <c r="Z45" s="21">
        <f t="shared" si="25"/>
        <v>3779.9999999999982</v>
      </c>
      <c r="AC45" s="249">
        <f t="shared" si="17"/>
        <v>2042.0500000000002</v>
      </c>
      <c r="AD45" s="249">
        <f t="shared" si="18"/>
        <v>8865.5</v>
      </c>
      <c r="AE45" s="249">
        <f t="shared" si="19"/>
        <v>8347.2000000000007</v>
      </c>
    </row>
    <row r="46" spans="1:31" ht="19.5" customHeight="1" x14ac:dyDescent="0.2">
      <c r="A46" s="24" t="s">
        <v>70</v>
      </c>
      <c r="B46" s="33">
        <v>44898</v>
      </c>
      <c r="C46" s="35">
        <v>2.2999999999999998</v>
      </c>
      <c r="D46" s="35">
        <v>1</v>
      </c>
      <c r="E46" s="35">
        <v>1</v>
      </c>
      <c r="F46" s="16">
        <f t="shared" si="0"/>
        <v>4024.3000000000006</v>
      </c>
      <c r="G46" s="17">
        <f t="shared" si="1"/>
        <v>6464</v>
      </c>
      <c r="H46" s="16">
        <f t="shared" si="2"/>
        <v>1804.4999999999998</v>
      </c>
      <c r="I46" s="34">
        <v>0.3</v>
      </c>
      <c r="J46" s="34">
        <v>0.8</v>
      </c>
      <c r="K46" s="19">
        <f t="shared" si="3"/>
        <v>494.7999999999999</v>
      </c>
      <c r="L46" s="19">
        <f t="shared" si="4"/>
        <v>3613.1</v>
      </c>
      <c r="M46" s="20">
        <f t="shared" si="5"/>
        <v>5305.5000000000009</v>
      </c>
      <c r="N46" s="21">
        <f t="shared" si="20"/>
        <v>2965.9000000000024</v>
      </c>
      <c r="O46" s="21">
        <f t="shared" si="21"/>
        <v>6236.1000000000013</v>
      </c>
      <c r="P46" s="249">
        <f t="shared" si="8"/>
        <v>1695.5000000000002</v>
      </c>
      <c r="Q46" s="249">
        <f t="shared" si="9"/>
        <v>6386.8999999999987</v>
      </c>
      <c r="R46" s="249">
        <f t="shared" si="10"/>
        <v>9453.1</v>
      </c>
      <c r="S46" s="16">
        <f t="shared" si="11"/>
        <v>1460.2999999999997</v>
      </c>
      <c r="T46" s="34">
        <v>0.4</v>
      </c>
      <c r="U46" s="34">
        <v>0.8</v>
      </c>
      <c r="V46" s="19">
        <f t="shared" si="22"/>
        <v>514.29999999999973</v>
      </c>
      <c r="W46" s="19">
        <f t="shared" si="23"/>
        <v>1135.3000000000004</v>
      </c>
      <c r="X46" s="20">
        <f t="shared" si="14"/>
        <v>4871.7000000000016</v>
      </c>
      <c r="Y46" s="21">
        <f t="shared" si="24"/>
        <v>1653.2000000000003</v>
      </c>
      <c r="Z46" s="21">
        <f t="shared" si="25"/>
        <v>3780.7999999999984</v>
      </c>
      <c r="AC46" s="249">
        <f t="shared" si="17"/>
        <v>2039.7500000000002</v>
      </c>
      <c r="AD46" s="249">
        <f t="shared" si="18"/>
        <v>8864.6999999999989</v>
      </c>
      <c r="AE46" s="249">
        <f t="shared" si="19"/>
        <v>8346.8000000000011</v>
      </c>
    </row>
    <row r="47" spans="1:31" ht="19.5" customHeight="1" x14ac:dyDescent="0.2">
      <c r="A47" s="24" t="s">
        <v>71</v>
      </c>
      <c r="B47" s="33">
        <v>44900</v>
      </c>
      <c r="C47" s="35">
        <v>3.5</v>
      </c>
      <c r="D47" s="35">
        <v>2</v>
      </c>
      <c r="E47" s="35">
        <v>3</v>
      </c>
      <c r="F47" s="16">
        <f t="shared" si="0"/>
        <v>4027.8000000000006</v>
      </c>
      <c r="G47" s="17">
        <f t="shared" si="1"/>
        <v>6467</v>
      </c>
      <c r="H47" s="16">
        <f t="shared" si="2"/>
        <v>1807.9999999999998</v>
      </c>
      <c r="I47" s="34">
        <v>0.7</v>
      </c>
      <c r="J47" s="34">
        <v>1.7</v>
      </c>
      <c r="K47" s="19">
        <f t="shared" si="3"/>
        <v>495.49999999999989</v>
      </c>
      <c r="L47" s="19">
        <f t="shared" si="4"/>
        <v>3614.7999999999997</v>
      </c>
      <c r="M47" s="20">
        <f t="shared" si="5"/>
        <v>5309.0000000000009</v>
      </c>
      <c r="N47" s="21">
        <f t="shared" si="20"/>
        <v>2966.6000000000022</v>
      </c>
      <c r="O47" s="21">
        <f t="shared" si="21"/>
        <v>6237.8000000000011</v>
      </c>
      <c r="P47" s="249">
        <f t="shared" si="8"/>
        <v>1692.0000000000002</v>
      </c>
      <c r="Q47" s="249">
        <f t="shared" si="9"/>
        <v>6385.1999999999989</v>
      </c>
      <c r="R47" s="249">
        <f t="shared" si="10"/>
        <v>9452.4</v>
      </c>
      <c r="S47" s="16">
        <f t="shared" si="11"/>
        <v>1463.7999999999997</v>
      </c>
      <c r="T47" s="34">
        <v>0.7</v>
      </c>
      <c r="U47" s="34">
        <v>1.8</v>
      </c>
      <c r="V47" s="19">
        <f t="shared" si="22"/>
        <v>514.99999999999977</v>
      </c>
      <c r="W47" s="19">
        <f t="shared" si="23"/>
        <v>1137.1000000000004</v>
      </c>
      <c r="X47" s="20">
        <f t="shared" si="14"/>
        <v>4875.2000000000016</v>
      </c>
      <c r="Y47" s="21">
        <f t="shared" si="24"/>
        <v>1653.9000000000003</v>
      </c>
      <c r="Z47" s="21">
        <f t="shared" si="25"/>
        <v>3782.5999999999985</v>
      </c>
      <c r="AC47" s="249">
        <f t="shared" si="17"/>
        <v>2036.2500000000002</v>
      </c>
      <c r="AD47" s="249">
        <f t="shared" si="18"/>
        <v>8862.9</v>
      </c>
      <c r="AE47" s="249">
        <f t="shared" si="19"/>
        <v>8346.1</v>
      </c>
    </row>
    <row r="48" spans="1:31" ht="19.5" customHeight="1" x14ac:dyDescent="0.2">
      <c r="A48" s="24" t="s">
        <v>72</v>
      </c>
      <c r="B48" s="33">
        <v>44901</v>
      </c>
      <c r="C48" s="35">
        <v>3.7</v>
      </c>
      <c r="D48" s="35">
        <v>2</v>
      </c>
      <c r="E48" s="35">
        <v>2</v>
      </c>
      <c r="F48" s="16">
        <f t="shared" si="0"/>
        <v>4031.5000000000005</v>
      </c>
      <c r="G48" s="17">
        <f t="shared" si="1"/>
        <v>6469</v>
      </c>
      <c r="H48" s="16">
        <f t="shared" si="2"/>
        <v>1811.6999999999998</v>
      </c>
      <c r="I48" s="34">
        <v>0.7</v>
      </c>
      <c r="J48" s="34">
        <v>1.8</v>
      </c>
      <c r="K48" s="19">
        <f t="shared" si="3"/>
        <v>496.19999999999987</v>
      </c>
      <c r="L48" s="19">
        <f t="shared" si="4"/>
        <v>3616.6</v>
      </c>
      <c r="M48" s="20">
        <f t="shared" si="5"/>
        <v>5312.7000000000007</v>
      </c>
      <c r="N48" s="21">
        <f t="shared" si="20"/>
        <v>2967.300000000002</v>
      </c>
      <c r="O48" s="21">
        <f t="shared" si="21"/>
        <v>6239.6000000000013</v>
      </c>
      <c r="P48" s="249">
        <f t="shared" si="8"/>
        <v>1688.3000000000002</v>
      </c>
      <c r="Q48" s="249">
        <f t="shared" si="9"/>
        <v>6383.3999999999987</v>
      </c>
      <c r="R48" s="249">
        <f t="shared" si="10"/>
        <v>9451.6999999999989</v>
      </c>
      <c r="S48" s="16">
        <f t="shared" si="11"/>
        <v>1467.4999999999998</v>
      </c>
      <c r="T48" s="34">
        <v>0.7</v>
      </c>
      <c r="U48" s="34">
        <v>1.9</v>
      </c>
      <c r="V48" s="19">
        <f t="shared" si="22"/>
        <v>515.69999999999982</v>
      </c>
      <c r="W48" s="19">
        <f t="shared" si="23"/>
        <v>1139.0000000000005</v>
      </c>
      <c r="X48" s="20">
        <f t="shared" si="14"/>
        <v>4878.9000000000015</v>
      </c>
      <c r="Y48" s="21">
        <f t="shared" si="24"/>
        <v>1654.6000000000004</v>
      </c>
      <c r="Z48" s="21">
        <f t="shared" si="25"/>
        <v>3784.4999999999986</v>
      </c>
      <c r="AC48" s="249">
        <f t="shared" si="17"/>
        <v>2032.5500000000002</v>
      </c>
      <c r="AD48" s="249">
        <f t="shared" si="18"/>
        <v>8861</v>
      </c>
      <c r="AE48" s="249">
        <f t="shared" si="19"/>
        <v>8345.4000000000015</v>
      </c>
    </row>
    <row r="49" spans="1:31" ht="19.5" customHeight="1" x14ac:dyDescent="0.2">
      <c r="A49" s="24" t="s">
        <v>73</v>
      </c>
      <c r="B49" s="33">
        <v>44902</v>
      </c>
      <c r="C49" s="35">
        <v>2</v>
      </c>
      <c r="D49" s="35">
        <v>1</v>
      </c>
      <c r="E49" s="35">
        <v>2</v>
      </c>
      <c r="F49" s="16">
        <f t="shared" si="0"/>
        <v>4033.5000000000005</v>
      </c>
      <c r="G49" s="17">
        <f t="shared" si="1"/>
        <v>6471</v>
      </c>
      <c r="H49" s="16">
        <f t="shared" si="2"/>
        <v>1813.6999999999998</v>
      </c>
      <c r="I49" s="34">
        <v>0.4</v>
      </c>
      <c r="J49" s="34">
        <v>1</v>
      </c>
      <c r="K49" s="19">
        <f t="shared" si="3"/>
        <v>496.59999999999985</v>
      </c>
      <c r="L49" s="19">
        <f t="shared" si="4"/>
        <v>3617.6</v>
      </c>
      <c r="M49" s="20">
        <f t="shared" si="5"/>
        <v>5314.7000000000007</v>
      </c>
      <c r="N49" s="21">
        <f t="shared" si="20"/>
        <v>2967.7000000000021</v>
      </c>
      <c r="O49" s="21">
        <f t="shared" si="21"/>
        <v>6240.6000000000013</v>
      </c>
      <c r="P49" s="249">
        <f t="shared" si="8"/>
        <v>1686.3000000000002</v>
      </c>
      <c r="Q49" s="249">
        <f t="shared" si="9"/>
        <v>6382.3999999999987</v>
      </c>
      <c r="R49" s="249">
        <f t="shared" si="10"/>
        <v>9451.2999999999993</v>
      </c>
      <c r="S49" s="16">
        <f t="shared" si="11"/>
        <v>1469.4999999999998</v>
      </c>
      <c r="T49" s="34">
        <v>0.4</v>
      </c>
      <c r="U49" s="34">
        <v>1.1000000000000001</v>
      </c>
      <c r="V49" s="19">
        <f t="shared" si="22"/>
        <v>516.0999999999998</v>
      </c>
      <c r="W49" s="19">
        <f t="shared" si="23"/>
        <v>1140.1000000000004</v>
      </c>
      <c r="X49" s="20">
        <f t="shared" si="14"/>
        <v>4880.9000000000015</v>
      </c>
      <c r="Y49" s="21">
        <f t="shared" si="24"/>
        <v>1655.0000000000005</v>
      </c>
      <c r="Z49" s="21">
        <f t="shared" si="25"/>
        <v>3785.5999999999985</v>
      </c>
      <c r="AC49" s="249">
        <f t="shared" si="17"/>
        <v>2030.5500000000002</v>
      </c>
      <c r="AD49" s="249">
        <f t="shared" si="18"/>
        <v>8859.9</v>
      </c>
      <c r="AE49" s="249">
        <f t="shared" si="19"/>
        <v>8345</v>
      </c>
    </row>
    <row r="50" spans="1:31" ht="19.5" customHeight="1" x14ac:dyDescent="0.2">
      <c r="A50" s="24" t="s">
        <v>74</v>
      </c>
      <c r="B50" s="33">
        <v>44902</v>
      </c>
      <c r="C50" s="35">
        <v>2.4</v>
      </c>
      <c r="D50" s="35">
        <v>1</v>
      </c>
      <c r="E50" s="35">
        <v>3</v>
      </c>
      <c r="F50" s="16">
        <f t="shared" si="0"/>
        <v>4035.9000000000005</v>
      </c>
      <c r="G50" s="17">
        <f t="shared" si="1"/>
        <v>6474</v>
      </c>
      <c r="H50" s="16">
        <f t="shared" si="2"/>
        <v>1816.1</v>
      </c>
      <c r="I50" s="34">
        <v>0.4</v>
      </c>
      <c r="J50" s="34">
        <v>0.9</v>
      </c>
      <c r="K50" s="19">
        <f t="shared" si="3"/>
        <v>496.99999999999983</v>
      </c>
      <c r="L50" s="19">
        <f t="shared" si="4"/>
        <v>3618.5</v>
      </c>
      <c r="M50" s="20">
        <f t="shared" si="5"/>
        <v>5317.1</v>
      </c>
      <c r="N50" s="21">
        <f t="shared" si="20"/>
        <v>2968.1000000000022</v>
      </c>
      <c r="O50" s="21">
        <f t="shared" si="21"/>
        <v>6241.5000000000009</v>
      </c>
      <c r="P50" s="249">
        <f t="shared" si="8"/>
        <v>1683.9</v>
      </c>
      <c r="Q50" s="249">
        <f t="shared" si="9"/>
        <v>6381.4999999999991</v>
      </c>
      <c r="R50" s="249">
        <f t="shared" si="10"/>
        <v>9450.9</v>
      </c>
      <c r="S50" s="16">
        <f t="shared" si="11"/>
        <v>1471.8999999999999</v>
      </c>
      <c r="T50" s="34">
        <v>0.3</v>
      </c>
      <c r="U50" s="34">
        <v>0.9</v>
      </c>
      <c r="V50" s="19">
        <f t="shared" si="22"/>
        <v>516.39999999999975</v>
      </c>
      <c r="W50" s="19">
        <f t="shared" si="23"/>
        <v>1141.0000000000005</v>
      </c>
      <c r="X50" s="20">
        <f t="shared" si="14"/>
        <v>4883.3000000000011</v>
      </c>
      <c r="Y50" s="21">
        <f t="shared" si="24"/>
        <v>1655.3000000000004</v>
      </c>
      <c r="Z50" s="21">
        <f t="shared" si="25"/>
        <v>3786.4999999999986</v>
      </c>
      <c r="AC50" s="249">
        <f t="shared" si="17"/>
        <v>2028.15</v>
      </c>
      <c r="AD50" s="249">
        <f t="shared" si="18"/>
        <v>8859</v>
      </c>
      <c r="AE50" s="249">
        <f t="shared" si="19"/>
        <v>8344.7000000000007</v>
      </c>
    </row>
    <row r="51" spans="1:31" ht="19.5" customHeight="1" x14ac:dyDescent="0.2">
      <c r="A51" s="24" t="s">
        <v>75</v>
      </c>
      <c r="B51" s="33">
        <v>44903</v>
      </c>
      <c r="C51" s="35">
        <v>2</v>
      </c>
      <c r="D51" s="35">
        <v>1</v>
      </c>
      <c r="E51" s="35">
        <v>1</v>
      </c>
      <c r="F51" s="16">
        <f t="shared" si="0"/>
        <v>4037.9000000000005</v>
      </c>
      <c r="G51" s="17">
        <f t="shared" si="1"/>
        <v>6475</v>
      </c>
      <c r="H51" s="16">
        <f t="shared" si="2"/>
        <v>1818.1</v>
      </c>
      <c r="I51" s="34">
        <v>0.3</v>
      </c>
      <c r="J51" s="34">
        <v>0.8</v>
      </c>
      <c r="K51" s="19">
        <f t="shared" si="3"/>
        <v>497.29999999999984</v>
      </c>
      <c r="L51" s="19">
        <f t="shared" si="4"/>
        <v>3619.3</v>
      </c>
      <c r="M51" s="20">
        <f t="shared" si="5"/>
        <v>5319.1</v>
      </c>
      <c r="N51" s="21">
        <f t="shared" si="20"/>
        <v>2968.4000000000024</v>
      </c>
      <c r="O51" s="21">
        <f t="shared" si="21"/>
        <v>6242.3000000000011</v>
      </c>
      <c r="P51" s="249">
        <f t="shared" si="8"/>
        <v>1681.9</v>
      </c>
      <c r="Q51" s="249">
        <f t="shared" si="9"/>
        <v>6380.6999999999989</v>
      </c>
      <c r="R51" s="249">
        <f t="shared" si="10"/>
        <v>9450.6</v>
      </c>
      <c r="S51" s="16">
        <f t="shared" si="11"/>
        <v>1473.8999999999999</v>
      </c>
      <c r="T51" s="34">
        <v>0.3</v>
      </c>
      <c r="U51" s="34">
        <v>0.8</v>
      </c>
      <c r="V51" s="19">
        <f t="shared" si="22"/>
        <v>516.6999999999997</v>
      </c>
      <c r="W51" s="19">
        <f t="shared" si="23"/>
        <v>1141.8000000000004</v>
      </c>
      <c r="X51" s="20">
        <f t="shared" si="14"/>
        <v>4885.3000000000011</v>
      </c>
      <c r="Y51" s="21">
        <f t="shared" si="24"/>
        <v>1655.6000000000004</v>
      </c>
      <c r="Z51" s="21">
        <f t="shared" si="25"/>
        <v>3787.2999999999988</v>
      </c>
      <c r="AC51" s="249">
        <f t="shared" si="17"/>
        <v>2026.15</v>
      </c>
      <c r="AD51" s="249">
        <f t="shared" si="18"/>
        <v>8858.1999999999989</v>
      </c>
      <c r="AE51" s="249">
        <f t="shared" si="19"/>
        <v>8344.4000000000015</v>
      </c>
    </row>
    <row r="52" spans="1:31" ht="19.5" customHeight="1" x14ac:dyDescent="0.2">
      <c r="A52" s="24" t="s">
        <v>76</v>
      </c>
      <c r="B52" s="33">
        <v>44903</v>
      </c>
      <c r="C52" s="35">
        <v>2.9</v>
      </c>
      <c r="D52" s="35">
        <v>1</v>
      </c>
      <c r="E52" s="35">
        <v>3</v>
      </c>
      <c r="F52" s="16">
        <f t="shared" si="0"/>
        <v>4040.8000000000006</v>
      </c>
      <c r="G52" s="17">
        <f t="shared" si="1"/>
        <v>6478</v>
      </c>
      <c r="H52" s="16">
        <f t="shared" si="2"/>
        <v>1821</v>
      </c>
      <c r="I52" s="34">
        <v>0.3</v>
      </c>
      <c r="J52" s="34">
        <v>0.8</v>
      </c>
      <c r="K52" s="19">
        <f t="shared" si="3"/>
        <v>497.59999999999985</v>
      </c>
      <c r="L52" s="19">
        <f t="shared" si="4"/>
        <v>3620.1000000000004</v>
      </c>
      <c r="M52" s="20">
        <f t="shared" si="5"/>
        <v>5322</v>
      </c>
      <c r="N52" s="21">
        <f t="shared" si="20"/>
        <v>2968.7000000000025</v>
      </c>
      <c r="O52" s="21">
        <f t="shared" si="21"/>
        <v>6243.1000000000013</v>
      </c>
      <c r="P52" s="249">
        <f t="shared" si="8"/>
        <v>1679</v>
      </c>
      <c r="Q52" s="249">
        <f t="shared" si="9"/>
        <v>6379.8999999999987</v>
      </c>
      <c r="R52" s="249">
        <f t="shared" si="10"/>
        <v>9450.2999999999993</v>
      </c>
      <c r="S52" s="16">
        <f t="shared" si="11"/>
        <v>1476.8</v>
      </c>
      <c r="T52" s="34">
        <v>0.4</v>
      </c>
      <c r="U52" s="34">
        <v>0.8</v>
      </c>
      <c r="V52" s="19">
        <f t="shared" si="22"/>
        <v>517.09999999999968</v>
      </c>
      <c r="W52" s="19">
        <f t="shared" si="23"/>
        <v>1142.6000000000004</v>
      </c>
      <c r="X52" s="20">
        <f t="shared" si="14"/>
        <v>4888.2000000000007</v>
      </c>
      <c r="Y52" s="21">
        <f t="shared" si="24"/>
        <v>1656.0000000000005</v>
      </c>
      <c r="Z52" s="21">
        <f t="shared" si="25"/>
        <v>3788.099999999999</v>
      </c>
      <c r="AC52" s="249">
        <f t="shared" si="17"/>
        <v>2023.25</v>
      </c>
      <c r="AD52" s="249">
        <f t="shared" si="18"/>
        <v>8857.4</v>
      </c>
      <c r="AE52" s="249">
        <f t="shared" si="19"/>
        <v>8344.0000000000018</v>
      </c>
    </row>
    <row r="53" spans="1:31" ht="19.5" customHeight="1" x14ac:dyDescent="0.2">
      <c r="A53" s="24" t="s">
        <v>77</v>
      </c>
      <c r="B53" s="33">
        <v>44905</v>
      </c>
      <c r="C53" s="35">
        <v>1.2</v>
      </c>
      <c r="D53" s="35">
        <v>1</v>
      </c>
      <c r="E53" s="35">
        <v>1</v>
      </c>
      <c r="F53" s="16">
        <f t="shared" si="0"/>
        <v>4042.0000000000005</v>
      </c>
      <c r="G53" s="17">
        <f t="shared" si="1"/>
        <v>6479</v>
      </c>
      <c r="H53" s="16">
        <f t="shared" si="2"/>
        <v>1822.2</v>
      </c>
      <c r="I53" s="34">
        <v>0.3</v>
      </c>
      <c r="J53" s="34">
        <v>1</v>
      </c>
      <c r="K53" s="19">
        <f t="shared" si="3"/>
        <v>497.89999999999986</v>
      </c>
      <c r="L53" s="19">
        <f t="shared" si="4"/>
        <v>3621.1000000000004</v>
      </c>
      <c r="M53" s="20">
        <f t="shared" si="5"/>
        <v>5323.2</v>
      </c>
      <c r="N53" s="21">
        <f t="shared" si="20"/>
        <v>2969.0000000000027</v>
      </c>
      <c r="O53" s="21">
        <f t="shared" si="21"/>
        <v>6244.1000000000013</v>
      </c>
      <c r="P53" s="249">
        <f t="shared" si="8"/>
        <v>1677.8</v>
      </c>
      <c r="Q53" s="249">
        <f t="shared" si="9"/>
        <v>6378.8999999999987</v>
      </c>
      <c r="R53" s="249">
        <f t="shared" si="10"/>
        <v>9450</v>
      </c>
      <c r="S53" s="16">
        <f t="shared" si="11"/>
        <v>1478</v>
      </c>
      <c r="T53" s="34">
        <v>0.3</v>
      </c>
      <c r="U53" s="34">
        <v>1</v>
      </c>
      <c r="V53" s="19">
        <f t="shared" si="22"/>
        <v>517.39999999999964</v>
      </c>
      <c r="W53" s="19">
        <f t="shared" si="23"/>
        <v>1143.6000000000004</v>
      </c>
      <c r="X53" s="20">
        <f t="shared" si="14"/>
        <v>4889.4000000000005</v>
      </c>
      <c r="Y53" s="21">
        <f t="shared" si="24"/>
        <v>1656.3000000000004</v>
      </c>
      <c r="Z53" s="21">
        <f t="shared" si="25"/>
        <v>3789.099999999999</v>
      </c>
      <c r="AC53" s="249">
        <f t="shared" si="17"/>
        <v>2022.05</v>
      </c>
      <c r="AD53" s="249">
        <f t="shared" si="18"/>
        <v>8856.4</v>
      </c>
      <c r="AE53" s="249">
        <f t="shared" si="19"/>
        <v>8343.7000000000007</v>
      </c>
    </row>
    <row r="54" spans="1:31" ht="19.5" customHeight="1" x14ac:dyDescent="0.2">
      <c r="A54" s="24" t="s">
        <v>78</v>
      </c>
      <c r="B54" s="33">
        <v>44907</v>
      </c>
      <c r="C54" s="35">
        <v>2.9</v>
      </c>
      <c r="D54" s="35">
        <v>2</v>
      </c>
      <c r="E54" s="35">
        <v>2</v>
      </c>
      <c r="F54" s="16">
        <f t="shared" si="0"/>
        <v>4044.9000000000005</v>
      </c>
      <c r="G54" s="17">
        <f t="shared" si="1"/>
        <v>6481</v>
      </c>
      <c r="H54" s="16">
        <f t="shared" si="2"/>
        <v>1825.1000000000001</v>
      </c>
      <c r="I54" s="34">
        <v>0.7</v>
      </c>
      <c r="J54" s="34">
        <v>1.3</v>
      </c>
      <c r="K54" s="19">
        <f t="shared" si="3"/>
        <v>498.59999999999985</v>
      </c>
      <c r="L54" s="19">
        <f t="shared" si="4"/>
        <v>3622.4000000000005</v>
      </c>
      <c r="M54" s="20">
        <f t="shared" si="5"/>
        <v>5326.0999999999995</v>
      </c>
      <c r="N54" s="21">
        <f t="shared" si="20"/>
        <v>2969.7000000000025</v>
      </c>
      <c r="O54" s="21">
        <f t="shared" si="21"/>
        <v>6245.4000000000015</v>
      </c>
      <c r="P54" s="249">
        <f t="shared" si="8"/>
        <v>1674.8999999999999</v>
      </c>
      <c r="Q54" s="249">
        <f t="shared" si="9"/>
        <v>6377.5999999999985</v>
      </c>
      <c r="R54" s="249">
        <f t="shared" si="10"/>
        <v>9449.2999999999993</v>
      </c>
      <c r="S54" s="16">
        <f t="shared" si="11"/>
        <v>1480.9</v>
      </c>
      <c r="T54" s="34">
        <v>0.7</v>
      </c>
      <c r="U54" s="34">
        <v>1.4</v>
      </c>
      <c r="V54" s="19">
        <f t="shared" si="22"/>
        <v>518.09999999999968</v>
      </c>
      <c r="W54" s="19">
        <f t="shared" si="23"/>
        <v>1145.0000000000005</v>
      </c>
      <c r="X54" s="20">
        <f t="shared" si="14"/>
        <v>4892.3</v>
      </c>
      <c r="Y54" s="21">
        <f t="shared" si="24"/>
        <v>1657.0000000000005</v>
      </c>
      <c r="Z54" s="21">
        <f t="shared" si="25"/>
        <v>3790.4999999999991</v>
      </c>
      <c r="AC54" s="249">
        <f t="shared" si="17"/>
        <v>2019.1499999999999</v>
      </c>
      <c r="AD54" s="249">
        <f t="shared" si="18"/>
        <v>8855</v>
      </c>
      <c r="AE54" s="249">
        <f t="shared" si="19"/>
        <v>8343.0000000000018</v>
      </c>
    </row>
    <row r="55" spans="1:31" ht="19.5" customHeight="1" x14ac:dyDescent="0.2">
      <c r="A55" s="24" t="s">
        <v>79</v>
      </c>
      <c r="B55" s="33">
        <v>44908</v>
      </c>
      <c r="C55" s="35">
        <v>1</v>
      </c>
      <c r="D55" s="35">
        <v>1</v>
      </c>
      <c r="E55" s="35">
        <v>1</v>
      </c>
      <c r="F55" s="16">
        <f t="shared" si="0"/>
        <v>4045.9000000000005</v>
      </c>
      <c r="G55" s="17">
        <f t="shared" si="1"/>
        <v>6482</v>
      </c>
      <c r="H55" s="16">
        <f t="shared" si="2"/>
        <v>1826.1000000000001</v>
      </c>
      <c r="I55" s="34">
        <v>0.3</v>
      </c>
      <c r="J55" s="34">
        <v>0.7</v>
      </c>
      <c r="K55" s="19">
        <f t="shared" si="3"/>
        <v>498.89999999999986</v>
      </c>
      <c r="L55" s="19">
        <f t="shared" si="4"/>
        <v>3623.1000000000004</v>
      </c>
      <c r="M55" s="20">
        <f t="shared" si="5"/>
        <v>5327.0999999999995</v>
      </c>
      <c r="N55" s="21">
        <f t="shared" si="20"/>
        <v>2970.0000000000027</v>
      </c>
      <c r="O55" s="21">
        <f t="shared" si="21"/>
        <v>6246.1000000000013</v>
      </c>
      <c r="P55" s="249">
        <f t="shared" si="8"/>
        <v>1673.8999999999999</v>
      </c>
      <c r="Q55" s="249">
        <f t="shared" si="9"/>
        <v>6376.8999999999987</v>
      </c>
      <c r="R55" s="249">
        <f t="shared" si="10"/>
        <v>9449</v>
      </c>
      <c r="S55" s="16">
        <f t="shared" si="11"/>
        <v>1481.9</v>
      </c>
      <c r="T55" s="34">
        <v>0.3</v>
      </c>
      <c r="U55" s="34">
        <v>0.8</v>
      </c>
      <c r="V55" s="19">
        <f t="shared" si="22"/>
        <v>518.39999999999964</v>
      </c>
      <c r="W55" s="19">
        <f t="shared" si="23"/>
        <v>1145.8000000000004</v>
      </c>
      <c r="X55" s="20">
        <f t="shared" si="14"/>
        <v>4893.3</v>
      </c>
      <c r="Y55" s="21">
        <f t="shared" si="24"/>
        <v>1657.3000000000004</v>
      </c>
      <c r="Z55" s="21">
        <f t="shared" si="25"/>
        <v>3791.2999999999993</v>
      </c>
      <c r="AC55" s="249">
        <f t="shared" si="17"/>
        <v>2018.1499999999999</v>
      </c>
      <c r="AD55" s="249">
        <f t="shared" si="18"/>
        <v>8854.1999999999989</v>
      </c>
      <c r="AE55" s="249">
        <f t="shared" si="19"/>
        <v>8342.7000000000007</v>
      </c>
    </row>
    <row r="56" spans="1:31" ht="19.5" customHeight="1" x14ac:dyDescent="0.2">
      <c r="A56" s="24" t="s">
        <v>80</v>
      </c>
      <c r="B56" s="33">
        <v>44909</v>
      </c>
      <c r="C56" s="35">
        <v>1.5</v>
      </c>
      <c r="D56" s="35">
        <v>1</v>
      </c>
      <c r="E56" s="35">
        <v>1</v>
      </c>
      <c r="F56" s="16">
        <f t="shared" si="0"/>
        <v>4047.4000000000005</v>
      </c>
      <c r="G56" s="17">
        <f t="shared" si="1"/>
        <v>6483</v>
      </c>
      <c r="H56" s="16">
        <f t="shared" si="2"/>
        <v>1827.6000000000001</v>
      </c>
      <c r="I56" s="34">
        <v>0.4</v>
      </c>
      <c r="J56" s="34">
        <v>1</v>
      </c>
      <c r="K56" s="19">
        <f t="shared" si="3"/>
        <v>499.29999999999984</v>
      </c>
      <c r="L56" s="19">
        <f t="shared" si="4"/>
        <v>3624.1000000000004</v>
      </c>
      <c r="M56" s="20">
        <f t="shared" si="5"/>
        <v>5328.5999999999995</v>
      </c>
      <c r="N56" s="21">
        <f t="shared" si="20"/>
        <v>2970.4000000000028</v>
      </c>
      <c r="O56" s="21">
        <f t="shared" si="21"/>
        <v>6247.1000000000013</v>
      </c>
      <c r="P56" s="249">
        <f t="shared" si="8"/>
        <v>1672.3999999999999</v>
      </c>
      <c r="Q56" s="249">
        <f t="shared" si="9"/>
        <v>6375.8999999999987</v>
      </c>
      <c r="R56" s="249">
        <f t="shared" si="10"/>
        <v>9448.6</v>
      </c>
      <c r="S56" s="16">
        <f t="shared" si="11"/>
        <v>1483.4</v>
      </c>
      <c r="T56" s="34">
        <v>0.3</v>
      </c>
      <c r="U56" s="34">
        <v>0.9</v>
      </c>
      <c r="V56" s="19">
        <f t="shared" si="22"/>
        <v>518.69999999999959</v>
      </c>
      <c r="W56" s="19">
        <f t="shared" si="23"/>
        <v>1146.7000000000005</v>
      </c>
      <c r="X56" s="20">
        <f t="shared" si="14"/>
        <v>4894.8</v>
      </c>
      <c r="Y56" s="21">
        <f t="shared" si="24"/>
        <v>1657.6000000000004</v>
      </c>
      <c r="Z56" s="21">
        <f t="shared" si="25"/>
        <v>3792.1999999999994</v>
      </c>
      <c r="AC56" s="249">
        <f t="shared" si="17"/>
        <v>2016.6499999999999</v>
      </c>
      <c r="AD56" s="249">
        <f t="shared" si="18"/>
        <v>8853.2999999999993</v>
      </c>
      <c r="AE56" s="249">
        <f t="shared" si="19"/>
        <v>8342.4000000000015</v>
      </c>
    </row>
    <row r="57" spans="1:31" ht="19.5" customHeight="1" x14ac:dyDescent="0.2">
      <c r="A57" s="24" t="s">
        <v>81</v>
      </c>
      <c r="B57" s="33">
        <v>44910</v>
      </c>
      <c r="C57" s="35">
        <v>2.5</v>
      </c>
      <c r="D57" s="35">
        <v>1</v>
      </c>
      <c r="E57" s="35">
        <v>1</v>
      </c>
      <c r="F57" s="16">
        <f t="shared" si="0"/>
        <v>4049.9000000000005</v>
      </c>
      <c r="G57" s="17">
        <f t="shared" si="1"/>
        <v>6484</v>
      </c>
      <c r="H57" s="16">
        <f t="shared" si="2"/>
        <v>1830.1000000000001</v>
      </c>
      <c r="I57" s="34">
        <v>0.3</v>
      </c>
      <c r="J57" s="34">
        <v>1</v>
      </c>
      <c r="K57" s="19">
        <f t="shared" si="3"/>
        <v>499.59999999999985</v>
      </c>
      <c r="L57" s="19">
        <f t="shared" si="4"/>
        <v>3625.1000000000004</v>
      </c>
      <c r="M57" s="20">
        <f t="shared" si="5"/>
        <v>5331.0999999999995</v>
      </c>
      <c r="N57" s="21">
        <f t="shared" si="20"/>
        <v>2970.700000000003</v>
      </c>
      <c r="O57" s="21">
        <f t="shared" si="21"/>
        <v>6248.1000000000013</v>
      </c>
      <c r="P57" s="249">
        <f t="shared" si="8"/>
        <v>1669.8999999999999</v>
      </c>
      <c r="Q57" s="249">
        <f t="shared" si="9"/>
        <v>6374.8999999999987</v>
      </c>
      <c r="R57" s="249">
        <f t="shared" si="10"/>
        <v>9448.2999999999993</v>
      </c>
      <c r="S57" s="16">
        <f t="shared" si="11"/>
        <v>1485.9</v>
      </c>
      <c r="T57" s="34">
        <v>0.4</v>
      </c>
      <c r="U57" s="34">
        <v>0.8</v>
      </c>
      <c r="V57" s="19">
        <f t="shared" si="22"/>
        <v>519.09999999999957</v>
      </c>
      <c r="W57" s="19">
        <f t="shared" si="23"/>
        <v>1147.5000000000005</v>
      </c>
      <c r="X57" s="20">
        <f t="shared" si="14"/>
        <v>4897.3</v>
      </c>
      <c r="Y57" s="21">
        <f t="shared" si="24"/>
        <v>1658.0000000000005</v>
      </c>
      <c r="Z57" s="21">
        <f t="shared" si="25"/>
        <v>3792.9999999999995</v>
      </c>
      <c r="AC57" s="249">
        <f t="shared" si="17"/>
        <v>2014.1499999999999</v>
      </c>
      <c r="AD57" s="249">
        <f t="shared" si="18"/>
        <v>8852.5</v>
      </c>
      <c r="AE57" s="249">
        <f t="shared" si="19"/>
        <v>8342.0000000000018</v>
      </c>
    </row>
    <row r="58" spans="1:31" ht="19.5" customHeight="1" x14ac:dyDescent="0.2">
      <c r="A58" s="24" t="s">
        <v>82</v>
      </c>
      <c r="B58" s="33">
        <v>44911</v>
      </c>
      <c r="C58" s="35">
        <v>2.2999999999999998</v>
      </c>
      <c r="D58" s="35">
        <v>1</v>
      </c>
      <c r="E58" s="35">
        <v>1</v>
      </c>
      <c r="F58" s="16">
        <f t="shared" si="0"/>
        <v>4052.2000000000007</v>
      </c>
      <c r="G58" s="17">
        <f t="shared" si="1"/>
        <v>6485</v>
      </c>
      <c r="H58" s="16">
        <f t="shared" si="2"/>
        <v>1832.4</v>
      </c>
      <c r="I58" s="34">
        <v>0.3</v>
      </c>
      <c r="J58" s="34">
        <v>0.9</v>
      </c>
      <c r="K58" s="19">
        <f t="shared" si="3"/>
        <v>499.89999999999986</v>
      </c>
      <c r="L58" s="19">
        <f t="shared" si="4"/>
        <v>3626.0000000000005</v>
      </c>
      <c r="M58" s="20">
        <f t="shared" si="5"/>
        <v>5333.4</v>
      </c>
      <c r="N58" s="21">
        <f t="shared" si="20"/>
        <v>2971.0000000000032</v>
      </c>
      <c r="O58" s="21">
        <f t="shared" si="21"/>
        <v>6249.0000000000009</v>
      </c>
      <c r="P58" s="249">
        <f t="shared" si="8"/>
        <v>1667.6</v>
      </c>
      <c r="Q58" s="249">
        <f t="shared" si="9"/>
        <v>6373.9999999999991</v>
      </c>
      <c r="R58" s="249">
        <f t="shared" si="10"/>
        <v>9448</v>
      </c>
      <c r="S58" s="16">
        <f t="shared" si="11"/>
        <v>1488.2</v>
      </c>
      <c r="T58" s="34">
        <v>0.3</v>
      </c>
      <c r="U58" s="34">
        <v>1</v>
      </c>
      <c r="V58" s="19">
        <f t="shared" si="22"/>
        <v>519.39999999999952</v>
      </c>
      <c r="W58" s="19">
        <f t="shared" si="23"/>
        <v>1148.5000000000005</v>
      </c>
      <c r="X58" s="20">
        <f t="shared" si="14"/>
        <v>4899.6000000000004</v>
      </c>
      <c r="Y58" s="21">
        <f t="shared" si="24"/>
        <v>1658.3000000000004</v>
      </c>
      <c r="Z58" s="21">
        <f t="shared" si="25"/>
        <v>3793.9999999999995</v>
      </c>
      <c r="AC58" s="249">
        <f t="shared" si="17"/>
        <v>2011.85</v>
      </c>
      <c r="AD58" s="249">
        <f t="shared" si="18"/>
        <v>8851.5</v>
      </c>
      <c r="AE58" s="249">
        <f t="shared" si="19"/>
        <v>8341.7000000000007</v>
      </c>
    </row>
    <row r="59" spans="1:31" ht="19.5" customHeight="1" x14ac:dyDescent="0.2">
      <c r="A59" s="24" t="s">
        <v>83</v>
      </c>
      <c r="B59" s="33">
        <v>44914</v>
      </c>
      <c r="C59" s="35">
        <v>4.5</v>
      </c>
      <c r="D59" s="35">
        <v>2</v>
      </c>
      <c r="E59" s="35">
        <v>2</v>
      </c>
      <c r="F59" s="16">
        <f t="shared" si="0"/>
        <v>4056.7000000000007</v>
      </c>
      <c r="G59" s="17">
        <f t="shared" si="1"/>
        <v>6487</v>
      </c>
      <c r="H59" s="16">
        <f t="shared" si="2"/>
        <v>1836.9</v>
      </c>
      <c r="I59" s="34">
        <v>0.7</v>
      </c>
      <c r="J59" s="34">
        <v>1.5</v>
      </c>
      <c r="K59" s="19">
        <f t="shared" si="3"/>
        <v>500.59999999999985</v>
      </c>
      <c r="L59" s="19">
        <f t="shared" si="4"/>
        <v>3627.5000000000005</v>
      </c>
      <c r="M59" s="20">
        <f t="shared" si="5"/>
        <v>5337.9</v>
      </c>
      <c r="N59" s="21">
        <f t="shared" si="20"/>
        <v>2971.700000000003</v>
      </c>
      <c r="O59" s="21">
        <f t="shared" si="21"/>
        <v>6250.5000000000009</v>
      </c>
      <c r="P59" s="249">
        <f t="shared" si="8"/>
        <v>1663.1</v>
      </c>
      <c r="Q59" s="249">
        <f t="shared" si="9"/>
        <v>6372.4999999999991</v>
      </c>
      <c r="R59" s="249">
        <f t="shared" si="10"/>
        <v>9447.2999999999993</v>
      </c>
      <c r="S59" s="16">
        <f t="shared" si="11"/>
        <v>1492.7</v>
      </c>
      <c r="T59" s="34">
        <v>0.7</v>
      </c>
      <c r="U59" s="34">
        <v>1.5</v>
      </c>
      <c r="V59" s="19">
        <f t="shared" si="22"/>
        <v>520.09999999999957</v>
      </c>
      <c r="W59" s="19">
        <f t="shared" si="23"/>
        <v>1150.0000000000005</v>
      </c>
      <c r="X59" s="20">
        <f t="shared" si="14"/>
        <v>4904.1000000000004</v>
      </c>
      <c r="Y59" s="21">
        <f t="shared" si="24"/>
        <v>1659.0000000000005</v>
      </c>
      <c r="Z59" s="21">
        <f t="shared" si="25"/>
        <v>3795.4999999999995</v>
      </c>
      <c r="AC59" s="249">
        <f t="shared" si="17"/>
        <v>2007.35</v>
      </c>
      <c r="AD59" s="249">
        <f t="shared" si="18"/>
        <v>8850</v>
      </c>
      <c r="AE59" s="249">
        <f t="shared" si="19"/>
        <v>8341.0000000000018</v>
      </c>
    </row>
    <row r="60" spans="1:31" ht="19.5" customHeight="1" x14ac:dyDescent="0.2">
      <c r="A60" s="24" t="s">
        <v>84</v>
      </c>
      <c r="B60" s="33">
        <v>44915</v>
      </c>
      <c r="C60" s="35">
        <v>1.4</v>
      </c>
      <c r="D60" s="35">
        <v>1</v>
      </c>
      <c r="E60" s="35">
        <v>2</v>
      </c>
      <c r="F60" s="16">
        <f t="shared" si="0"/>
        <v>4058.1000000000008</v>
      </c>
      <c r="G60" s="17">
        <f t="shared" si="1"/>
        <v>6489</v>
      </c>
      <c r="H60" s="16">
        <f t="shared" si="2"/>
        <v>1838.3000000000002</v>
      </c>
      <c r="I60" s="34">
        <v>0.4</v>
      </c>
      <c r="J60" s="34">
        <v>1.6</v>
      </c>
      <c r="K60" s="19">
        <f t="shared" si="3"/>
        <v>500.99999999999983</v>
      </c>
      <c r="L60" s="19">
        <f t="shared" si="4"/>
        <v>3629.1000000000004</v>
      </c>
      <c r="M60" s="20">
        <f t="shared" si="5"/>
        <v>5339.2999999999993</v>
      </c>
      <c r="N60" s="21">
        <f t="shared" si="20"/>
        <v>2972.1000000000031</v>
      </c>
      <c r="O60" s="21">
        <f t="shared" si="21"/>
        <v>6252.1000000000013</v>
      </c>
      <c r="P60" s="249">
        <f t="shared" si="8"/>
        <v>1661.6999999999998</v>
      </c>
      <c r="Q60" s="249">
        <f t="shared" si="9"/>
        <v>6370.8999999999987</v>
      </c>
      <c r="R60" s="249">
        <f t="shared" si="10"/>
        <v>9446.9</v>
      </c>
      <c r="S60" s="16">
        <f t="shared" si="11"/>
        <v>1494.1000000000001</v>
      </c>
      <c r="T60" s="34">
        <v>0.4</v>
      </c>
      <c r="U60" s="34">
        <v>1.5</v>
      </c>
      <c r="V60" s="19">
        <f t="shared" si="22"/>
        <v>520.49999999999955</v>
      </c>
      <c r="W60" s="19">
        <f t="shared" si="23"/>
        <v>1151.5000000000005</v>
      </c>
      <c r="X60" s="20">
        <f t="shared" si="14"/>
        <v>4905.5</v>
      </c>
      <c r="Y60" s="21">
        <f t="shared" si="24"/>
        <v>1659.4000000000005</v>
      </c>
      <c r="Z60" s="21">
        <f t="shared" si="25"/>
        <v>3796.9999999999995</v>
      </c>
      <c r="AC60" s="249">
        <f t="shared" si="17"/>
        <v>2005.9499999999998</v>
      </c>
      <c r="AD60" s="249">
        <f t="shared" si="18"/>
        <v>8848.5</v>
      </c>
      <c r="AE60" s="249">
        <f t="shared" si="19"/>
        <v>8340.6</v>
      </c>
    </row>
    <row r="61" spans="1:31" ht="19.5" customHeight="1" x14ac:dyDescent="0.2">
      <c r="A61" s="24" t="s">
        <v>85</v>
      </c>
      <c r="B61" s="33">
        <v>44916</v>
      </c>
      <c r="C61" s="35">
        <v>3.9</v>
      </c>
      <c r="D61" s="35">
        <v>2</v>
      </c>
      <c r="E61" s="35">
        <v>8</v>
      </c>
      <c r="F61" s="16">
        <f t="shared" si="0"/>
        <v>4062.0000000000009</v>
      </c>
      <c r="G61" s="17">
        <f t="shared" si="1"/>
        <v>6497</v>
      </c>
      <c r="H61" s="16">
        <f t="shared" si="2"/>
        <v>1842.2000000000003</v>
      </c>
      <c r="I61" s="34">
        <v>0.7</v>
      </c>
      <c r="J61" s="34">
        <v>2.4</v>
      </c>
      <c r="K61" s="19">
        <f t="shared" si="3"/>
        <v>501.69999999999982</v>
      </c>
      <c r="L61" s="19">
        <f t="shared" si="4"/>
        <v>3631.5000000000005</v>
      </c>
      <c r="M61" s="20">
        <f t="shared" si="5"/>
        <v>5343.1999999999989</v>
      </c>
      <c r="N61" s="21">
        <f t="shared" si="20"/>
        <v>2972.8000000000029</v>
      </c>
      <c r="O61" s="21">
        <f t="shared" si="21"/>
        <v>6254.5000000000009</v>
      </c>
      <c r="P61" s="249">
        <f t="shared" si="8"/>
        <v>1657.7999999999997</v>
      </c>
      <c r="Q61" s="249">
        <f t="shared" si="9"/>
        <v>6368.4999999999991</v>
      </c>
      <c r="R61" s="249">
        <f t="shared" si="10"/>
        <v>9446.1999999999989</v>
      </c>
      <c r="S61" s="16">
        <f t="shared" si="11"/>
        <v>1498.0000000000002</v>
      </c>
      <c r="T61" s="34">
        <v>0.7</v>
      </c>
      <c r="U61" s="34">
        <v>2.2999999999999998</v>
      </c>
      <c r="V61" s="19">
        <f t="shared" si="22"/>
        <v>521.19999999999959</v>
      </c>
      <c r="W61" s="19">
        <f t="shared" si="23"/>
        <v>1153.8000000000004</v>
      </c>
      <c r="X61" s="20">
        <f t="shared" si="14"/>
        <v>4909.3999999999996</v>
      </c>
      <c r="Y61" s="21">
        <f t="shared" si="24"/>
        <v>1660.1000000000006</v>
      </c>
      <c r="Z61" s="21">
        <f t="shared" si="25"/>
        <v>3799.2999999999997</v>
      </c>
      <c r="AC61" s="249">
        <f t="shared" si="17"/>
        <v>2002.0499999999997</v>
      </c>
      <c r="AD61" s="249">
        <f t="shared" si="18"/>
        <v>8846.1999999999989</v>
      </c>
      <c r="AE61" s="249">
        <f t="shared" si="19"/>
        <v>8339.9000000000015</v>
      </c>
    </row>
    <row r="62" spans="1:31" ht="19.5" customHeight="1" x14ac:dyDescent="0.2">
      <c r="A62" s="24" t="s">
        <v>86</v>
      </c>
      <c r="B62" s="33">
        <v>44917</v>
      </c>
      <c r="C62" s="35">
        <v>0</v>
      </c>
      <c r="D62" s="35">
        <v>0</v>
      </c>
      <c r="E62" s="35">
        <v>0</v>
      </c>
      <c r="F62" s="16">
        <f t="shared" si="0"/>
        <v>4062.0000000000009</v>
      </c>
      <c r="G62" s="17">
        <f t="shared" si="1"/>
        <v>6497</v>
      </c>
      <c r="H62" s="16">
        <f t="shared" si="2"/>
        <v>1842.2000000000003</v>
      </c>
      <c r="I62" s="34">
        <v>0</v>
      </c>
      <c r="J62" s="34">
        <v>0</v>
      </c>
      <c r="K62" s="19">
        <f t="shared" si="3"/>
        <v>501.69999999999982</v>
      </c>
      <c r="L62" s="19">
        <f t="shared" si="4"/>
        <v>3631.5000000000005</v>
      </c>
      <c r="M62" s="20">
        <f t="shared" si="5"/>
        <v>5343.1999999999989</v>
      </c>
      <c r="N62" s="21">
        <f t="shared" si="20"/>
        <v>2972.8000000000029</v>
      </c>
      <c r="O62" s="21">
        <f t="shared" si="21"/>
        <v>6254.5000000000009</v>
      </c>
      <c r="P62" s="249">
        <f t="shared" si="8"/>
        <v>1657.7999999999997</v>
      </c>
      <c r="Q62" s="249">
        <f t="shared" si="9"/>
        <v>6368.4999999999991</v>
      </c>
      <c r="R62" s="249">
        <f t="shared" si="10"/>
        <v>9446.1999999999989</v>
      </c>
      <c r="S62" s="16">
        <f t="shared" si="11"/>
        <v>1498.0000000000002</v>
      </c>
      <c r="T62" s="34">
        <v>0</v>
      </c>
      <c r="U62" s="34">
        <v>0</v>
      </c>
      <c r="V62" s="19">
        <f t="shared" si="22"/>
        <v>521.19999999999959</v>
      </c>
      <c r="W62" s="19">
        <f t="shared" si="23"/>
        <v>1153.8000000000004</v>
      </c>
      <c r="X62" s="20">
        <f t="shared" si="14"/>
        <v>4909.3999999999996</v>
      </c>
      <c r="Y62" s="21">
        <f t="shared" si="24"/>
        <v>1660.1000000000006</v>
      </c>
      <c r="Z62" s="21">
        <f t="shared" si="25"/>
        <v>3799.2999999999997</v>
      </c>
      <c r="AC62" s="249">
        <f t="shared" si="17"/>
        <v>2002.0499999999997</v>
      </c>
      <c r="AD62" s="249">
        <f t="shared" si="18"/>
        <v>8846.1999999999989</v>
      </c>
      <c r="AE62" s="249">
        <f t="shared" si="19"/>
        <v>8339.9000000000015</v>
      </c>
    </row>
    <row r="63" spans="1:31" ht="19.5" customHeight="1" x14ac:dyDescent="0.2">
      <c r="A63" s="24" t="s">
        <v>87</v>
      </c>
      <c r="B63" s="33">
        <v>44919</v>
      </c>
      <c r="C63" s="35">
        <v>2.7</v>
      </c>
      <c r="D63" s="35">
        <v>1</v>
      </c>
      <c r="E63" s="35">
        <v>1</v>
      </c>
      <c r="F63" s="16">
        <f t="shared" si="0"/>
        <v>4064.7000000000007</v>
      </c>
      <c r="G63" s="17">
        <f t="shared" si="1"/>
        <v>6498</v>
      </c>
      <c r="H63" s="16">
        <f t="shared" si="2"/>
        <v>1844.9000000000003</v>
      </c>
      <c r="I63" s="34">
        <v>0.3</v>
      </c>
      <c r="J63" s="34">
        <v>0.8</v>
      </c>
      <c r="K63" s="19">
        <f t="shared" si="3"/>
        <v>501.99999999999983</v>
      </c>
      <c r="L63" s="19">
        <f t="shared" si="4"/>
        <v>3632.3000000000006</v>
      </c>
      <c r="M63" s="20">
        <f t="shared" si="5"/>
        <v>5345.8999999999987</v>
      </c>
      <c r="N63" s="21">
        <f t="shared" si="20"/>
        <v>2973.1000000000031</v>
      </c>
      <c r="O63" s="21">
        <f t="shared" si="21"/>
        <v>6255.3000000000011</v>
      </c>
      <c r="P63" s="249">
        <f t="shared" si="8"/>
        <v>1655.0999999999997</v>
      </c>
      <c r="Q63" s="249">
        <f t="shared" si="9"/>
        <v>6367.6999999999989</v>
      </c>
      <c r="R63" s="249">
        <f t="shared" si="10"/>
        <v>9445.9</v>
      </c>
      <c r="S63" s="16">
        <f t="shared" si="11"/>
        <v>1500.7000000000003</v>
      </c>
      <c r="T63" s="34">
        <v>0.4</v>
      </c>
      <c r="U63" s="34">
        <v>0.9</v>
      </c>
      <c r="V63" s="19">
        <f t="shared" si="22"/>
        <v>521.59999999999957</v>
      </c>
      <c r="W63" s="19">
        <f t="shared" si="23"/>
        <v>1154.7000000000005</v>
      </c>
      <c r="X63" s="20">
        <f t="shared" si="14"/>
        <v>4912.0999999999995</v>
      </c>
      <c r="Y63" s="21">
        <f t="shared" si="24"/>
        <v>1660.5000000000007</v>
      </c>
      <c r="Z63" s="21">
        <f t="shared" si="25"/>
        <v>3800.2</v>
      </c>
      <c r="AC63" s="249">
        <f t="shared" si="17"/>
        <v>1999.3499999999997</v>
      </c>
      <c r="AD63" s="249">
        <f t="shared" si="18"/>
        <v>8845.2999999999993</v>
      </c>
      <c r="AE63" s="249">
        <f t="shared" si="19"/>
        <v>8339.5000000000018</v>
      </c>
    </row>
    <row r="64" spans="1:31" ht="19.5" customHeight="1" x14ac:dyDescent="0.2">
      <c r="A64" s="24" t="s">
        <v>88</v>
      </c>
      <c r="B64" s="33">
        <v>44921</v>
      </c>
      <c r="C64" s="35">
        <v>2</v>
      </c>
      <c r="D64" s="35">
        <v>1</v>
      </c>
      <c r="E64" s="35">
        <v>1</v>
      </c>
      <c r="F64" s="16">
        <f t="shared" si="0"/>
        <v>4066.7000000000007</v>
      </c>
      <c r="G64" s="17">
        <f t="shared" si="1"/>
        <v>6499</v>
      </c>
      <c r="H64" s="16">
        <f t="shared" si="2"/>
        <v>1846.9000000000003</v>
      </c>
      <c r="I64" s="34">
        <v>0.3</v>
      </c>
      <c r="J64" s="34">
        <v>0.8</v>
      </c>
      <c r="K64" s="19">
        <f t="shared" si="3"/>
        <v>502.29999999999984</v>
      </c>
      <c r="L64" s="19">
        <f t="shared" si="4"/>
        <v>3633.1000000000008</v>
      </c>
      <c r="M64" s="20">
        <f t="shared" si="5"/>
        <v>5347.8999999999987</v>
      </c>
      <c r="N64" s="21">
        <f t="shared" si="20"/>
        <v>2973.4000000000033</v>
      </c>
      <c r="O64" s="21">
        <f t="shared" si="21"/>
        <v>6256.1000000000013</v>
      </c>
      <c r="P64" s="249">
        <f t="shared" si="8"/>
        <v>1653.0999999999997</v>
      </c>
      <c r="Q64" s="249">
        <f t="shared" si="9"/>
        <v>6366.8999999999987</v>
      </c>
      <c r="R64" s="249">
        <f t="shared" si="10"/>
        <v>9445.6</v>
      </c>
      <c r="S64" s="16">
        <f t="shared" si="11"/>
        <v>1502.7000000000003</v>
      </c>
      <c r="T64" s="34">
        <v>0.3</v>
      </c>
      <c r="U64" s="34">
        <v>0.8</v>
      </c>
      <c r="V64" s="19">
        <f t="shared" si="22"/>
        <v>521.89999999999952</v>
      </c>
      <c r="W64" s="19">
        <f t="shared" si="23"/>
        <v>1155.5000000000005</v>
      </c>
      <c r="X64" s="20">
        <f t="shared" si="14"/>
        <v>4914.0999999999995</v>
      </c>
      <c r="Y64" s="21">
        <f t="shared" si="24"/>
        <v>1660.8000000000006</v>
      </c>
      <c r="Z64" s="21">
        <f t="shared" si="25"/>
        <v>3801</v>
      </c>
      <c r="AC64" s="249">
        <f t="shared" si="17"/>
        <v>1997.3499999999997</v>
      </c>
      <c r="AD64" s="249">
        <f t="shared" si="18"/>
        <v>8844.5</v>
      </c>
      <c r="AE64" s="249">
        <f t="shared" si="19"/>
        <v>8339.2000000000007</v>
      </c>
    </row>
    <row r="65" spans="1:31" ht="19.5" customHeight="1" x14ac:dyDescent="0.2">
      <c r="A65" s="24" t="s">
        <v>89</v>
      </c>
      <c r="B65" s="33">
        <v>44923</v>
      </c>
      <c r="C65" s="35">
        <v>1</v>
      </c>
      <c r="D65" s="35">
        <v>1</v>
      </c>
      <c r="E65" s="35">
        <v>5</v>
      </c>
      <c r="F65" s="16">
        <f t="shared" si="0"/>
        <v>4067.7000000000007</v>
      </c>
      <c r="G65" s="17">
        <f t="shared" si="1"/>
        <v>6504</v>
      </c>
      <c r="H65" s="16">
        <f t="shared" si="2"/>
        <v>1847.9000000000003</v>
      </c>
      <c r="I65" s="34">
        <v>0.4</v>
      </c>
      <c r="J65" s="34">
        <v>1.3</v>
      </c>
      <c r="K65" s="19">
        <f t="shared" si="3"/>
        <v>502.69999999999982</v>
      </c>
      <c r="L65" s="19">
        <f t="shared" si="4"/>
        <v>3634.400000000001</v>
      </c>
      <c r="M65" s="20">
        <f t="shared" si="5"/>
        <v>5348.8999999999987</v>
      </c>
      <c r="N65" s="21">
        <f t="shared" si="20"/>
        <v>2973.8000000000034</v>
      </c>
      <c r="O65" s="21">
        <f t="shared" si="21"/>
        <v>6257.4000000000015</v>
      </c>
      <c r="P65" s="249">
        <f t="shared" si="8"/>
        <v>1652.0999999999997</v>
      </c>
      <c r="Q65" s="249">
        <f t="shared" si="9"/>
        <v>6365.5999999999985</v>
      </c>
      <c r="R65" s="249">
        <f t="shared" si="10"/>
        <v>9445.1999999999989</v>
      </c>
      <c r="S65" s="16">
        <f t="shared" si="11"/>
        <v>1503.7000000000003</v>
      </c>
      <c r="T65" s="34">
        <v>0.3</v>
      </c>
      <c r="U65" s="34">
        <v>1.4</v>
      </c>
      <c r="V65" s="19">
        <f t="shared" si="22"/>
        <v>522.19999999999948</v>
      </c>
      <c r="W65" s="19">
        <f t="shared" si="23"/>
        <v>1156.9000000000005</v>
      </c>
      <c r="X65" s="20">
        <f t="shared" si="14"/>
        <v>4915.0999999999995</v>
      </c>
      <c r="Y65" s="21">
        <f t="shared" si="24"/>
        <v>1661.1000000000006</v>
      </c>
      <c r="Z65" s="21">
        <f t="shared" si="25"/>
        <v>3802.4</v>
      </c>
      <c r="AC65" s="249">
        <f t="shared" si="17"/>
        <v>1996.3499999999997</v>
      </c>
      <c r="AD65" s="249">
        <f t="shared" si="18"/>
        <v>8843.0999999999985</v>
      </c>
      <c r="AE65" s="249">
        <f t="shared" si="19"/>
        <v>8338.9000000000015</v>
      </c>
    </row>
    <row r="66" spans="1:31" ht="19.5" customHeight="1" x14ac:dyDescent="0.2">
      <c r="A66" s="24" t="s">
        <v>90</v>
      </c>
      <c r="B66" s="33">
        <v>44924</v>
      </c>
      <c r="C66" s="35">
        <v>1.6</v>
      </c>
      <c r="D66" s="35">
        <v>1</v>
      </c>
      <c r="E66" s="35">
        <v>8</v>
      </c>
      <c r="F66" s="16">
        <f t="shared" si="0"/>
        <v>4069.3000000000006</v>
      </c>
      <c r="G66" s="17">
        <f t="shared" si="1"/>
        <v>6512</v>
      </c>
      <c r="H66" s="16">
        <f t="shared" si="2"/>
        <v>1849.5000000000002</v>
      </c>
      <c r="I66" s="34">
        <v>0.3</v>
      </c>
      <c r="J66" s="34">
        <v>1.7</v>
      </c>
      <c r="K66" s="19">
        <f t="shared" si="3"/>
        <v>502.99999999999983</v>
      </c>
      <c r="L66" s="19">
        <f t="shared" si="4"/>
        <v>3636.1000000000008</v>
      </c>
      <c r="M66" s="20">
        <f t="shared" si="5"/>
        <v>5350.4999999999991</v>
      </c>
      <c r="N66" s="21">
        <f t="shared" si="20"/>
        <v>2974.1000000000035</v>
      </c>
      <c r="O66" s="21">
        <f t="shared" si="21"/>
        <v>6259.1000000000013</v>
      </c>
      <c r="P66" s="249">
        <f t="shared" si="8"/>
        <v>1650.4999999999998</v>
      </c>
      <c r="Q66" s="249">
        <f t="shared" si="9"/>
        <v>6363.8999999999987</v>
      </c>
      <c r="R66" s="249">
        <f t="shared" si="10"/>
        <v>9444.9</v>
      </c>
      <c r="S66" s="16">
        <f t="shared" si="11"/>
        <v>1505.3000000000002</v>
      </c>
      <c r="T66" s="34">
        <v>0.4</v>
      </c>
      <c r="U66" s="34">
        <v>1.9</v>
      </c>
      <c r="V66" s="19">
        <f t="shared" si="22"/>
        <v>522.59999999999945</v>
      </c>
      <c r="W66" s="19">
        <f t="shared" si="23"/>
        <v>1158.8000000000006</v>
      </c>
      <c r="X66" s="20">
        <f t="shared" si="14"/>
        <v>4916.7</v>
      </c>
      <c r="Y66" s="21">
        <f t="shared" si="24"/>
        <v>1661.5000000000007</v>
      </c>
      <c r="Z66" s="21">
        <f t="shared" si="25"/>
        <v>3804.3</v>
      </c>
      <c r="AC66" s="249">
        <f t="shared" si="17"/>
        <v>1994.7499999999998</v>
      </c>
      <c r="AD66" s="249">
        <f t="shared" si="18"/>
        <v>8841.1999999999989</v>
      </c>
      <c r="AE66" s="249">
        <f t="shared" si="19"/>
        <v>8338.5000000000018</v>
      </c>
    </row>
    <row r="67" spans="1:31" ht="19.5" customHeight="1" x14ac:dyDescent="0.2">
      <c r="A67" s="24" t="s">
        <v>91</v>
      </c>
      <c r="B67" s="33">
        <v>44925</v>
      </c>
      <c r="C67" s="35">
        <v>1.5</v>
      </c>
      <c r="D67" s="35">
        <v>1</v>
      </c>
      <c r="E67" s="35">
        <v>5</v>
      </c>
      <c r="F67" s="16">
        <f t="shared" si="0"/>
        <v>4070.8000000000006</v>
      </c>
      <c r="G67" s="17">
        <f t="shared" si="1"/>
        <v>6517</v>
      </c>
      <c r="H67" s="16">
        <f t="shared" si="2"/>
        <v>1851.0000000000002</v>
      </c>
      <c r="I67" s="34">
        <v>0.3</v>
      </c>
      <c r="J67" s="34">
        <v>1.4</v>
      </c>
      <c r="K67" s="19">
        <f t="shared" si="3"/>
        <v>503.29999999999984</v>
      </c>
      <c r="L67" s="19">
        <f t="shared" si="4"/>
        <v>3637.5000000000009</v>
      </c>
      <c r="M67" s="20">
        <f t="shared" si="5"/>
        <v>5351.9999999999991</v>
      </c>
      <c r="N67" s="21">
        <f t="shared" si="20"/>
        <v>2974.4000000000037</v>
      </c>
      <c r="O67" s="21">
        <f t="shared" si="21"/>
        <v>6260.5000000000009</v>
      </c>
      <c r="P67" s="249">
        <f t="shared" si="8"/>
        <v>1648.9999999999998</v>
      </c>
      <c r="Q67" s="249">
        <f t="shared" si="9"/>
        <v>6362.4999999999991</v>
      </c>
      <c r="R67" s="249">
        <f t="shared" si="10"/>
        <v>9444.6</v>
      </c>
      <c r="S67" s="16">
        <f t="shared" si="11"/>
        <v>1506.8000000000002</v>
      </c>
      <c r="T67" s="34">
        <v>0.3</v>
      </c>
      <c r="U67" s="34">
        <v>1.4</v>
      </c>
      <c r="V67" s="19">
        <f t="shared" si="22"/>
        <v>522.89999999999941</v>
      </c>
      <c r="W67" s="19">
        <f t="shared" si="23"/>
        <v>1160.2000000000007</v>
      </c>
      <c r="X67" s="20">
        <f t="shared" si="14"/>
        <v>4918.2</v>
      </c>
      <c r="Y67" s="21">
        <f t="shared" si="24"/>
        <v>1661.8000000000006</v>
      </c>
      <c r="Z67" s="21">
        <f t="shared" si="25"/>
        <v>3805.7000000000003</v>
      </c>
      <c r="AC67" s="249">
        <f t="shared" si="17"/>
        <v>1993.2499999999998</v>
      </c>
      <c r="AD67" s="249">
        <f t="shared" si="18"/>
        <v>8839.7999999999993</v>
      </c>
      <c r="AE67" s="249">
        <f t="shared" si="19"/>
        <v>8338.2000000000007</v>
      </c>
    </row>
    <row r="68" spans="1:31" ht="19.5" customHeight="1" x14ac:dyDescent="0.2">
      <c r="A68" s="24" t="s">
        <v>92</v>
      </c>
      <c r="B68" s="33">
        <v>44929</v>
      </c>
      <c r="C68" s="35">
        <v>2.9</v>
      </c>
      <c r="D68" s="35">
        <v>2</v>
      </c>
      <c r="E68" s="35">
        <v>6</v>
      </c>
      <c r="F68" s="16">
        <f t="shared" si="0"/>
        <v>4073.7000000000007</v>
      </c>
      <c r="G68" s="17">
        <f t="shared" si="1"/>
        <v>6523</v>
      </c>
      <c r="H68" s="16">
        <f t="shared" si="2"/>
        <v>1853.9000000000003</v>
      </c>
      <c r="I68" s="34">
        <v>0.7</v>
      </c>
      <c r="J68" s="34">
        <v>2.6</v>
      </c>
      <c r="K68" s="19">
        <f t="shared" si="3"/>
        <v>503.99999999999983</v>
      </c>
      <c r="L68" s="19">
        <f t="shared" si="4"/>
        <v>3640.1000000000008</v>
      </c>
      <c r="M68" s="20">
        <f t="shared" si="5"/>
        <v>5354.8999999999987</v>
      </c>
      <c r="N68" s="21">
        <f t="shared" si="20"/>
        <v>2975.1000000000035</v>
      </c>
      <c r="O68" s="21">
        <f t="shared" si="21"/>
        <v>6263.1000000000013</v>
      </c>
      <c r="P68" s="249">
        <f t="shared" si="8"/>
        <v>1646.0999999999997</v>
      </c>
      <c r="Q68" s="249">
        <f t="shared" si="9"/>
        <v>6359.8999999999987</v>
      </c>
      <c r="R68" s="249">
        <f t="shared" si="10"/>
        <v>9443.9</v>
      </c>
      <c r="S68" s="16">
        <f t="shared" si="11"/>
        <v>1509.7000000000003</v>
      </c>
      <c r="T68" s="34">
        <v>0.7</v>
      </c>
      <c r="U68" s="34">
        <v>2.2999999999999998</v>
      </c>
      <c r="V68" s="19">
        <f t="shared" si="22"/>
        <v>523.59999999999945</v>
      </c>
      <c r="W68" s="19">
        <f t="shared" si="23"/>
        <v>1162.5000000000007</v>
      </c>
      <c r="X68" s="20">
        <f t="shared" si="14"/>
        <v>4921.0999999999995</v>
      </c>
      <c r="Y68" s="21">
        <f t="shared" si="24"/>
        <v>1662.5000000000007</v>
      </c>
      <c r="Z68" s="21">
        <f t="shared" si="25"/>
        <v>3808.0000000000005</v>
      </c>
      <c r="AC68" s="249">
        <f t="shared" si="17"/>
        <v>1990.3499999999997</v>
      </c>
      <c r="AD68" s="249">
        <f t="shared" si="18"/>
        <v>8837.5</v>
      </c>
      <c r="AE68" s="249">
        <f t="shared" si="19"/>
        <v>8337.5000000000018</v>
      </c>
    </row>
    <row r="69" spans="1:31" ht="19.5" customHeight="1" x14ac:dyDescent="0.2">
      <c r="A69" s="24" t="s">
        <v>93</v>
      </c>
      <c r="B69" s="33">
        <v>44930</v>
      </c>
      <c r="C69" s="35">
        <v>0</v>
      </c>
      <c r="D69" s="35">
        <v>0</v>
      </c>
      <c r="E69" s="35">
        <v>0</v>
      </c>
      <c r="F69" s="16">
        <f t="shared" si="0"/>
        <v>4073.7000000000007</v>
      </c>
      <c r="G69" s="17">
        <f t="shared" si="1"/>
        <v>6523</v>
      </c>
      <c r="H69" s="16">
        <f t="shared" si="2"/>
        <v>1853.9000000000003</v>
      </c>
      <c r="I69" s="34">
        <v>0</v>
      </c>
      <c r="J69" s="34">
        <v>0</v>
      </c>
      <c r="K69" s="19">
        <f t="shared" si="3"/>
        <v>503.99999999999983</v>
      </c>
      <c r="L69" s="19">
        <f t="shared" si="4"/>
        <v>3640.1000000000008</v>
      </c>
      <c r="M69" s="20">
        <f t="shared" si="5"/>
        <v>5354.8999999999987</v>
      </c>
      <c r="N69" s="21">
        <f t="shared" si="20"/>
        <v>2975.1000000000035</v>
      </c>
      <c r="O69" s="21">
        <f t="shared" si="21"/>
        <v>6263.1000000000013</v>
      </c>
      <c r="P69" s="249">
        <f t="shared" si="8"/>
        <v>1646.0999999999997</v>
      </c>
      <c r="Q69" s="249">
        <f t="shared" si="9"/>
        <v>6359.8999999999987</v>
      </c>
      <c r="R69" s="249">
        <f t="shared" si="10"/>
        <v>9443.9</v>
      </c>
      <c r="S69" s="16">
        <f t="shared" si="11"/>
        <v>1509.7000000000003</v>
      </c>
      <c r="T69" s="34">
        <v>0</v>
      </c>
      <c r="U69" s="34">
        <v>0</v>
      </c>
      <c r="V69" s="19">
        <f t="shared" si="22"/>
        <v>523.59999999999945</v>
      </c>
      <c r="W69" s="19">
        <f t="shared" si="23"/>
        <v>1162.5000000000007</v>
      </c>
      <c r="X69" s="20">
        <f t="shared" si="14"/>
        <v>4921.0999999999995</v>
      </c>
      <c r="Y69" s="21">
        <f t="shared" si="24"/>
        <v>1662.5000000000007</v>
      </c>
      <c r="Z69" s="21">
        <f t="shared" si="25"/>
        <v>3808.0000000000005</v>
      </c>
      <c r="AC69" s="249">
        <f t="shared" si="17"/>
        <v>1990.3499999999997</v>
      </c>
      <c r="AD69" s="249">
        <f t="shared" si="18"/>
        <v>8837.5</v>
      </c>
      <c r="AE69" s="249">
        <f t="shared" si="19"/>
        <v>8337.5000000000018</v>
      </c>
    </row>
    <row r="70" spans="1:31" ht="19.5" customHeight="1" x14ac:dyDescent="0.2">
      <c r="A70" s="24" t="s">
        <v>94</v>
      </c>
      <c r="B70" s="33">
        <v>44931</v>
      </c>
      <c r="C70" s="35">
        <v>5.8</v>
      </c>
      <c r="D70" s="35">
        <v>3</v>
      </c>
      <c r="E70" s="35">
        <v>3</v>
      </c>
      <c r="F70" s="16">
        <f t="shared" si="0"/>
        <v>4079.5000000000009</v>
      </c>
      <c r="G70" s="17">
        <f t="shared" si="1"/>
        <v>6526</v>
      </c>
      <c r="H70" s="16">
        <f t="shared" si="2"/>
        <v>1859.7000000000003</v>
      </c>
      <c r="I70" s="34">
        <v>1</v>
      </c>
      <c r="J70" s="34">
        <v>2.2000000000000002</v>
      </c>
      <c r="K70" s="19">
        <f t="shared" si="3"/>
        <v>504.99999999999983</v>
      </c>
      <c r="L70" s="19">
        <f t="shared" si="4"/>
        <v>3642.3000000000006</v>
      </c>
      <c r="M70" s="20">
        <f t="shared" si="5"/>
        <v>5360.6999999999989</v>
      </c>
      <c r="N70" s="21">
        <f t="shared" si="20"/>
        <v>2976.1000000000035</v>
      </c>
      <c r="O70" s="21">
        <f t="shared" si="21"/>
        <v>6265.3000000000011</v>
      </c>
      <c r="P70" s="249">
        <f t="shared" si="8"/>
        <v>1640.2999999999997</v>
      </c>
      <c r="Q70" s="249">
        <f t="shared" si="9"/>
        <v>6357.6999999999989</v>
      </c>
      <c r="R70" s="249">
        <f t="shared" si="10"/>
        <v>9442.9</v>
      </c>
      <c r="S70" s="16">
        <f t="shared" si="11"/>
        <v>1515.5000000000002</v>
      </c>
      <c r="T70" s="34">
        <v>1</v>
      </c>
      <c r="U70" s="34">
        <v>2.2999999999999998</v>
      </c>
      <c r="V70" s="19">
        <f t="shared" si="22"/>
        <v>524.59999999999945</v>
      </c>
      <c r="W70" s="19">
        <f t="shared" si="23"/>
        <v>1164.8000000000006</v>
      </c>
      <c r="X70" s="20">
        <f t="shared" si="14"/>
        <v>4926.8999999999996</v>
      </c>
      <c r="Y70" s="21">
        <f t="shared" si="24"/>
        <v>1663.5000000000007</v>
      </c>
      <c r="Z70" s="21">
        <f t="shared" si="25"/>
        <v>3810.3000000000006</v>
      </c>
      <c r="AC70" s="249">
        <f t="shared" si="17"/>
        <v>1984.5499999999997</v>
      </c>
      <c r="AD70" s="249">
        <f t="shared" si="18"/>
        <v>8835.1999999999989</v>
      </c>
      <c r="AE70" s="249">
        <f t="shared" si="19"/>
        <v>8336.5000000000018</v>
      </c>
    </row>
    <row r="71" spans="1:31" ht="19.5" customHeight="1" x14ac:dyDescent="0.2">
      <c r="A71" s="24" t="s">
        <v>95</v>
      </c>
      <c r="B71" s="33">
        <v>44932</v>
      </c>
      <c r="C71" s="35">
        <v>0</v>
      </c>
      <c r="D71" s="35">
        <v>0</v>
      </c>
      <c r="E71" s="35">
        <v>0</v>
      </c>
      <c r="F71" s="16">
        <f t="shared" si="0"/>
        <v>4079.5000000000009</v>
      </c>
      <c r="G71" s="17">
        <f t="shared" si="1"/>
        <v>6526</v>
      </c>
      <c r="H71" s="16">
        <f t="shared" si="2"/>
        <v>1859.7000000000003</v>
      </c>
      <c r="I71" s="34">
        <v>0</v>
      </c>
      <c r="J71" s="34">
        <v>0</v>
      </c>
      <c r="K71" s="19">
        <f t="shared" ref="K71:L134" si="26">IF(I71="","",I71+K70)</f>
        <v>504.99999999999983</v>
      </c>
      <c r="L71" s="19">
        <f t="shared" si="26"/>
        <v>3642.3000000000006</v>
      </c>
      <c r="M71" s="20">
        <f t="shared" si="5"/>
        <v>5360.6999999999989</v>
      </c>
      <c r="N71" s="21">
        <f t="shared" ref="N71:N102" si="27">IF(I71="","",I71+N70)</f>
        <v>2976.1000000000035</v>
      </c>
      <c r="O71" s="21">
        <f t="shared" ref="O71:O102" si="28">IF(J71="","",J71+O70)</f>
        <v>6265.3000000000011</v>
      </c>
      <c r="P71" s="249">
        <f t="shared" ref="P71:P134" si="29">IF(H71="","",3500-(H71-0))</f>
        <v>1640.2999999999997</v>
      </c>
      <c r="Q71" s="249">
        <f t="shared" ref="Q71:Q134" si="30">IF(O71="","",7799-(O71-4824))</f>
        <v>6357.6999999999989</v>
      </c>
      <c r="R71" s="249">
        <f t="shared" ref="R71:R134" si="31">IF(K71="","",10000-(K71-0)-52.1)</f>
        <v>9442.9</v>
      </c>
      <c r="S71" s="16">
        <f t="shared" si="11"/>
        <v>1515.5000000000002</v>
      </c>
      <c r="T71" s="34">
        <v>0</v>
      </c>
      <c r="U71" s="34">
        <v>0</v>
      </c>
      <c r="V71" s="19">
        <f t="shared" ref="V71:V77" si="32">IF(T71="","",T71+V70)</f>
        <v>524.59999999999945</v>
      </c>
      <c r="W71" s="19">
        <f t="shared" ref="W71:W77" si="33">IF(U71="","",U71+W70)</f>
        <v>1164.8000000000006</v>
      </c>
      <c r="X71" s="20">
        <f t="shared" si="14"/>
        <v>4926.8999999999996</v>
      </c>
      <c r="Y71" s="21">
        <f t="shared" ref="Y71:Y84" si="34">IF(T71="","",T71+Y70)</f>
        <v>1663.5000000000007</v>
      </c>
      <c r="Z71" s="21">
        <f t="shared" ref="Z71:Z84" si="35">IF(U71="","",U71+Z70)</f>
        <v>3810.3000000000006</v>
      </c>
      <c r="AC71" s="249">
        <f t="shared" ref="AC71:AC134" si="36">IF(S71="","",2719.75-(S71-780.25)+0.05)</f>
        <v>1984.5499999999997</v>
      </c>
      <c r="AD71" s="249">
        <f t="shared" ref="AD71:AD134" si="37">IF(W71="","",9364-(W71-636))</f>
        <v>8835.1999999999989</v>
      </c>
      <c r="AE71" s="249">
        <f t="shared" ref="AE71:AE134" si="38">IF(V71="","",8518.2-(V71-342.9))</f>
        <v>8336.5000000000018</v>
      </c>
    </row>
    <row r="72" spans="1:31" ht="19.5" customHeight="1" x14ac:dyDescent="0.2">
      <c r="A72" s="24" t="s">
        <v>96</v>
      </c>
      <c r="B72" s="33">
        <v>44933</v>
      </c>
      <c r="C72" s="35">
        <v>2</v>
      </c>
      <c r="D72" s="35">
        <v>1</v>
      </c>
      <c r="E72" s="35">
        <v>1</v>
      </c>
      <c r="F72" s="16">
        <f t="shared" si="0"/>
        <v>4081.5000000000009</v>
      </c>
      <c r="G72" s="17">
        <f t="shared" si="1"/>
        <v>6527</v>
      </c>
      <c r="H72" s="16">
        <f t="shared" si="2"/>
        <v>1861.7000000000003</v>
      </c>
      <c r="I72" s="34">
        <v>0.4</v>
      </c>
      <c r="J72" s="34">
        <v>1</v>
      </c>
      <c r="K72" s="19">
        <f t="shared" si="26"/>
        <v>505.39999999999981</v>
      </c>
      <c r="L72" s="19">
        <f t="shared" si="26"/>
        <v>3643.3000000000006</v>
      </c>
      <c r="M72" s="20">
        <f t="shared" si="5"/>
        <v>5362.6999999999989</v>
      </c>
      <c r="N72" s="21">
        <f t="shared" si="27"/>
        <v>2976.5000000000036</v>
      </c>
      <c r="O72" s="21">
        <f t="shared" si="28"/>
        <v>6266.3000000000011</v>
      </c>
      <c r="P72" s="249">
        <f t="shared" si="29"/>
        <v>1638.2999999999997</v>
      </c>
      <c r="Q72" s="249">
        <f t="shared" si="30"/>
        <v>6356.6999999999989</v>
      </c>
      <c r="R72" s="249">
        <f t="shared" si="31"/>
        <v>9442.5</v>
      </c>
      <c r="S72" s="16">
        <f t="shared" si="11"/>
        <v>1517.5000000000002</v>
      </c>
      <c r="T72" s="34">
        <v>0.3</v>
      </c>
      <c r="U72" s="34">
        <v>1</v>
      </c>
      <c r="V72" s="19">
        <f t="shared" si="32"/>
        <v>524.89999999999941</v>
      </c>
      <c r="W72" s="19">
        <f t="shared" si="33"/>
        <v>1165.8000000000006</v>
      </c>
      <c r="X72" s="20">
        <f t="shared" si="14"/>
        <v>4928.8999999999996</v>
      </c>
      <c r="Y72" s="21">
        <f t="shared" si="34"/>
        <v>1663.8000000000006</v>
      </c>
      <c r="Z72" s="21">
        <f t="shared" si="35"/>
        <v>3811.3000000000006</v>
      </c>
      <c r="AC72" s="249">
        <f t="shared" si="36"/>
        <v>1982.5499999999997</v>
      </c>
      <c r="AD72" s="249">
        <f t="shared" si="37"/>
        <v>8834.1999999999989</v>
      </c>
      <c r="AE72" s="249">
        <f t="shared" si="38"/>
        <v>8336.2000000000007</v>
      </c>
    </row>
    <row r="73" spans="1:31" ht="19.5" customHeight="1" x14ac:dyDescent="0.2">
      <c r="A73" s="24" t="s">
        <v>97</v>
      </c>
      <c r="B73" s="33">
        <v>44935</v>
      </c>
      <c r="C73" s="35">
        <v>1.7</v>
      </c>
      <c r="D73" s="35">
        <v>1</v>
      </c>
      <c r="E73" s="35">
        <v>7</v>
      </c>
      <c r="F73" s="16">
        <f t="shared" si="0"/>
        <v>4083.2000000000007</v>
      </c>
      <c r="G73" s="17">
        <f t="shared" si="1"/>
        <v>6534</v>
      </c>
      <c r="H73" s="16">
        <f t="shared" si="2"/>
        <v>1863.4000000000003</v>
      </c>
      <c r="I73" s="34">
        <v>0.4</v>
      </c>
      <c r="J73" s="34">
        <v>1.3</v>
      </c>
      <c r="K73" s="19">
        <f t="shared" si="26"/>
        <v>505.79999999999978</v>
      </c>
      <c r="L73" s="19">
        <f t="shared" si="26"/>
        <v>3644.6000000000008</v>
      </c>
      <c r="M73" s="20">
        <f t="shared" si="5"/>
        <v>5364.3999999999987</v>
      </c>
      <c r="N73" s="21">
        <f t="shared" si="27"/>
        <v>2976.9000000000037</v>
      </c>
      <c r="O73" s="21">
        <f t="shared" si="28"/>
        <v>6267.6000000000013</v>
      </c>
      <c r="P73" s="249">
        <f t="shared" si="29"/>
        <v>1636.5999999999997</v>
      </c>
      <c r="Q73" s="249">
        <f t="shared" si="30"/>
        <v>6355.3999999999987</v>
      </c>
      <c r="R73" s="249">
        <f t="shared" si="31"/>
        <v>9442.1</v>
      </c>
      <c r="S73" s="16">
        <f t="shared" si="11"/>
        <v>1519.2000000000003</v>
      </c>
      <c r="T73" s="34">
        <v>0.3</v>
      </c>
      <c r="U73" s="34">
        <v>1.4</v>
      </c>
      <c r="V73" s="19">
        <f t="shared" si="32"/>
        <v>525.19999999999936</v>
      </c>
      <c r="W73" s="19">
        <f t="shared" si="33"/>
        <v>1167.2000000000007</v>
      </c>
      <c r="X73" s="20">
        <f t="shared" si="14"/>
        <v>4930.5999999999995</v>
      </c>
      <c r="Y73" s="21">
        <f t="shared" si="34"/>
        <v>1664.1000000000006</v>
      </c>
      <c r="Z73" s="21">
        <f t="shared" si="35"/>
        <v>3812.7000000000007</v>
      </c>
      <c r="AC73" s="249">
        <f t="shared" si="36"/>
        <v>1980.8499999999997</v>
      </c>
      <c r="AD73" s="249">
        <f t="shared" si="37"/>
        <v>8832.7999999999993</v>
      </c>
      <c r="AE73" s="249">
        <f t="shared" si="38"/>
        <v>8335.9000000000015</v>
      </c>
    </row>
    <row r="74" spans="1:31" ht="19.5" customHeight="1" x14ac:dyDescent="0.2">
      <c r="A74" s="24" t="s">
        <v>98</v>
      </c>
      <c r="B74" s="33">
        <v>44936</v>
      </c>
      <c r="C74" s="35">
        <v>5.2</v>
      </c>
      <c r="D74" s="35">
        <v>3</v>
      </c>
      <c r="E74" s="35">
        <v>5</v>
      </c>
      <c r="F74" s="16">
        <f t="shared" si="0"/>
        <v>4088.4000000000005</v>
      </c>
      <c r="G74" s="17">
        <f t="shared" si="1"/>
        <v>6539</v>
      </c>
      <c r="H74" s="16">
        <f t="shared" si="2"/>
        <v>1868.6000000000004</v>
      </c>
      <c r="I74" s="34">
        <v>1</v>
      </c>
      <c r="J74" s="34">
        <v>2.4</v>
      </c>
      <c r="K74" s="19">
        <f t="shared" si="26"/>
        <v>506.79999999999978</v>
      </c>
      <c r="L74" s="19">
        <f t="shared" si="26"/>
        <v>3647.0000000000009</v>
      </c>
      <c r="M74" s="20">
        <f t="shared" si="5"/>
        <v>5369.5999999999985</v>
      </c>
      <c r="N74" s="21">
        <f t="shared" si="27"/>
        <v>2977.9000000000037</v>
      </c>
      <c r="O74" s="21">
        <f t="shared" si="28"/>
        <v>6270.0000000000009</v>
      </c>
      <c r="P74" s="249">
        <f t="shared" si="29"/>
        <v>1631.3999999999996</v>
      </c>
      <c r="Q74" s="249">
        <f t="shared" si="30"/>
        <v>6352.9999999999991</v>
      </c>
      <c r="R74" s="249">
        <f t="shared" si="31"/>
        <v>9441.1</v>
      </c>
      <c r="S74" s="16">
        <f t="shared" si="11"/>
        <v>1524.4000000000003</v>
      </c>
      <c r="T74" s="34">
        <v>1</v>
      </c>
      <c r="U74" s="34">
        <v>2.5</v>
      </c>
      <c r="V74" s="19">
        <f t="shared" si="32"/>
        <v>526.19999999999936</v>
      </c>
      <c r="W74" s="19">
        <f t="shared" si="33"/>
        <v>1169.7000000000007</v>
      </c>
      <c r="X74" s="20">
        <f t="shared" si="14"/>
        <v>4935.7999999999993</v>
      </c>
      <c r="Y74" s="21">
        <f t="shared" si="34"/>
        <v>1665.1000000000006</v>
      </c>
      <c r="Z74" s="21">
        <f t="shared" si="35"/>
        <v>3815.2000000000007</v>
      </c>
      <c r="AC74" s="249">
        <f t="shared" si="36"/>
        <v>1975.6499999999996</v>
      </c>
      <c r="AD74" s="249">
        <f t="shared" si="37"/>
        <v>8830.2999999999993</v>
      </c>
      <c r="AE74" s="249">
        <f t="shared" si="38"/>
        <v>8334.9000000000015</v>
      </c>
    </row>
    <row r="75" spans="1:31" ht="19.5" customHeight="1" x14ac:dyDescent="0.2">
      <c r="A75" s="24" t="s">
        <v>99</v>
      </c>
      <c r="B75" s="33">
        <v>44937</v>
      </c>
      <c r="C75" s="35">
        <v>1</v>
      </c>
      <c r="D75" s="35">
        <v>1</v>
      </c>
      <c r="E75" s="35">
        <v>2</v>
      </c>
      <c r="F75" s="16">
        <f t="shared" si="0"/>
        <v>4089.4000000000005</v>
      </c>
      <c r="G75" s="17">
        <f t="shared" si="1"/>
        <v>6541</v>
      </c>
      <c r="H75" s="16">
        <f t="shared" si="2"/>
        <v>1869.6000000000004</v>
      </c>
      <c r="I75" s="34">
        <v>0.3</v>
      </c>
      <c r="J75" s="34">
        <v>1.3</v>
      </c>
      <c r="K75" s="19">
        <f t="shared" si="26"/>
        <v>507.0999999999998</v>
      </c>
      <c r="L75" s="19">
        <f t="shared" si="26"/>
        <v>3648.3000000000011</v>
      </c>
      <c r="M75" s="20">
        <f t="shared" si="5"/>
        <v>5370.5999999999985</v>
      </c>
      <c r="N75" s="21">
        <f t="shared" si="27"/>
        <v>2978.2000000000039</v>
      </c>
      <c r="O75" s="21">
        <f t="shared" si="28"/>
        <v>6271.3000000000011</v>
      </c>
      <c r="P75" s="249">
        <f t="shared" si="29"/>
        <v>1630.3999999999996</v>
      </c>
      <c r="Q75" s="249">
        <f t="shared" si="30"/>
        <v>6351.6999999999989</v>
      </c>
      <c r="R75" s="249">
        <f t="shared" si="31"/>
        <v>9440.7999999999993</v>
      </c>
      <c r="S75" s="16">
        <f t="shared" si="11"/>
        <v>1525.4000000000003</v>
      </c>
      <c r="T75" s="34">
        <v>0.4</v>
      </c>
      <c r="U75" s="34">
        <v>1.1000000000000001</v>
      </c>
      <c r="V75" s="19">
        <f t="shared" si="32"/>
        <v>526.59999999999934</v>
      </c>
      <c r="W75" s="19">
        <f t="shared" si="33"/>
        <v>1170.8000000000006</v>
      </c>
      <c r="X75" s="20">
        <f t="shared" si="14"/>
        <v>4936.7999999999993</v>
      </c>
      <c r="Y75" s="21">
        <f t="shared" si="34"/>
        <v>1665.5000000000007</v>
      </c>
      <c r="Z75" s="21">
        <f t="shared" si="35"/>
        <v>3816.3000000000006</v>
      </c>
      <c r="AC75" s="249">
        <f t="shared" si="36"/>
        <v>1974.6499999999996</v>
      </c>
      <c r="AD75" s="249">
        <f t="shared" si="37"/>
        <v>8829.1999999999989</v>
      </c>
      <c r="AE75" s="249">
        <f t="shared" si="38"/>
        <v>8334.5000000000018</v>
      </c>
    </row>
    <row r="76" spans="1:31" ht="19.5" customHeight="1" x14ac:dyDescent="0.2">
      <c r="A76" s="24" t="s">
        <v>100</v>
      </c>
      <c r="B76" s="33">
        <v>44937</v>
      </c>
      <c r="C76" s="35">
        <v>0.9</v>
      </c>
      <c r="D76" s="35">
        <v>2</v>
      </c>
      <c r="E76" s="35">
        <v>4</v>
      </c>
      <c r="F76" s="16">
        <f t="shared" si="0"/>
        <v>4090.3000000000006</v>
      </c>
      <c r="G76" s="17">
        <f t="shared" si="1"/>
        <v>6545</v>
      </c>
      <c r="H76" s="16">
        <f t="shared" si="2"/>
        <v>1870.5000000000005</v>
      </c>
      <c r="I76" s="34">
        <v>0.7</v>
      </c>
      <c r="J76" s="34">
        <v>2.7</v>
      </c>
      <c r="K76" s="19">
        <f t="shared" si="26"/>
        <v>507.79999999999978</v>
      </c>
      <c r="L76" s="19">
        <f t="shared" si="26"/>
        <v>3651.0000000000009</v>
      </c>
      <c r="M76" s="20">
        <f t="shared" si="5"/>
        <v>5371.4999999999982</v>
      </c>
      <c r="N76" s="21">
        <f t="shared" si="27"/>
        <v>2978.9000000000037</v>
      </c>
      <c r="O76" s="21">
        <f t="shared" si="28"/>
        <v>6274.0000000000009</v>
      </c>
      <c r="P76" s="249">
        <f t="shared" si="29"/>
        <v>1629.4999999999995</v>
      </c>
      <c r="Q76" s="249">
        <f t="shared" si="30"/>
        <v>6348.9999999999991</v>
      </c>
      <c r="R76" s="249">
        <f t="shared" si="31"/>
        <v>9440.1</v>
      </c>
      <c r="S76" s="16">
        <f t="shared" si="11"/>
        <v>1526.3000000000004</v>
      </c>
      <c r="T76" s="34">
        <v>1</v>
      </c>
      <c r="U76" s="34">
        <v>3.3</v>
      </c>
      <c r="V76" s="19">
        <f t="shared" si="32"/>
        <v>527.59999999999934</v>
      </c>
      <c r="W76" s="19">
        <f t="shared" si="33"/>
        <v>1174.1000000000006</v>
      </c>
      <c r="X76" s="20">
        <f t="shared" si="14"/>
        <v>4937.6999999999989</v>
      </c>
      <c r="Y76" s="21">
        <f t="shared" si="34"/>
        <v>1666.5000000000007</v>
      </c>
      <c r="Z76" s="21">
        <f t="shared" si="35"/>
        <v>3819.6000000000008</v>
      </c>
      <c r="AC76" s="249">
        <f t="shared" si="36"/>
        <v>1973.7499999999995</v>
      </c>
      <c r="AD76" s="249">
        <f t="shared" si="37"/>
        <v>8825.9</v>
      </c>
      <c r="AE76" s="249">
        <f t="shared" si="38"/>
        <v>8333.5000000000018</v>
      </c>
    </row>
    <row r="77" spans="1:31" ht="19.5" customHeight="1" x14ac:dyDescent="0.2">
      <c r="A77" s="24" t="s">
        <v>101</v>
      </c>
      <c r="B77" s="33">
        <v>44938</v>
      </c>
      <c r="C77" s="35">
        <v>0.5</v>
      </c>
      <c r="D77" s="35">
        <v>1</v>
      </c>
      <c r="E77" s="35">
        <v>1</v>
      </c>
      <c r="F77" s="16">
        <f t="shared" si="0"/>
        <v>4090.8000000000006</v>
      </c>
      <c r="G77" s="17">
        <f t="shared" si="1"/>
        <v>6546</v>
      </c>
      <c r="H77" s="16">
        <f t="shared" si="2"/>
        <v>1871.0000000000005</v>
      </c>
      <c r="I77" s="34">
        <v>0.3</v>
      </c>
      <c r="J77" s="34">
        <v>0.8</v>
      </c>
      <c r="K77" s="19">
        <f t="shared" si="26"/>
        <v>508.0999999999998</v>
      </c>
      <c r="L77" s="19">
        <f t="shared" si="26"/>
        <v>3651.8000000000011</v>
      </c>
      <c r="M77" s="20">
        <f t="shared" si="5"/>
        <v>5371.9999999999982</v>
      </c>
      <c r="N77" s="21">
        <f t="shared" si="27"/>
        <v>2979.2000000000039</v>
      </c>
      <c r="O77" s="21">
        <f t="shared" si="28"/>
        <v>6274.8000000000011</v>
      </c>
      <c r="P77" s="249">
        <f t="shared" si="29"/>
        <v>1628.9999999999995</v>
      </c>
      <c r="Q77" s="249">
        <f t="shared" si="30"/>
        <v>6348.1999999999989</v>
      </c>
      <c r="R77" s="249">
        <f t="shared" si="31"/>
        <v>9439.7999999999993</v>
      </c>
      <c r="S77" s="16">
        <f t="shared" si="11"/>
        <v>1526.8000000000004</v>
      </c>
      <c r="T77" s="34">
        <v>0.4</v>
      </c>
      <c r="U77" s="34">
        <v>0.9</v>
      </c>
      <c r="V77" s="19">
        <f t="shared" si="32"/>
        <v>527.99999999999932</v>
      </c>
      <c r="W77" s="19">
        <f t="shared" si="33"/>
        <v>1175.0000000000007</v>
      </c>
      <c r="X77" s="20">
        <f t="shared" si="14"/>
        <v>4938.1999999999989</v>
      </c>
      <c r="Y77" s="21">
        <f t="shared" si="34"/>
        <v>1666.9000000000008</v>
      </c>
      <c r="Z77" s="21">
        <f t="shared" si="35"/>
        <v>3820.5000000000009</v>
      </c>
      <c r="AC77" s="249">
        <f t="shared" si="36"/>
        <v>1973.2499999999995</v>
      </c>
      <c r="AD77" s="249">
        <f t="shared" si="37"/>
        <v>8825</v>
      </c>
      <c r="AE77" s="249">
        <f t="shared" si="38"/>
        <v>8333.1000000000022</v>
      </c>
    </row>
    <row r="78" spans="1:31" ht="19.5" customHeight="1" x14ac:dyDescent="0.2">
      <c r="A78" s="24" t="s">
        <v>102</v>
      </c>
      <c r="B78" s="33">
        <v>44939</v>
      </c>
      <c r="C78" s="35">
        <v>2</v>
      </c>
      <c r="D78" s="35">
        <v>1</v>
      </c>
      <c r="E78" s="35">
        <v>1</v>
      </c>
      <c r="F78" s="16">
        <f t="shared" si="0"/>
        <v>4092.8000000000006</v>
      </c>
      <c r="G78" s="17">
        <f t="shared" si="1"/>
        <v>6547</v>
      </c>
      <c r="H78" s="16">
        <f t="shared" si="2"/>
        <v>1873.0000000000005</v>
      </c>
      <c r="I78" s="34">
        <v>0.4</v>
      </c>
      <c r="J78" s="34">
        <v>1</v>
      </c>
      <c r="K78" s="19">
        <f t="shared" si="26"/>
        <v>508.49999999999977</v>
      </c>
      <c r="L78" s="19">
        <f t="shared" si="26"/>
        <v>3652.8000000000011</v>
      </c>
      <c r="M78" s="20">
        <f t="shared" si="5"/>
        <v>5373.9999999999982</v>
      </c>
      <c r="N78" s="21">
        <f t="shared" si="27"/>
        <v>2979.600000000004</v>
      </c>
      <c r="O78" s="21">
        <f t="shared" si="28"/>
        <v>6275.8000000000011</v>
      </c>
      <c r="P78" s="249">
        <f t="shared" si="29"/>
        <v>1626.9999999999995</v>
      </c>
      <c r="Q78" s="249">
        <f t="shared" si="30"/>
        <v>6347.1999999999989</v>
      </c>
      <c r="R78" s="249">
        <f t="shared" si="31"/>
        <v>9439.4</v>
      </c>
      <c r="S78" s="16">
        <f t="shared" si="11"/>
        <v>1528.8000000000004</v>
      </c>
      <c r="T78" s="34">
        <v>0.3</v>
      </c>
      <c r="U78" s="34">
        <v>1</v>
      </c>
      <c r="V78" s="19">
        <f t="shared" ref="V78:V200" si="39">IF(T78="","",T78+V77)</f>
        <v>528.29999999999927</v>
      </c>
      <c r="W78" s="19">
        <v>1176</v>
      </c>
      <c r="X78" s="20">
        <f t="shared" si="14"/>
        <v>4940.1999999999989</v>
      </c>
      <c r="Y78" s="21">
        <f t="shared" si="34"/>
        <v>1667.2000000000007</v>
      </c>
      <c r="Z78" s="21">
        <f t="shared" si="35"/>
        <v>3821.5000000000009</v>
      </c>
      <c r="AC78" s="249">
        <f t="shared" si="36"/>
        <v>1971.2499999999995</v>
      </c>
      <c r="AD78" s="249">
        <f t="shared" si="37"/>
        <v>8824</v>
      </c>
      <c r="AE78" s="249">
        <f t="shared" si="38"/>
        <v>8332.8000000000011</v>
      </c>
    </row>
    <row r="79" spans="1:31" ht="19.5" customHeight="1" x14ac:dyDescent="0.2">
      <c r="A79" s="24" t="s">
        <v>103</v>
      </c>
      <c r="B79" s="33">
        <v>44942</v>
      </c>
      <c r="C79" s="35">
        <v>1.5</v>
      </c>
      <c r="D79" s="35">
        <v>1</v>
      </c>
      <c r="E79" s="35">
        <v>1</v>
      </c>
      <c r="F79" s="16">
        <f t="shared" si="0"/>
        <v>4094.3000000000006</v>
      </c>
      <c r="G79" s="17">
        <f t="shared" si="1"/>
        <v>6548</v>
      </c>
      <c r="H79" s="16">
        <f t="shared" si="2"/>
        <v>1874.5000000000005</v>
      </c>
      <c r="I79" s="34">
        <v>0.3</v>
      </c>
      <c r="J79" s="34">
        <v>0.8</v>
      </c>
      <c r="K79" s="19">
        <f t="shared" si="26"/>
        <v>508.79999999999978</v>
      </c>
      <c r="L79" s="19">
        <f t="shared" si="26"/>
        <v>3653.6000000000013</v>
      </c>
      <c r="M79" s="20">
        <f t="shared" si="5"/>
        <v>5375.4999999999982</v>
      </c>
      <c r="N79" s="21">
        <f t="shared" si="27"/>
        <v>2979.9000000000042</v>
      </c>
      <c r="O79" s="21">
        <f t="shared" si="28"/>
        <v>6276.6000000000013</v>
      </c>
      <c r="P79" s="249">
        <f t="shared" si="29"/>
        <v>1625.4999999999995</v>
      </c>
      <c r="Q79" s="249">
        <f t="shared" si="30"/>
        <v>6346.3999999999987</v>
      </c>
      <c r="R79" s="249">
        <f t="shared" si="31"/>
        <v>9439.1</v>
      </c>
      <c r="S79" s="16">
        <f t="shared" si="11"/>
        <v>1530.3000000000004</v>
      </c>
      <c r="T79" s="34">
        <v>0.4</v>
      </c>
      <c r="U79" s="34">
        <v>0.9</v>
      </c>
      <c r="V79" s="19">
        <f t="shared" si="39"/>
        <v>528.69999999999925</v>
      </c>
      <c r="W79" s="19">
        <f t="shared" ref="W79:W200" si="40">IF(U79="","",U79+W78)</f>
        <v>1176.9000000000001</v>
      </c>
      <c r="X79" s="20">
        <f t="shared" si="14"/>
        <v>4941.6999999999989</v>
      </c>
      <c r="Y79" s="21">
        <f t="shared" si="34"/>
        <v>1667.6000000000008</v>
      </c>
      <c r="Z79" s="21">
        <f t="shared" si="35"/>
        <v>3822.400000000001</v>
      </c>
      <c r="AC79" s="249">
        <f t="shared" si="36"/>
        <v>1969.7499999999995</v>
      </c>
      <c r="AD79" s="249">
        <f t="shared" si="37"/>
        <v>8823.1</v>
      </c>
      <c r="AE79" s="249">
        <f t="shared" si="38"/>
        <v>8332.4000000000015</v>
      </c>
    </row>
    <row r="80" spans="1:31" ht="19.5" customHeight="1" x14ac:dyDescent="0.2">
      <c r="A80" s="24" t="s">
        <v>104</v>
      </c>
      <c r="B80" s="33">
        <v>44945</v>
      </c>
      <c r="C80" s="35">
        <v>2.5</v>
      </c>
      <c r="D80" s="35">
        <v>1</v>
      </c>
      <c r="E80" s="35">
        <v>1</v>
      </c>
      <c r="F80" s="16">
        <f t="shared" si="0"/>
        <v>4096.8000000000011</v>
      </c>
      <c r="G80" s="17">
        <f t="shared" si="1"/>
        <v>6549</v>
      </c>
      <c r="H80" s="16">
        <f t="shared" si="2"/>
        <v>1877.0000000000005</v>
      </c>
      <c r="I80" s="34">
        <v>0.3</v>
      </c>
      <c r="J80" s="34">
        <v>1.2</v>
      </c>
      <c r="K80" s="19">
        <f t="shared" si="26"/>
        <v>509.0999999999998</v>
      </c>
      <c r="L80" s="19">
        <f t="shared" si="26"/>
        <v>3654.8000000000011</v>
      </c>
      <c r="M80" s="20">
        <f t="shared" si="5"/>
        <v>5377.9999999999982</v>
      </c>
      <c r="N80" s="21">
        <f t="shared" si="27"/>
        <v>2980.2000000000044</v>
      </c>
      <c r="O80" s="21">
        <f t="shared" si="28"/>
        <v>6277.8000000000011</v>
      </c>
      <c r="P80" s="249">
        <f t="shared" si="29"/>
        <v>1622.9999999999995</v>
      </c>
      <c r="Q80" s="249">
        <f t="shared" si="30"/>
        <v>6345.1999999999989</v>
      </c>
      <c r="R80" s="249">
        <f t="shared" si="31"/>
        <v>9438.7999999999993</v>
      </c>
      <c r="S80" s="16">
        <f t="shared" si="11"/>
        <v>1532.8000000000004</v>
      </c>
      <c r="T80" s="34">
        <v>0.3</v>
      </c>
      <c r="U80" s="34">
        <v>1.1000000000000001</v>
      </c>
      <c r="V80" s="19">
        <f t="shared" si="39"/>
        <v>528.9999999999992</v>
      </c>
      <c r="W80" s="19">
        <f t="shared" si="40"/>
        <v>1178</v>
      </c>
      <c r="X80" s="20">
        <f t="shared" si="14"/>
        <v>4944.1999999999989</v>
      </c>
      <c r="Y80" s="21">
        <f t="shared" si="34"/>
        <v>1667.9000000000008</v>
      </c>
      <c r="Z80" s="21">
        <f t="shared" si="35"/>
        <v>3823.5000000000009</v>
      </c>
      <c r="AC80" s="249">
        <f t="shared" si="36"/>
        <v>1967.2499999999995</v>
      </c>
      <c r="AD80" s="249">
        <f t="shared" si="37"/>
        <v>8822</v>
      </c>
      <c r="AE80" s="249">
        <f t="shared" si="38"/>
        <v>8332.1000000000022</v>
      </c>
    </row>
    <row r="81" spans="1:31" ht="19.5" customHeight="1" x14ac:dyDescent="0.2">
      <c r="A81" s="24" t="s">
        <v>105</v>
      </c>
      <c r="B81" s="33">
        <v>44946</v>
      </c>
      <c r="C81" s="35">
        <v>0.7</v>
      </c>
      <c r="D81" s="35">
        <v>2</v>
      </c>
      <c r="E81" s="35">
        <v>1</v>
      </c>
      <c r="F81" s="16">
        <f t="shared" si="0"/>
        <v>4097.5000000000009</v>
      </c>
      <c r="G81" s="17">
        <f t="shared" si="1"/>
        <v>6550</v>
      </c>
      <c r="H81" s="16">
        <f t="shared" si="2"/>
        <v>1877.7000000000005</v>
      </c>
      <c r="I81" s="34">
        <v>0.9</v>
      </c>
      <c r="J81" s="34">
        <v>2</v>
      </c>
      <c r="K81" s="19">
        <f t="shared" si="26"/>
        <v>509.99999999999977</v>
      </c>
      <c r="L81" s="19">
        <f t="shared" si="26"/>
        <v>3656.8000000000011</v>
      </c>
      <c r="M81" s="20">
        <f t="shared" si="5"/>
        <v>5378.699999999998</v>
      </c>
      <c r="N81" s="21">
        <f t="shared" si="27"/>
        <v>2981.1000000000045</v>
      </c>
      <c r="O81" s="21">
        <f t="shared" si="28"/>
        <v>6279.8000000000011</v>
      </c>
      <c r="P81" s="249">
        <f t="shared" si="29"/>
        <v>1622.2999999999995</v>
      </c>
      <c r="Q81" s="249">
        <f t="shared" si="30"/>
        <v>6343.1999999999989</v>
      </c>
      <c r="R81" s="249">
        <f t="shared" si="31"/>
        <v>9437.9</v>
      </c>
      <c r="S81" s="16">
        <f t="shared" si="11"/>
        <v>1533.5000000000005</v>
      </c>
      <c r="T81" s="34">
        <v>1.9</v>
      </c>
      <c r="U81" s="34">
        <v>2.9</v>
      </c>
      <c r="V81" s="19">
        <f t="shared" si="39"/>
        <v>530.89999999999918</v>
      </c>
      <c r="W81" s="19">
        <f t="shared" si="40"/>
        <v>1180.9000000000001</v>
      </c>
      <c r="X81" s="20">
        <f t="shared" si="14"/>
        <v>4944.8999999999987</v>
      </c>
      <c r="Y81" s="21">
        <f t="shared" si="34"/>
        <v>1669.8000000000009</v>
      </c>
      <c r="Z81" s="21">
        <f t="shared" si="35"/>
        <v>3826.400000000001</v>
      </c>
      <c r="AC81" s="249">
        <f t="shared" si="36"/>
        <v>1966.5499999999995</v>
      </c>
      <c r="AD81" s="249">
        <f t="shared" si="37"/>
        <v>8819.1</v>
      </c>
      <c r="AE81" s="249">
        <f t="shared" si="38"/>
        <v>8330.2000000000007</v>
      </c>
    </row>
    <row r="82" spans="1:31" ht="19.5" customHeight="1" x14ac:dyDescent="0.2">
      <c r="A82" s="24" t="s">
        <v>106</v>
      </c>
      <c r="B82" s="33">
        <v>44949</v>
      </c>
      <c r="C82" s="35">
        <v>2.1</v>
      </c>
      <c r="D82" s="35">
        <v>1</v>
      </c>
      <c r="E82" s="35">
        <v>1</v>
      </c>
      <c r="F82" s="16">
        <f t="shared" si="0"/>
        <v>4099.6000000000013</v>
      </c>
      <c r="G82" s="17">
        <f t="shared" si="1"/>
        <v>6551</v>
      </c>
      <c r="H82" s="16">
        <f t="shared" si="2"/>
        <v>1879.8000000000004</v>
      </c>
      <c r="I82" s="34">
        <v>0.3</v>
      </c>
      <c r="J82" s="34">
        <v>0.8</v>
      </c>
      <c r="K82" s="19">
        <f t="shared" si="26"/>
        <v>510.29999999999978</v>
      </c>
      <c r="L82" s="19">
        <f t="shared" si="26"/>
        <v>3657.6000000000013</v>
      </c>
      <c r="M82" s="20">
        <f t="shared" si="5"/>
        <v>5380.7999999999984</v>
      </c>
      <c r="N82" s="21">
        <f t="shared" si="27"/>
        <v>2981.4000000000046</v>
      </c>
      <c r="O82" s="21">
        <f t="shared" si="28"/>
        <v>6280.6000000000013</v>
      </c>
      <c r="P82" s="249">
        <f t="shared" si="29"/>
        <v>1620.1999999999996</v>
      </c>
      <c r="Q82" s="249">
        <f t="shared" si="30"/>
        <v>6342.3999999999987</v>
      </c>
      <c r="R82" s="249">
        <f t="shared" si="31"/>
        <v>9437.6</v>
      </c>
      <c r="S82" s="16">
        <f t="shared" si="11"/>
        <v>1535.6000000000004</v>
      </c>
      <c r="T82" s="34">
        <v>0.3</v>
      </c>
      <c r="U82" s="34">
        <v>0.8</v>
      </c>
      <c r="V82" s="19">
        <f t="shared" si="39"/>
        <v>531.19999999999914</v>
      </c>
      <c r="W82" s="19">
        <f t="shared" si="40"/>
        <v>1181.7</v>
      </c>
      <c r="X82" s="20">
        <v>4947</v>
      </c>
      <c r="Y82" s="21">
        <f t="shared" si="34"/>
        <v>1670.1000000000008</v>
      </c>
      <c r="Z82" s="21">
        <f t="shared" si="35"/>
        <v>3827.2000000000012</v>
      </c>
      <c r="AC82" s="249">
        <f t="shared" si="36"/>
        <v>1964.4499999999996</v>
      </c>
      <c r="AD82" s="249">
        <f t="shared" si="37"/>
        <v>8818.2999999999993</v>
      </c>
      <c r="AE82" s="249">
        <f t="shared" si="38"/>
        <v>8329.9000000000015</v>
      </c>
    </row>
    <row r="83" spans="1:31" ht="19.5" customHeight="1" x14ac:dyDescent="0.2">
      <c r="A83" s="24" t="s">
        <v>107</v>
      </c>
      <c r="B83" s="33">
        <v>44951</v>
      </c>
      <c r="C83" s="35">
        <v>1</v>
      </c>
      <c r="D83" s="35">
        <v>1</v>
      </c>
      <c r="E83" s="35">
        <v>2</v>
      </c>
      <c r="F83" s="16">
        <f t="shared" si="0"/>
        <v>4100.6000000000013</v>
      </c>
      <c r="G83" s="17">
        <f t="shared" si="1"/>
        <v>6553</v>
      </c>
      <c r="H83" s="16">
        <f t="shared" si="2"/>
        <v>1880.8000000000004</v>
      </c>
      <c r="I83" s="34">
        <v>0.3</v>
      </c>
      <c r="J83" s="34">
        <v>1.5</v>
      </c>
      <c r="K83" s="19">
        <f t="shared" si="26"/>
        <v>510.5999999999998</v>
      </c>
      <c r="L83" s="19">
        <f t="shared" si="26"/>
        <v>3659.1000000000013</v>
      </c>
      <c r="M83" s="20">
        <f t="shared" si="5"/>
        <v>5381.7999999999984</v>
      </c>
      <c r="N83" s="21">
        <f t="shared" si="27"/>
        <v>2981.7000000000048</v>
      </c>
      <c r="O83" s="21">
        <f t="shared" si="28"/>
        <v>6282.1000000000013</v>
      </c>
      <c r="P83" s="249">
        <f t="shared" si="29"/>
        <v>1619.1999999999996</v>
      </c>
      <c r="Q83" s="249">
        <f t="shared" si="30"/>
        <v>6340.8999999999987</v>
      </c>
      <c r="R83" s="249">
        <f t="shared" si="31"/>
        <v>9437.2999999999993</v>
      </c>
      <c r="S83" s="16">
        <f t="shared" si="11"/>
        <v>1536.6000000000004</v>
      </c>
      <c r="T83" s="34">
        <v>0.4</v>
      </c>
      <c r="U83" s="34">
        <v>1.5</v>
      </c>
      <c r="V83" s="19">
        <f t="shared" si="39"/>
        <v>531.59999999999911</v>
      </c>
      <c r="W83" s="19">
        <f t="shared" si="40"/>
        <v>1183.2</v>
      </c>
      <c r="X83" s="20">
        <f t="shared" ref="X83:X200" si="41">IF(C83="","",C83+X82)</f>
        <v>4948</v>
      </c>
      <c r="Y83" s="21">
        <f t="shared" si="34"/>
        <v>1670.5000000000009</v>
      </c>
      <c r="Z83" s="21">
        <f t="shared" si="35"/>
        <v>3828.7000000000012</v>
      </c>
      <c r="AC83" s="249">
        <f t="shared" si="36"/>
        <v>1963.4499999999996</v>
      </c>
      <c r="AD83" s="249">
        <f t="shared" si="37"/>
        <v>8816.7999999999993</v>
      </c>
      <c r="AE83" s="249">
        <f t="shared" si="38"/>
        <v>8329.5000000000018</v>
      </c>
    </row>
    <row r="84" spans="1:31" ht="19.5" customHeight="1" x14ac:dyDescent="0.2">
      <c r="A84" s="24" t="s">
        <v>108</v>
      </c>
      <c r="B84" s="33">
        <v>44952</v>
      </c>
      <c r="C84" s="35">
        <v>1.4</v>
      </c>
      <c r="D84" s="35">
        <v>1</v>
      </c>
      <c r="E84" s="35">
        <v>1</v>
      </c>
      <c r="F84" s="16">
        <f t="shared" si="0"/>
        <v>4102.0000000000009</v>
      </c>
      <c r="G84" s="17">
        <f t="shared" si="1"/>
        <v>6554</v>
      </c>
      <c r="H84" s="16">
        <f t="shared" si="2"/>
        <v>1882.2000000000005</v>
      </c>
      <c r="I84" s="34">
        <v>0.4</v>
      </c>
      <c r="J84" s="34">
        <v>0.9</v>
      </c>
      <c r="K84" s="19">
        <f t="shared" si="26"/>
        <v>510.99999999999977</v>
      </c>
      <c r="L84" s="19">
        <f t="shared" si="26"/>
        <v>3660.0000000000014</v>
      </c>
      <c r="M84" s="20">
        <f t="shared" si="5"/>
        <v>5383.199999999998</v>
      </c>
      <c r="N84" s="21">
        <f t="shared" si="27"/>
        <v>2982.1000000000049</v>
      </c>
      <c r="O84" s="21">
        <f t="shared" si="28"/>
        <v>6283.0000000000009</v>
      </c>
      <c r="P84" s="249">
        <f t="shared" si="29"/>
        <v>1617.7999999999995</v>
      </c>
      <c r="Q84" s="249">
        <f t="shared" si="30"/>
        <v>6339.9999999999991</v>
      </c>
      <c r="R84" s="249">
        <f t="shared" si="31"/>
        <v>9436.9</v>
      </c>
      <c r="S84" s="16">
        <f t="shared" si="11"/>
        <v>1538.0000000000005</v>
      </c>
      <c r="T84" s="34">
        <v>0.3</v>
      </c>
      <c r="U84" s="34">
        <v>0.9</v>
      </c>
      <c r="V84" s="19">
        <f t="shared" si="39"/>
        <v>531.89999999999907</v>
      </c>
      <c r="W84" s="19">
        <f t="shared" si="40"/>
        <v>1184.1000000000001</v>
      </c>
      <c r="X84" s="20">
        <f t="shared" si="41"/>
        <v>4949.3999999999996</v>
      </c>
      <c r="Y84" s="21">
        <f t="shared" si="34"/>
        <v>1670.8000000000009</v>
      </c>
      <c r="Z84" s="21">
        <f t="shared" si="35"/>
        <v>3829.6000000000013</v>
      </c>
      <c r="AC84" s="249">
        <f t="shared" si="36"/>
        <v>1962.0499999999995</v>
      </c>
      <c r="AD84" s="249">
        <f t="shared" si="37"/>
        <v>8815.9</v>
      </c>
      <c r="AE84" s="249">
        <f t="shared" si="38"/>
        <v>8329.2000000000007</v>
      </c>
    </row>
    <row r="85" spans="1:31" ht="19.5" customHeight="1" x14ac:dyDescent="0.2">
      <c r="A85" s="24" t="s">
        <v>109</v>
      </c>
      <c r="B85" s="33">
        <v>44952</v>
      </c>
      <c r="C85" s="35">
        <v>4.5999999999999996</v>
      </c>
      <c r="D85" s="35">
        <v>2</v>
      </c>
      <c r="E85" s="35">
        <v>2</v>
      </c>
      <c r="F85" s="16">
        <f t="shared" si="0"/>
        <v>4106.6000000000013</v>
      </c>
      <c r="G85" s="17">
        <f t="shared" si="1"/>
        <v>6556</v>
      </c>
      <c r="H85" s="16">
        <f t="shared" si="2"/>
        <v>1886.8000000000004</v>
      </c>
      <c r="I85" s="34">
        <v>0.7</v>
      </c>
      <c r="J85" s="34">
        <v>1.6</v>
      </c>
      <c r="K85" s="19">
        <f t="shared" si="26"/>
        <v>511.69999999999976</v>
      </c>
      <c r="L85" s="19">
        <f t="shared" si="26"/>
        <v>3661.6000000000013</v>
      </c>
      <c r="M85" s="20">
        <f t="shared" si="5"/>
        <v>5387.7999999999984</v>
      </c>
      <c r="N85" s="21">
        <f t="shared" si="27"/>
        <v>2982.8000000000047</v>
      </c>
      <c r="O85" s="21">
        <f t="shared" si="28"/>
        <v>6284.6000000000013</v>
      </c>
      <c r="P85" s="249">
        <f t="shared" si="29"/>
        <v>1613.1999999999996</v>
      </c>
      <c r="Q85" s="249">
        <f t="shared" si="30"/>
        <v>6338.3999999999987</v>
      </c>
      <c r="R85" s="249">
        <f t="shared" si="31"/>
        <v>9436.2000000000007</v>
      </c>
      <c r="S85" s="16">
        <f t="shared" si="11"/>
        <v>1542.6000000000004</v>
      </c>
      <c r="T85" s="34">
        <v>0.7</v>
      </c>
      <c r="U85" s="34">
        <v>1.6</v>
      </c>
      <c r="V85" s="19">
        <f t="shared" si="39"/>
        <v>532.59999999999911</v>
      </c>
      <c r="W85" s="19">
        <f t="shared" si="40"/>
        <v>1185.7</v>
      </c>
      <c r="X85" s="20">
        <f t="shared" si="41"/>
        <v>4954</v>
      </c>
      <c r="Y85" s="21">
        <f t="shared" ref="Y85:Y200" si="42">IF(T85="","",T85+Y84)</f>
        <v>1671.5000000000009</v>
      </c>
      <c r="Z85" s="21">
        <v>3831.2</v>
      </c>
      <c r="AC85" s="249">
        <f t="shared" si="36"/>
        <v>1957.4499999999996</v>
      </c>
      <c r="AD85" s="249">
        <f t="shared" si="37"/>
        <v>8814.2999999999993</v>
      </c>
      <c r="AE85" s="249">
        <f t="shared" si="38"/>
        <v>8328.5000000000018</v>
      </c>
    </row>
    <row r="86" spans="1:31" ht="19.5" customHeight="1" x14ac:dyDescent="0.2">
      <c r="A86" s="24" t="s">
        <v>110</v>
      </c>
      <c r="B86" s="33">
        <v>44953</v>
      </c>
      <c r="C86" s="35">
        <v>0</v>
      </c>
      <c r="D86" s="35">
        <v>2</v>
      </c>
      <c r="E86" s="35">
        <v>0</v>
      </c>
      <c r="F86" s="16">
        <f t="shared" si="0"/>
        <v>4106.6000000000013</v>
      </c>
      <c r="G86" s="17">
        <f t="shared" si="1"/>
        <v>6556</v>
      </c>
      <c r="H86" s="16">
        <f t="shared" si="2"/>
        <v>1886.8000000000004</v>
      </c>
      <c r="I86" s="34">
        <v>1</v>
      </c>
      <c r="J86" s="34">
        <v>1.8</v>
      </c>
      <c r="K86" s="19">
        <f t="shared" si="26"/>
        <v>512.69999999999982</v>
      </c>
      <c r="L86" s="19">
        <f t="shared" si="26"/>
        <v>3663.4000000000015</v>
      </c>
      <c r="M86" s="20">
        <f t="shared" si="5"/>
        <v>5387.7999999999984</v>
      </c>
      <c r="N86" s="21">
        <f t="shared" si="27"/>
        <v>2983.8000000000047</v>
      </c>
      <c r="O86" s="21">
        <f t="shared" si="28"/>
        <v>6286.4000000000015</v>
      </c>
      <c r="P86" s="249">
        <f t="shared" si="29"/>
        <v>1613.1999999999996</v>
      </c>
      <c r="Q86" s="249">
        <f t="shared" si="30"/>
        <v>6336.5999999999985</v>
      </c>
      <c r="R86" s="249">
        <f t="shared" si="31"/>
        <v>9435.1999999999989</v>
      </c>
      <c r="S86" s="16">
        <f t="shared" si="11"/>
        <v>1542.6000000000004</v>
      </c>
      <c r="T86" s="34">
        <v>1</v>
      </c>
      <c r="U86" s="34">
        <v>1.8</v>
      </c>
      <c r="V86" s="19">
        <f t="shared" si="39"/>
        <v>533.59999999999911</v>
      </c>
      <c r="W86" s="19">
        <f t="shared" si="40"/>
        <v>1187.5</v>
      </c>
      <c r="X86" s="20">
        <f t="shared" si="41"/>
        <v>4954</v>
      </c>
      <c r="Y86" s="21">
        <f t="shared" si="42"/>
        <v>1672.5000000000009</v>
      </c>
      <c r="Z86" s="21">
        <f t="shared" ref="Z86:Z200" si="43">IF(U86="","",U86+Z85)</f>
        <v>3833</v>
      </c>
      <c r="AC86" s="249">
        <f t="shared" si="36"/>
        <v>1957.4499999999996</v>
      </c>
      <c r="AD86" s="249">
        <f t="shared" si="37"/>
        <v>8812.5</v>
      </c>
      <c r="AE86" s="249">
        <f t="shared" si="38"/>
        <v>8327.5000000000018</v>
      </c>
    </row>
    <row r="87" spans="1:31" ht="19.5" customHeight="1" x14ac:dyDescent="0.2">
      <c r="A87" s="24" t="s">
        <v>111</v>
      </c>
      <c r="B87" s="33">
        <v>44954</v>
      </c>
      <c r="C87" s="35">
        <v>2.6</v>
      </c>
      <c r="D87" s="35">
        <v>1</v>
      </c>
      <c r="E87" s="35">
        <v>1</v>
      </c>
      <c r="F87" s="16">
        <f t="shared" si="0"/>
        <v>4109.2000000000016</v>
      </c>
      <c r="G87" s="17">
        <f t="shared" si="1"/>
        <v>6557</v>
      </c>
      <c r="H87" s="16">
        <f t="shared" si="2"/>
        <v>1889.4000000000003</v>
      </c>
      <c r="I87" s="34">
        <v>0.4</v>
      </c>
      <c r="J87" s="34">
        <v>0.9</v>
      </c>
      <c r="K87" s="19">
        <f t="shared" si="26"/>
        <v>513.0999999999998</v>
      </c>
      <c r="L87" s="19">
        <f t="shared" si="26"/>
        <v>3664.3000000000015</v>
      </c>
      <c r="M87" s="20">
        <f t="shared" si="5"/>
        <v>5390.3999999999987</v>
      </c>
      <c r="N87" s="21">
        <f t="shared" si="27"/>
        <v>2984.2000000000048</v>
      </c>
      <c r="O87" s="21">
        <f t="shared" si="28"/>
        <v>6287.3000000000011</v>
      </c>
      <c r="P87" s="249">
        <f t="shared" si="29"/>
        <v>1610.5999999999997</v>
      </c>
      <c r="Q87" s="249">
        <f t="shared" si="30"/>
        <v>6335.6999999999989</v>
      </c>
      <c r="R87" s="249">
        <f t="shared" si="31"/>
        <v>9434.7999999999993</v>
      </c>
      <c r="S87" s="16">
        <f t="shared" si="11"/>
        <v>1545.2000000000003</v>
      </c>
      <c r="T87" s="34">
        <v>0.4</v>
      </c>
      <c r="U87" s="34">
        <v>0.9</v>
      </c>
      <c r="V87" s="19">
        <f t="shared" si="39"/>
        <v>533.99999999999909</v>
      </c>
      <c r="W87" s="19">
        <f t="shared" si="40"/>
        <v>1188.4000000000001</v>
      </c>
      <c r="X87" s="20">
        <f t="shared" si="41"/>
        <v>4956.6000000000004</v>
      </c>
      <c r="Y87" s="21">
        <f t="shared" si="42"/>
        <v>1672.900000000001</v>
      </c>
      <c r="Z87" s="21">
        <f t="shared" si="43"/>
        <v>3833.9</v>
      </c>
      <c r="AC87" s="249">
        <f t="shared" si="36"/>
        <v>1954.8499999999997</v>
      </c>
      <c r="AD87" s="249">
        <f t="shared" si="37"/>
        <v>8811.6</v>
      </c>
      <c r="AE87" s="249">
        <f t="shared" si="38"/>
        <v>8327.1000000000022</v>
      </c>
    </row>
    <row r="88" spans="1:31" ht="19.5" customHeight="1" x14ac:dyDescent="0.2">
      <c r="A88" s="24" t="s">
        <v>112</v>
      </c>
      <c r="B88" s="33">
        <v>44956</v>
      </c>
      <c r="C88" s="35">
        <v>3.1</v>
      </c>
      <c r="D88" s="35">
        <v>2</v>
      </c>
      <c r="E88" s="35">
        <v>9</v>
      </c>
      <c r="F88" s="16">
        <f t="shared" si="0"/>
        <v>4112.300000000002</v>
      </c>
      <c r="G88" s="17">
        <f t="shared" si="1"/>
        <v>6566</v>
      </c>
      <c r="H88" s="16">
        <f t="shared" si="2"/>
        <v>1892.5000000000002</v>
      </c>
      <c r="I88" s="34">
        <v>0.7</v>
      </c>
      <c r="J88" s="34">
        <v>3</v>
      </c>
      <c r="K88" s="19">
        <f t="shared" si="26"/>
        <v>513.79999999999984</v>
      </c>
      <c r="L88" s="19">
        <f t="shared" si="26"/>
        <v>3667.3000000000015</v>
      </c>
      <c r="M88" s="20">
        <f t="shared" si="5"/>
        <v>5393.4999999999991</v>
      </c>
      <c r="N88" s="21">
        <f t="shared" si="27"/>
        <v>2984.9000000000046</v>
      </c>
      <c r="O88" s="21">
        <f t="shared" si="28"/>
        <v>6290.3000000000011</v>
      </c>
      <c r="P88" s="249">
        <f t="shared" si="29"/>
        <v>1607.4999999999998</v>
      </c>
      <c r="Q88" s="249">
        <f t="shared" si="30"/>
        <v>6332.6999999999989</v>
      </c>
      <c r="R88" s="249">
        <f t="shared" si="31"/>
        <v>9434.1</v>
      </c>
      <c r="S88" s="16">
        <f t="shared" si="11"/>
        <v>1548.3000000000002</v>
      </c>
      <c r="T88" s="34">
        <v>0.7</v>
      </c>
      <c r="U88" s="34">
        <v>3.1</v>
      </c>
      <c r="V88" s="19">
        <f t="shared" si="39"/>
        <v>534.69999999999914</v>
      </c>
      <c r="W88" s="19">
        <f t="shared" si="40"/>
        <v>1191.5</v>
      </c>
      <c r="X88" s="20">
        <f t="shared" si="41"/>
        <v>4959.7000000000007</v>
      </c>
      <c r="Y88" s="21">
        <f t="shared" si="42"/>
        <v>1673.600000000001</v>
      </c>
      <c r="Z88" s="21">
        <f t="shared" si="43"/>
        <v>3837</v>
      </c>
      <c r="AC88" s="249">
        <f t="shared" si="36"/>
        <v>1951.7499999999998</v>
      </c>
      <c r="AD88" s="249">
        <f t="shared" si="37"/>
        <v>8808.5</v>
      </c>
      <c r="AE88" s="249">
        <f t="shared" si="38"/>
        <v>8326.4000000000015</v>
      </c>
    </row>
    <row r="89" spans="1:31" ht="19.5" customHeight="1" x14ac:dyDescent="0.2">
      <c r="A89" s="24" t="s">
        <v>113</v>
      </c>
      <c r="B89" s="33">
        <v>44957</v>
      </c>
      <c r="C89" s="35">
        <v>3.7</v>
      </c>
      <c r="D89" s="35">
        <v>1</v>
      </c>
      <c r="E89" s="35">
        <v>1</v>
      </c>
      <c r="F89" s="16">
        <f t="shared" si="0"/>
        <v>4116.0000000000018</v>
      </c>
      <c r="G89" s="17">
        <f t="shared" si="1"/>
        <v>6567</v>
      </c>
      <c r="H89" s="16">
        <f t="shared" si="2"/>
        <v>1896.2000000000003</v>
      </c>
      <c r="I89" s="34">
        <v>0.3</v>
      </c>
      <c r="J89" s="34">
        <v>1</v>
      </c>
      <c r="K89" s="19">
        <f t="shared" si="26"/>
        <v>514.0999999999998</v>
      </c>
      <c r="L89" s="19">
        <f t="shared" si="26"/>
        <v>3668.3000000000015</v>
      </c>
      <c r="M89" s="20">
        <f t="shared" si="5"/>
        <v>5397.1999999999989</v>
      </c>
      <c r="N89" s="21">
        <f t="shared" si="27"/>
        <v>2985.2000000000048</v>
      </c>
      <c r="O89" s="21">
        <f t="shared" si="28"/>
        <v>6291.3000000000011</v>
      </c>
      <c r="P89" s="249">
        <f t="shared" si="29"/>
        <v>1603.7999999999997</v>
      </c>
      <c r="Q89" s="249">
        <f t="shared" si="30"/>
        <v>6331.6999999999989</v>
      </c>
      <c r="R89" s="249">
        <f t="shared" si="31"/>
        <v>9433.7999999999993</v>
      </c>
      <c r="S89" s="16">
        <f t="shared" si="11"/>
        <v>1552.0000000000002</v>
      </c>
      <c r="T89" s="34">
        <v>0.4</v>
      </c>
      <c r="U89" s="34">
        <v>1</v>
      </c>
      <c r="V89" s="19">
        <f t="shared" si="39"/>
        <v>535.09999999999911</v>
      </c>
      <c r="W89" s="19">
        <f t="shared" si="40"/>
        <v>1192.5</v>
      </c>
      <c r="X89" s="20">
        <f t="shared" si="41"/>
        <v>4963.4000000000005</v>
      </c>
      <c r="Y89" s="21">
        <f t="shared" si="42"/>
        <v>1674.0000000000011</v>
      </c>
      <c r="Z89" s="21">
        <f t="shared" si="43"/>
        <v>3838</v>
      </c>
      <c r="AC89" s="249">
        <f t="shared" si="36"/>
        <v>1948.0499999999997</v>
      </c>
      <c r="AD89" s="249">
        <f t="shared" si="37"/>
        <v>8807.5</v>
      </c>
      <c r="AE89" s="249">
        <f t="shared" si="38"/>
        <v>8326.0000000000018</v>
      </c>
    </row>
    <row r="90" spans="1:31" ht="19.5" customHeight="1" x14ac:dyDescent="0.2">
      <c r="A90" s="24" t="s">
        <v>114</v>
      </c>
      <c r="B90" s="33">
        <v>44964</v>
      </c>
      <c r="C90" s="35">
        <v>7.5</v>
      </c>
      <c r="D90" s="35">
        <v>3</v>
      </c>
      <c r="E90" s="35">
        <v>3</v>
      </c>
      <c r="F90" s="16">
        <f t="shared" si="0"/>
        <v>4123.5000000000018</v>
      </c>
      <c r="G90" s="17">
        <f t="shared" si="1"/>
        <v>6570</v>
      </c>
      <c r="H90" s="16">
        <f t="shared" si="2"/>
        <v>1903.7000000000003</v>
      </c>
      <c r="I90" s="34">
        <v>1.5</v>
      </c>
      <c r="J90" s="34">
        <v>3</v>
      </c>
      <c r="K90" s="19">
        <f t="shared" si="26"/>
        <v>515.5999999999998</v>
      </c>
      <c r="L90" s="19">
        <f t="shared" si="26"/>
        <v>3671.3000000000015</v>
      </c>
      <c r="M90" s="20">
        <f t="shared" si="5"/>
        <v>5404.6999999999989</v>
      </c>
      <c r="N90" s="21">
        <f t="shared" si="27"/>
        <v>2986.7000000000048</v>
      </c>
      <c r="O90" s="21">
        <f t="shared" si="28"/>
        <v>6294.3000000000011</v>
      </c>
      <c r="P90" s="249">
        <f t="shared" si="29"/>
        <v>1596.2999999999997</v>
      </c>
      <c r="Q90" s="249">
        <f t="shared" si="30"/>
        <v>6328.6999999999989</v>
      </c>
      <c r="R90" s="249">
        <f t="shared" si="31"/>
        <v>9432.2999999999993</v>
      </c>
      <c r="S90" s="16">
        <f t="shared" si="11"/>
        <v>1559.5000000000002</v>
      </c>
      <c r="T90" s="34">
        <v>1.5</v>
      </c>
      <c r="U90" s="34">
        <v>2.9</v>
      </c>
      <c r="V90" s="19">
        <f t="shared" si="39"/>
        <v>536.59999999999911</v>
      </c>
      <c r="W90" s="19">
        <f t="shared" si="40"/>
        <v>1195.4000000000001</v>
      </c>
      <c r="X90" s="20">
        <f t="shared" si="41"/>
        <v>4970.9000000000005</v>
      </c>
      <c r="Y90" s="21">
        <f t="shared" si="42"/>
        <v>1675.5000000000011</v>
      </c>
      <c r="Z90" s="21">
        <f t="shared" si="43"/>
        <v>3840.9</v>
      </c>
      <c r="AC90" s="249">
        <f t="shared" si="36"/>
        <v>1940.5499999999997</v>
      </c>
      <c r="AD90" s="249">
        <f t="shared" si="37"/>
        <v>8804.6</v>
      </c>
      <c r="AE90" s="249">
        <f t="shared" si="38"/>
        <v>8324.5000000000018</v>
      </c>
    </row>
    <row r="91" spans="1:31" ht="19.5" customHeight="1" x14ac:dyDescent="0.2">
      <c r="A91" s="24" t="s">
        <v>115</v>
      </c>
      <c r="B91" s="33">
        <v>44965</v>
      </c>
      <c r="C91" s="35">
        <v>4.2</v>
      </c>
      <c r="D91" s="35">
        <v>2</v>
      </c>
      <c r="E91" s="35">
        <v>2</v>
      </c>
      <c r="F91" s="16">
        <f t="shared" si="0"/>
        <v>4127.7000000000016</v>
      </c>
      <c r="G91" s="17">
        <f t="shared" si="1"/>
        <v>6572</v>
      </c>
      <c r="H91" s="16">
        <f t="shared" si="2"/>
        <v>1907.9000000000003</v>
      </c>
      <c r="I91" s="34">
        <v>0.7</v>
      </c>
      <c r="J91" s="34">
        <v>1.5</v>
      </c>
      <c r="K91" s="19">
        <f t="shared" si="26"/>
        <v>516.29999999999984</v>
      </c>
      <c r="L91" s="19">
        <f t="shared" si="26"/>
        <v>3672.8000000000015</v>
      </c>
      <c r="M91" s="20">
        <f t="shared" si="5"/>
        <v>5408.8999999999987</v>
      </c>
      <c r="N91" s="21">
        <f t="shared" si="27"/>
        <v>2987.4000000000046</v>
      </c>
      <c r="O91" s="21">
        <f t="shared" si="28"/>
        <v>6295.8000000000011</v>
      </c>
      <c r="P91" s="249">
        <f t="shared" si="29"/>
        <v>1592.0999999999997</v>
      </c>
      <c r="Q91" s="249">
        <f t="shared" si="30"/>
        <v>6327.1999999999989</v>
      </c>
      <c r="R91" s="249">
        <f t="shared" si="31"/>
        <v>9431.6</v>
      </c>
      <c r="S91" s="16">
        <f t="shared" si="11"/>
        <v>1563.7000000000003</v>
      </c>
      <c r="T91" s="34">
        <v>0.6</v>
      </c>
      <c r="U91" s="34">
        <v>1.6</v>
      </c>
      <c r="V91" s="19">
        <f t="shared" si="39"/>
        <v>537.19999999999914</v>
      </c>
      <c r="W91" s="19">
        <f t="shared" si="40"/>
        <v>1197</v>
      </c>
      <c r="X91" s="20">
        <f t="shared" si="41"/>
        <v>4975.1000000000004</v>
      </c>
      <c r="Y91" s="21">
        <f t="shared" si="42"/>
        <v>1676.100000000001</v>
      </c>
      <c r="Z91" s="21">
        <f t="shared" si="43"/>
        <v>3842.5</v>
      </c>
      <c r="AC91" s="249">
        <f t="shared" si="36"/>
        <v>1936.3499999999997</v>
      </c>
      <c r="AD91" s="249">
        <f t="shared" si="37"/>
        <v>8803</v>
      </c>
      <c r="AE91" s="249">
        <f t="shared" si="38"/>
        <v>8323.9000000000015</v>
      </c>
    </row>
    <row r="92" spans="1:31" ht="19.5" customHeight="1" x14ac:dyDescent="0.2">
      <c r="A92" s="24" t="s">
        <v>116</v>
      </c>
      <c r="B92" s="33">
        <v>44966</v>
      </c>
      <c r="C92" s="35">
        <v>2</v>
      </c>
      <c r="D92" s="35">
        <v>1</v>
      </c>
      <c r="E92" s="35">
        <v>3</v>
      </c>
      <c r="F92" s="16">
        <f t="shared" si="0"/>
        <v>4129.7000000000016</v>
      </c>
      <c r="G92" s="17">
        <f t="shared" si="1"/>
        <v>6575</v>
      </c>
      <c r="H92" s="16">
        <f t="shared" si="2"/>
        <v>1909.9000000000003</v>
      </c>
      <c r="I92" s="34">
        <v>0.8</v>
      </c>
      <c r="J92" s="34">
        <v>2.2000000000000002</v>
      </c>
      <c r="K92" s="19">
        <f t="shared" si="26"/>
        <v>517.0999999999998</v>
      </c>
      <c r="L92" s="19">
        <f t="shared" si="26"/>
        <v>3675.0000000000014</v>
      </c>
      <c r="M92" s="20">
        <f t="shared" si="5"/>
        <v>5410.8999999999987</v>
      </c>
      <c r="N92" s="21">
        <f t="shared" si="27"/>
        <v>2988.2000000000048</v>
      </c>
      <c r="O92" s="21">
        <f t="shared" si="28"/>
        <v>6298.0000000000009</v>
      </c>
      <c r="P92" s="249">
        <f t="shared" si="29"/>
        <v>1590.0999999999997</v>
      </c>
      <c r="Q92" s="249">
        <f t="shared" si="30"/>
        <v>6324.9999999999991</v>
      </c>
      <c r="R92" s="249">
        <f t="shared" si="31"/>
        <v>9430.7999999999993</v>
      </c>
      <c r="S92" s="16">
        <f t="shared" si="11"/>
        <v>1565.7000000000003</v>
      </c>
      <c r="T92" s="34">
        <v>0.5</v>
      </c>
      <c r="U92" s="34">
        <v>1.7</v>
      </c>
      <c r="V92" s="19">
        <f t="shared" si="39"/>
        <v>537.69999999999914</v>
      </c>
      <c r="W92" s="19">
        <f t="shared" si="40"/>
        <v>1198.7</v>
      </c>
      <c r="X92" s="20">
        <f t="shared" si="41"/>
        <v>4977.1000000000004</v>
      </c>
      <c r="Y92" s="21">
        <f t="shared" si="42"/>
        <v>1676.600000000001</v>
      </c>
      <c r="Z92" s="21">
        <f t="shared" si="43"/>
        <v>3844.2</v>
      </c>
      <c r="AC92" s="249">
        <f t="shared" si="36"/>
        <v>1934.3499999999997</v>
      </c>
      <c r="AD92" s="249">
        <f t="shared" si="37"/>
        <v>8801.2999999999993</v>
      </c>
      <c r="AE92" s="249">
        <f t="shared" si="38"/>
        <v>8323.4000000000015</v>
      </c>
    </row>
    <row r="93" spans="1:31" ht="19.5" customHeight="1" x14ac:dyDescent="0.2">
      <c r="A93" s="24" t="s">
        <v>117</v>
      </c>
      <c r="B93" s="33">
        <v>44967</v>
      </c>
      <c r="C93" s="35">
        <v>1.8</v>
      </c>
      <c r="D93" s="35">
        <v>1</v>
      </c>
      <c r="E93" s="35">
        <v>2</v>
      </c>
      <c r="F93" s="16">
        <f t="shared" si="0"/>
        <v>4131.5000000000018</v>
      </c>
      <c r="G93" s="17">
        <f t="shared" si="1"/>
        <v>6577</v>
      </c>
      <c r="H93" s="16">
        <f t="shared" si="2"/>
        <v>1911.7000000000003</v>
      </c>
      <c r="I93" s="34">
        <v>0.4</v>
      </c>
      <c r="J93" s="34">
        <v>1.8</v>
      </c>
      <c r="K93" s="19">
        <f t="shared" si="26"/>
        <v>517.49999999999977</v>
      </c>
      <c r="L93" s="19">
        <f t="shared" si="26"/>
        <v>3676.8000000000015</v>
      </c>
      <c r="M93" s="20">
        <f t="shared" si="5"/>
        <v>5412.6999999999989</v>
      </c>
      <c r="N93" s="21">
        <f t="shared" si="27"/>
        <v>2988.6000000000049</v>
      </c>
      <c r="O93" s="21">
        <f t="shared" si="28"/>
        <v>6299.8000000000011</v>
      </c>
      <c r="P93" s="249">
        <f t="shared" si="29"/>
        <v>1588.2999999999997</v>
      </c>
      <c r="Q93" s="249">
        <f t="shared" si="30"/>
        <v>6323.1999999999989</v>
      </c>
      <c r="R93" s="249">
        <f t="shared" si="31"/>
        <v>9430.4</v>
      </c>
      <c r="S93" s="16">
        <f t="shared" si="11"/>
        <v>1567.5000000000002</v>
      </c>
      <c r="T93" s="34">
        <v>0.4</v>
      </c>
      <c r="U93" s="34">
        <v>1.7</v>
      </c>
      <c r="V93" s="19">
        <f t="shared" si="39"/>
        <v>538.09999999999911</v>
      </c>
      <c r="W93" s="19">
        <f t="shared" si="40"/>
        <v>1200.4000000000001</v>
      </c>
      <c r="X93" s="20">
        <f t="shared" si="41"/>
        <v>4978.9000000000005</v>
      </c>
      <c r="Y93" s="21">
        <f t="shared" si="42"/>
        <v>1677.0000000000011</v>
      </c>
      <c r="Z93" s="21">
        <f t="shared" si="43"/>
        <v>3845.8999999999996</v>
      </c>
      <c r="AC93" s="249">
        <f t="shared" si="36"/>
        <v>1932.5499999999997</v>
      </c>
      <c r="AD93" s="249">
        <f t="shared" si="37"/>
        <v>8799.6</v>
      </c>
      <c r="AE93" s="249">
        <f t="shared" si="38"/>
        <v>8323.0000000000018</v>
      </c>
    </row>
    <row r="94" spans="1:31" ht="19.5" customHeight="1" x14ac:dyDescent="0.2">
      <c r="A94" s="24" t="s">
        <v>118</v>
      </c>
      <c r="B94" s="33">
        <v>44968</v>
      </c>
      <c r="C94" s="35">
        <v>3.2</v>
      </c>
      <c r="D94" s="35">
        <v>2</v>
      </c>
      <c r="E94" s="35">
        <v>4</v>
      </c>
      <c r="F94" s="16">
        <f t="shared" si="0"/>
        <v>4134.7000000000016</v>
      </c>
      <c r="G94" s="17">
        <f t="shared" si="1"/>
        <v>6581</v>
      </c>
      <c r="H94" s="16">
        <f t="shared" si="2"/>
        <v>1914.9000000000003</v>
      </c>
      <c r="I94" s="34">
        <v>0.8</v>
      </c>
      <c r="J94" s="34">
        <v>2.5</v>
      </c>
      <c r="K94" s="19">
        <f t="shared" si="26"/>
        <v>518.29999999999973</v>
      </c>
      <c r="L94" s="19">
        <f t="shared" si="26"/>
        <v>3679.3000000000015</v>
      </c>
      <c r="M94" s="20">
        <f t="shared" si="5"/>
        <v>5415.8999999999987</v>
      </c>
      <c r="N94" s="21">
        <f t="shared" si="27"/>
        <v>2989.4000000000051</v>
      </c>
      <c r="O94" s="21">
        <f t="shared" si="28"/>
        <v>6302.3000000000011</v>
      </c>
      <c r="P94" s="249">
        <f t="shared" si="29"/>
        <v>1585.0999999999997</v>
      </c>
      <c r="Q94" s="249">
        <f t="shared" si="30"/>
        <v>6320.6999999999989</v>
      </c>
      <c r="R94" s="249">
        <f t="shared" si="31"/>
        <v>9429.6</v>
      </c>
      <c r="S94" s="16">
        <f t="shared" si="11"/>
        <v>1570.7000000000003</v>
      </c>
      <c r="T94" s="34">
        <v>0.8</v>
      </c>
      <c r="U94" s="34">
        <v>2.6</v>
      </c>
      <c r="V94" s="19">
        <f t="shared" si="39"/>
        <v>538.89999999999907</v>
      </c>
      <c r="W94" s="19">
        <f t="shared" si="40"/>
        <v>1203</v>
      </c>
      <c r="X94" s="20">
        <f t="shared" si="41"/>
        <v>4982.1000000000004</v>
      </c>
      <c r="Y94" s="21">
        <f t="shared" si="42"/>
        <v>1677.8000000000011</v>
      </c>
      <c r="Z94" s="21">
        <f t="shared" si="43"/>
        <v>3848.4999999999995</v>
      </c>
      <c r="AC94" s="249">
        <f t="shared" si="36"/>
        <v>1929.3499999999997</v>
      </c>
      <c r="AD94" s="249">
        <f t="shared" si="37"/>
        <v>8797</v>
      </c>
      <c r="AE94" s="249">
        <f t="shared" si="38"/>
        <v>8322.2000000000007</v>
      </c>
    </row>
    <row r="95" spans="1:31" ht="19.5" customHeight="1" x14ac:dyDescent="0.2">
      <c r="A95" s="24" t="s">
        <v>119</v>
      </c>
      <c r="B95" s="33">
        <v>44969</v>
      </c>
      <c r="C95" s="35">
        <v>4.5999999999999996</v>
      </c>
      <c r="D95" s="35">
        <v>2</v>
      </c>
      <c r="E95" s="35">
        <v>2</v>
      </c>
      <c r="F95" s="16">
        <f t="shared" si="0"/>
        <v>4139.300000000002</v>
      </c>
      <c r="G95" s="17">
        <f t="shared" si="1"/>
        <v>6583</v>
      </c>
      <c r="H95" s="16">
        <f t="shared" si="2"/>
        <v>1919.5000000000002</v>
      </c>
      <c r="I95" s="34">
        <v>0.8</v>
      </c>
      <c r="J95" s="34">
        <v>2.1</v>
      </c>
      <c r="K95" s="19">
        <f t="shared" si="26"/>
        <v>519.09999999999968</v>
      </c>
      <c r="L95" s="19">
        <f t="shared" si="26"/>
        <v>3681.4000000000015</v>
      </c>
      <c r="M95" s="20">
        <f t="shared" si="5"/>
        <v>5420.4999999999991</v>
      </c>
      <c r="N95" s="21">
        <f t="shared" si="27"/>
        <v>2990.2000000000053</v>
      </c>
      <c r="O95" s="21">
        <f t="shared" si="28"/>
        <v>6304.4000000000015</v>
      </c>
      <c r="P95" s="249">
        <f t="shared" si="29"/>
        <v>1580.4999999999998</v>
      </c>
      <c r="Q95" s="249">
        <f t="shared" si="30"/>
        <v>6318.5999999999985</v>
      </c>
      <c r="R95" s="249">
        <f t="shared" si="31"/>
        <v>9428.7999999999993</v>
      </c>
      <c r="S95" s="16">
        <f t="shared" si="11"/>
        <v>1575.3000000000002</v>
      </c>
      <c r="T95" s="34">
        <v>0.8</v>
      </c>
      <c r="U95" s="34">
        <v>2.1</v>
      </c>
      <c r="V95" s="19">
        <f t="shared" si="39"/>
        <v>539.69999999999902</v>
      </c>
      <c r="W95" s="19">
        <f t="shared" si="40"/>
        <v>1205.0999999999999</v>
      </c>
      <c r="X95" s="20">
        <f t="shared" si="41"/>
        <v>4986.7000000000007</v>
      </c>
      <c r="Y95" s="21">
        <f t="shared" si="42"/>
        <v>1678.600000000001</v>
      </c>
      <c r="Z95" s="21">
        <f t="shared" si="43"/>
        <v>3850.5999999999995</v>
      </c>
      <c r="AC95" s="249">
        <f t="shared" si="36"/>
        <v>1924.7499999999998</v>
      </c>
      <c r="AD95" s="249">
        <f t="shared" si="37"/>
        <v>8794.9</v>
      </c>
      <c r="AE95" s="249">
        <f t="shared" si="38"/>
        <v>8321.4000000000015</v>
      </c>
    </row>
    <row r="96" spans="1:31" ht="19.5" customHeight="1" x14ac:dyDescent="0.2">
      <c r="A96" s="24" t="s">
        <v>120</v>
      </c>
      <c r="B96" s="33">
        <v>44970</v>
      </c>
      <c r="C96" s="35">
        <v>5.5</v>
      </c>
      <c r="D96" s="35">
        <v>2</v>
      </c>
      <c r="E96" s="35">
        <v>2</v>
      </c>
      <c r="F96" s="16">
        <f t="shared" si="0"/>
        <v>4144.800000000002</v>
      </c>
      <c r="G96" s="17">
        <f t="shared" si="1"/>
        <v>6585</v>
      </c>
      <c r="H96" s="16">
        <f t="shared" si="2"/>
        <v>1925.0000000000002</v>
      </c>
      <c r="I96" s="34">
        <v>0.8</v>
      </c>
      <c r="J96" s="34">
        <v>1.9</v>
      </c>
      <c r="K96" s="19">
        <f t="shared" si="26"/>
        <v>519.89999999999964</v>
      </c>
      <c r="L96" s="19">
        <f t="shared" si="26"/>
        <v>3683.3000000000015</v>
      </c>
      <c r="M96" s="20">
        <f t="shared" si="5"/>
        <v>5425.9999999999991</v>
      </c>
      <c r="N96" s="21">
        <f t="shared" si="27"/>
        <v>2991.0000000000055</v>
      </c>
      <c r="O96" s="21">
        <f t="shared" si="28"/>
        <v>6306.3000000000011</v>
      </c>
      <c r="P96" s="249">
        <f t="shared" si="29"/>
        <v>1574.9999999999998</v>
      </c>
      <c r="Q96" s="249">
        <f t="shared" si="30"/>
        <v>6316.6999999999989</v>
      </c>
      <c r="R96" s="249">
        <f t="shared" si="31"/>
        <v>9428</v>
      </c>
      <c r="S96" s="16">
        <f t="shared" si="11"/>
        <v>1580.8000000000002</v>
      </c>
      <c r="T96" s="34">
        <v>0.8</v>
      </c>
      <c r="U96" s="34">
        <v>1.9</v>
      </c>
      <c r="V96" s="19">
        <f t="shared" si="39"/>
        <v>540.49999999999898</v>
      </c>
      <c r="W96" s="19">
        <f t="shared" si="40"/>
        <v>1207</v>
      </c>
      <c r="X96" s="20">
        <f t="shared" si="41"/>
        <v>4992.2000000000007</v>
      </c>
      <c r="Y96" s="21">
        <f t="shared" si="42"/>
        <v>1679.400000000001</v>
      </c>
      <c r="Z96" s="21">
        <f t="shared" si="43"/>
        <v>3852.4999999999995</v>
      </c>
      <c r="AC96" s="249">
        <f t="shared" si="36"/>
        <v>1919.2499999999998</v>
      </c>
      <c r="AD96" s="249">
        <f t="shared" si="37"/>
        <v>8793</v>
      </c>
      <c r="AE96" s="249">
        <f t="shared" si="38"/>
        <v>8320.6000000000022</v>
      </c>
    </row>
    <row r="97" spans="1:31" ht="19.5" customHeight="1" x14ac:dyDescent="0.2">
      <c r="A97" s="24" t="s">
        <v>121</v>
      </c>
      <c r="B97" s="33">
        <v>44971</v>
      </c>
      <c r="C97" s="35">
        <v>2.2999999999999998</v>
      </c>
      <c r="D97" s="35">
        <v>1</v>
      </c>
      <c r="E97" s="35">
        <v>1</v>
      </c>
      <c r="F97" s="16">
        <f t="shared" si="0"/>
        <v>4147.1000000000022</v>
      </c>
      <c r="G97" s="17">
        <f t="shared" si="1"/>
        <v>6586</v>
      </c>
      <c r="H97" s="16">
        <f t="shared" si="2"/>
        <v>1927.3000000000002</v>
      </c>
      <c r="I97" s="34">
        <v>0.3</v>
      </c>
      <c r="J97" s="34">
        <v>1</v>
      </c>
      <c r="K97" s="19">
        <f t="shared" si="26"/>
        <v>520.19999999999959</v>
      </c>
      <c r="L97" s="19">
        <f t="shared" si="26"/>
        <v>3684.3000000000015</v>
      </c>
      <c r="M97" s="20">
        <f t="shared" si="5"/>
        <v>5428.2999999999993</v>
      </c>
      <c r="N97" s="21">
        <f t="shared" si="27"/>
        <v>2991.3000000000056</v>
      </c>
      <c r="O97" s="21">
        <f t="shared" si="28"/>
        <v>6307.3000000000011</v>
      </c>
      <c r="P97" s="249">
        <f t="shared" si="29"/>
        <v>1572.6999999999998</v>
      </c>
      <c r="Q97" s="249">
        <f t="shared" si="30"/>
        <v>6315.6999999999989</v>
      </c>
      <c r="R97" s="249">
        <f t="shared" si="31"/>
        <v>9427.7000000000007</v>
      </c>
      <c r="S97" s="16">
        <f t="shared" si="11"/>
        <v>1583.1000000000001</v>
      </c>
      <c r="T97" s="34">
        <v>0.3</v>
      </c>
      <c r="U97" s="34">
        <v>1</v>
      </c>
      <c r="V97" s="19">
        <f t="shared" si="39"/>
        <v>540.79999999999893</v>
      </c>
      <c r="W97" s="19">
        <f t="shared" si="40"/>
        <v>1208</v>
      </c>
      <c r="X97" s="20">
        <f t="shared" si="41"/>
        <v>4994.5000000000009</v>
      </c>
      <c r="Y97" s="21">
        <f t="shared" si="42"/>
        <v>1679.700000000001</v>
      </c>
      <c r="Z97" s="21">
        <f t="shared" si="43"/>
        <v>3853.4999999999995</v>
      </c>
      <c r="AC97" s="249">
        <f t="shared" si="36"/>
        <v>1916.9499999999998</v>
      </c>
      <c r="AD97" s="249">
        <f t="shared" si="37"/>
        <v>8792</v>
      </c>
      <c r="AE97" s="249">
        <f t="shared" si="38"/>
        <v>8320.3000000000011</v>
      </c>
    </row>
    <row r="98" spans="1:31" ht="19.5" customHeight="1" x14ac:dyDescent="0.2">
      <c r="A98" s="24" t="s">
        <v>122</v>
      </c>
      <c r="B98" s="33">
        <v>44973</v>
      </c>
      <c r="C98" s="35">
        <v>2.2999999999999998</v>
      </c>
      <c r="D98" s="35">
        <v>1</v>
      </c>
      <c r="E98" s="35">
        <v>1</v>
      </c>
      <c r="F98" s="16">
        <f t="shared" si="0"/>
        <v>4149.4000000000024</v>
      </c>
      <c r="G98" s="17">
        <f t="shared" si="1"/>
        <v>6587</v>
      </c>
      <c r="H98" s="16">
        <f t="shared" si="2"/>
        <v>1929.6000000000001</v>
      </c>
      <c r="I98" s="34">
        <v>0.3</v>
      </c>
      <c r="J98" s="34">
        <v>0.9</v>
      </c>
      <c r="K98" s="19">
        <f t="shared" si="26"/>
        <v>520.49999999999955</v>
      </c>
      <c r="L98" s="19">
        <f t="shared" si="26"/>
        <v>3685.2000000000016</v>
      </c>
      <c r="M98" s="20">
        <f t="shared" si="5"/>
        <v>5430.5999999999995</v>
      </c>
      <c r="N98" s="21">
        <f t="shared" si="27"/>
        <v>2991.6000000000058</v>
      </c>
      <c r="O98" s="21">
        <f t="shared" si="28"/>
        <v>6308.2000000000007</v>
      </c>
      <c r="P98" s="249">
        <f t="shared" si="29"/>
        <v>1570.3999999999999</v>
      </c>
      <c r="Q98" s="249">
        <f t="shared" si="30"/>
        <v>6314.7999999999993</v>
      </c>
      <c r="R98" s="249">
        <f t="shared" si="31"/>
        <v>9427.4</v>
      </c>
      <c r="S98" s="16">
        <f t="shared" si="11"/>
        <v>1585.4</v>
      </c>
      <c r="T98" s="34">
        <v>0.3</v>
      </c>
      <c r="U98" s="34">
        <v>0.9</v>
      </c>
      <c r="V98" s="19">
        <f t="shared" si="39"/>
        <v>541.09999999999889</v>
      </c>
      <c r="W98" s="19">
        <f t="shared" si="40"/>
        <v>1208.9000000000001</v>
      </c>
      <c r="X98" s="20">
        <f t="shared" si="41"/>
        <v>4996.8000000000011</v>
      </c>
      <c r="Y98" s="21">
        <f t="shared" si="42"/>
        <v>1680.0000000000009</v>
      </c>
      <c r="Z98" s="21">
        <f t="shared" si="43"/>
        <v>3854.3999999999996</v>
      </c>
      <c r="AC98" s="249">
        <f t="shared" si="36"/>
        <v>1914.6499999999999</v>
      </c>
      <c r="AD98" s="249">
        <f t="shared" si="37"/>
        <v>8791.1</v>
      </c>
      <c r="AE98" s="249">
        <f t="shared" si="38"/>
        <v>8320.0000000000018</v>
      </c>
    </row>
    <row r="99" spans="1:31" ht="19.5" customHeight="1" x14ac:dyDescent="0.2">
      <c r="A99" s="24" t="s">
        <v>123</v>
      </c>
      <c r="B99" s="33">
        <v>44975</v>
      </c>
      <c r="C99" s="35">
        <v>2</v>
      </c>
      <c r="D99" s="35">
        <v>1</v>
      </c>
      <c r="E99" s="35">
        <v>1</v>
      </c>
      <c r="F99" s="16">
        <f t="shared" si="0"/>
        <v>4151.4000000000024</v>
      </c>
      <c r="G99" s="17">
        <f t="shared" si="1"/>
        <v>6588</v>
      </c>
      <c r="H99" s="16">
        <f t="shared" si="2"/>
        <v>1931.6000000000001</v>
      </c>
      <c r="I99" s="34">
        <v>0.4</v>
      </c>
      <c r="J99" s="34">
        <v>1</v>
      </c>
      <c r="K99" s="19">
        <f t="shared" si="26"/>
        <v>520.89999999999952</v>
      </c>
      <c r="L99" s="19">
        <f t="shared" si="26"/>
        <v>3686.2000000000016</v>
      </c>
      <c r="M99" s="20">
        <f t="shared" si="5"/>
        <v>5432.5999999999995</v>
      </c>
      <c r="N99" s="21">
        <f t="shared" si="27"/>
        <v>2992.0000000000059</v>
      </c>
      <c r="O99" s="21">
        <f t="shared" si="28"/>
        <v>6309.2000000000007</v>
      </c>
      <c r="P99" s="249">
        <f t="shared" si="29"/>
        <v>1568.3999999999999</v>
      </c>
      <c r="Q99" s="249">
        <f t="shared" si="30"/>
        <v>6313.7999999999993</v>
      </c>
      <c r="R99" s="249">
        <f t="shared" si="31"/>
        <v>9427</v>
      </c>
      <c r="S99" s="16">
        <f t="shared" si="11"/>
        <v>1587.4</v>
      </c>
      <c r="T99" s="34">
        <v>0.4</v>
      </c>
      <c r="U99" s="34">
        <v>0.9</v>
      </c>
      <c r="V99" s="19">
        <f t="shared" si="39"/>
        <v>541.49999999999886</v>
      </c>
      <c r="W99" s="19">
        <f t="shared" si="40"/>
        <v>1209.8000000000002</v>
      </c>
      <c r="X99" s="20">
        <f t="shared" si="41"/>
        <v>4998.8000000000011</v>
      </c>
      <c r="Y99" s="21">
        <f t="shared" si="42"/>
        <v>1680.400000000001</v>
      </c>
      <c r="Z99" s="21">
        <f t="shared" si="43"/>
        <v>3855.2999999999997</v>
      </c>
      <c r="AC99" s="249">
        <f t="shared" si="36"/>
        <v>1912.6499999999999</v>
      </c>
      <c r="AD99" s="249">
        <f t="shared" si="37"/>
        <v>8790.2000000000007</v>
      </c>
      <c r="AE99" s="249">
        <f t="shared" si="38"/>
        <v>8319.6000000000022</v>
      </c>
    </row>
    <row r="100" spans="1:31" ht="19.5" customHeight="1" x14ac:dyDescent="0.2">
      <c r="A100" s="24" t="s">
        <v>124</v>
      </c>
      <c r="B100" s="33">
        <v>44977</v>
      </c>
      <c r="C100" s="35">
        <v>1.4</v>
      </c>
      <c r="D100" s="35">
        <v>1</v>
      </c>
      <c r="E100" s="35">
        <v>1</v>
      </c>
      <c r="F100" s="16">
        <f t="shared" si="0"/>
        <v>4152.800000000002</v>
      </c>
      <c r="G100" s="17">
        <f t="shared" si="1"/>
        <v>6589</v>
      </c>
      <c r="H100" s="16">
        <f t="shared" si="2"/>
        <v>1933.0000000000002</v>
      </c>
      <c r="I100" s="34">
        <v>0.3</v>
      </c>
      <c r="J100" s="34">
        <v>0.9</v>
      </c>
      <c r="K100" s="19">
        <f t="shared" si="26"/>
        <v>521.19999999999948</v>
      </c>
      <c r="L100" s="19">
        <f t="shared" si="26"/>
        <v>3687.1000000000017</v>
      </c>
      <c r="M100" s="20">
        <f t="shared" si="5"/>
        <v>5433.9999999999991</v>
      </c>
      <c r="N100" s="21">
        <f t="shared" si="27"/>
        <v>2992.3000000000061</v>
      </c>
      <c r="O100" s="21">
        <f t="shared" si="28"/>
        <v>6310.1</v>
      </c>
      <c r="P100" s="249">
        <f t="shared" si="29"/>
        <v>1566.9999999999998</v>
      </c>
      <c r="Q100" s="249">
        <f t="shared" si="30"/>
        <v>6312.9</v>
      </c>
      <c r="R100" s="249">
        <f t="shared" si="31"/>
        <v>9426.7000000000007</v>
      </c>
      <c r="S100" s="16">
        <f t="shared" si="11"/>
        <v>1588.8000000000002</v>
      </c>
      <c r="T100" s="34">
        <v>0.3</v>
      </c>
      <c r="U100" s="34">
        <v>1</v>
      </c>
      <c r="V100" s="19">
        <f t="shared" si="39"/>
        <v>541.79999999999882</v>
      </c>
      <c r="W100" s="19">
        <f t="shared" si="40"/>
        <v>1210.8000000000002</v>
      </c>
      <c r="X100" s="20">
        <f t="shared" si="41"/>
        <v>5000.2000000000007</v>
      </c>
      <c r="Y100" s="21">
        <f t="shared" si="42"/>
        <v>1680.700000000001</v>
      </c>
      <c r="Z100" s="21">
        <f t="shared" si="43"/>
        <v>3856.2999999999997</v>
      </c>
      <c r="AC100" s="249">
        <f t="shared" si="36"/>
        <v>1911.2499999999998</v>
      </c>
      <c r="AD100" s="249">
        <f t="shared" si="37"/>
        <v>8789.2000000000007</v>
      </c>
      <c r="AE100" s="249">
        <f t="shared" si="38"/>
        <v>8319.3000000000011</v>
      </c>
    </row>
    <row r="101" spans="1:31" ht="19.5" customHeight="1" x14ac:dyDescent="0.2">
      <c r="A101" s="24" t="s">
        <v>125</v>
      </c>
      <c r="B101" s="33">
        <v>44978</v>
      </c>
      <c r="C101" s="35">
        <v>1.5</v>
      </c>
      <c r="D101" s="35">
        <v>1</v>
      </c>
      <c r="E101" s="35">
        <v>1</v>
      </c>
      <c r="F101" s="16">
        <f t="shared" si="0"/>
        <v>4154.300000000002</v>
      </c>
      <c r="G101" s="17">
        <f t="shared" si="1"/>
        <v>6590</v>
      </c>
      <c r="H101" s="16">
        <f t="shared" si="2"/>
        <v>1934.5000000000002</v>
      </c>
      <c r="I101" s="34">
        <v>0.3</v>
      </c>
      <c r="J101" s="34">
        <v>0.9</v>
      </c>
      <c r="K101" s="19">
        <f t="shared" si="26"/>
        <v>521.49999999999943</v>
      </c>
      <c r="L101" s="19">
        <f t="shared" si="26"/>
        <v>3688.0000000000018</v>
      </c>
      <c r="M101" s="20">
        <f t="shared" si="5"/>
        <v>5435.4999999999991</v>
      </c>
      <c r="N101" s="21">
        <f t="shared" si="27"/>
        <v>2992.6000000000063</v>
      </c>
      <c r="O101" s="21">
        <f t="shared" si="28"/>
        <v>6311</v>
      </c>
      <c r="P101" s="249">
        <f t="shared" si="29"/>
        <v>1565.4999999999998</v>
      </c>
      <c r="Q101" s="249">
        <f t="shared" si="30"/>
        <v>6312</v>
      </c>
      <c r="R101" s="249">
        <f t="shared" si="31"/>
        <v>9426.4</v>
      </c>
      <c r="S101" s="16">
        <f t="shared" si="11"/>
        <v>1590.3000000000002</v>
      </c>
      <c r="T101" s="34">
        <v>0.4</v>
      </c>
      <c r="U101" s="34">
        <v>0.9</v>
      </c>
      <c r="V101" s="19">
        <f t="shared" si="39"/>
        <v>542.19999999999879</v>
      </c>
      <c r="W101" s="19">
        <f t="shared" si="40"/>
        <v>1211.7000000000003</v>
      </c>
      <c r="X101" s="20">
        <f t="shared" si="41"/>
        <v>5001.7000000000007</v>
      </c>
      <c r="Y101" s="21">
        <f t="shared" si="42"/>
        <v>1681.100000000001</v>
      </c>
      <c r="Z101" s="21">
        <f t="shared" si="43"/>
        <v>3857.2</v>
      </c>
      <c r="AC101" s="249">
        <f t="shared" si="36"/>
        <v>1909.7499999999998</v>
      </c>
      <c r="AD101" s="249">
        <f t="shared" si="37"/>
        <v>8788.2999999999993</v>
      </c>
      <c r="AE101" s="249">
        <f t="shared" si="38"/>
        <v>8318.9000000000015</v>
      </c>
    </row>
    <row r="102" spans="1:31" ht="19.5" customHeight="1" x14ac:dyDescent="0.2">
      <c r="A102" s="24" t="s">
        <v>126</v>
      </c>
      <c r="B102" s="33">
        <v>44979</v>
      </c>
      <c r="C102" s="35">
        <v>2.2000000000000002</v>
      </c>
      <c r="D102" s="35">
        <v>1</v>
      </c>
      <c r="E102" s="35">
        <v>1</v>
      </c>
      <c r="F102" s="16">
        <f t="shared" si="0"/>
        <v>4156.5000000000018</v>
      </c>
      <c r="G102" s="17">
        <f t="shared" si="1"/>
        <v>6591</v>
      </c>
      <c r="H102" s="16">
        <f t="shared" si="2"/>
        <v>1936.7000000000003</v>
      </c>
      <c r="I102" s="34">
        <v>0.4</v>
      </c>
      <c r="J102" s="34">
        <v>0.8</v>
      </c>
      <c r="K102" s="19">
        <f t="shared" si="26"/>
        <v>521.89999999999941</v>
      </c>
      <c r="L102" s="19">
        <f t="shared" si="26"/>
        <v>3688.800000000002</v>
      </c>
      <c r="M102" s="20">
        <f t="shared" si="5"/>
        <v>5437.6999999999989</v>
      </c>
      <c r="N102" s="21">
        <f t="shared" si="27"/>
        <v>2993.0000000000064</v>
      </c>
      <c r="O102" s="21">
        <f t="shared" si="28"/>
        <v>6311.8</v>
      </c>
      <c r="P102" s="249">
        <f t="shared" si="29"/>
        <v>1563.2999999999997</v>
      </c>
      <c r="Q102" s="249">
        <f t="shared" si="30"/>
        <v>6311.2</v>
      </c>
      <c r="R102" s="249">
        <f t="shared" si="31"/>
        <v>9426</v>
      </c>
      <c r="S102" s="16">
        <f t="shared" si="11"/>
        <v>1592.5000000000002</v>
      </c>
      <c r="T102" s="34">
        <v>0.3</v>
      </c>
      <c r="U102" s="34">
        <v>1</v>
      </c>
      <c r="V102" s="19">
        <f t="shared" si="39"/>
        <v>542.49999999999875</v>
      </c>
      <c r="W102" s="19">
        <f t="shared" si="40"/>
        <v>1212.7000000000003</v>
      </c>
      <c r="X102" s="20">
        <f t="shared" si="41"/>
        <v>5003.9000000000005</v>
      </c>
      <c r="Y102" s="21">
        <f t="shared" si="42"/>
        <v>1681.400000000001</v>
      </c>
      <c r="Z102" s="21">
        <f t="shared" si="43"/>
        <v>3858.2</v>
      </c>
      <c r="AC102" s="249">
        <f t="shared" si="36"/>
        <v>1907.5499999999997</v>
      </c>
      <c r="AD102" s="249">
        <f t="shared" si="37"/>
        <v>8787.2999999999993</v>
      </c>
      <c r="AE102" s="249">
        <f t="shared" si="38"/>
        <v>8318.6000000000022</v>
      </c>
    </row>
    <row r="103" spans="1:31" ht="19.5" customHeight="1" x14ac:dyDescent="0.2">
      <c r="A103" s="24" t="s">
        <v>127</v>
      </c>
      <c r="B103" s="33">
        <v>44981</v>
      </c>
      <c r="C103" s="35">
        <v>0.8</v>
      </c>
      <c r="D103" s="35">
        <v>1</v>
      </c>
      <c r="E103" s="35">
        <v>1</v>
      </c>
      <c r="F103" s="16">
        <f t="shared" si="0"/>
        <v>4157.300000000002</v>
      </c>
      <c r="G103" s="17">
        <f t="shared" si="1"/>
        <v>6592</v>
      </c>
      <c r="H103" s="16">
        <f t="shared" si="2"/>
        <v>1937.5000000000002</v>
      </c>
      <c r="I103" s="34">
        <v>0.3</v>
      </c>
      <c r="J103" s="34">
        <v>0.8</v>
      </c>
      <c r="K103" s="19">
        <f t="shared" si="26"/>
        <v>522.19999999999936</v>
      </c>
      <c r="L103" s="19">
        <f t="shared" si="26"/>
        <v>3689.6000000000022</v>
      </c>
      <c r="M103" s="20">
        <f t="shared" si="5"/>
        <v>5438.4999999999991</v>
      </c>
      <c r="N103" s="21">
        <f t="shared" ref="N103:N134" si="44">IF(I103="","",I103+N102)</f>
        <v>2993.3000000000065</v>
      </c>
      <c r="O103" s="21">
        <f t="shared" ref="O103:O134" si="45">IF(J103="","",J103+O102)</f>
        <v>6312.6</v>
      </c>
      <c r="P103" s="249">
        <f t="shared" si="29"/>
        <v>1562.4999999999998</v>
      </c>
      <c r="Q103" s="249">
        <f t="shared" si="30"/>
        <v>6310.4</v>
      </c>
      <c r="R103" s="249">
        <f t="shared" si="31"/>
        <v>9425.7000000000007</v>
      </c>
      <c r="S103" s="16">
        <f t="shared" si="11"/>
        <v>1593.3000000000002</v>
      </c>
      <c r="T103" s="34">
        <v>0.3</v>
      </c>
      <c r="U103" s="34">
        <v>0.8</v>
      </c>
      <c r="V103" s="19">
        <f t="shared" si="39"/>
        <v>542.7999999999987</v>
      </c>
      <c r="W103" s="19">
        <f t="shared" si="40"/>
        <v>1213.5000000000002</v>
      </c>
      <c r="X103" s="20">
        <f t="shared" si="41"/>
        <v>5004.7000000000007</v>
      </c>
      <c r="Y103" s="21">
        <f t="shared" si="42"/>
        <v>1681.700000000001</v>
      </c>
      <c r="Z103" s="21">
        <f t="shared" si="43"/>
        <v>3859</v>
      </c>
      <c r="AC103" s="249">
        <f t="shared" si="36"/>
        <v>1906.7499999999998</v>
      </c>
      <c r="AD103" s="249">
        <f t="shared" si="37"/>
        <v>8786.5</v>
      </c>
      <c r="AE103" s="249">
        <f t="shared" si="38"/>
        <v>8318.3000000000029</v>
      </c>
    </row>
    <row r="104" spans="1:31" ht="19.5" customHeight="1" x14ac:dyDescent="0.2">
      <c r="A104" s="24" t="s">
        <v>128</v>
      </c>
      <c r="B104" s="33">
        <v>44982</v>
      </c>
      <c r="C104" s="35">
        <v>2.4</v>
      </c>
      <c r="D104" s="35">
        <v>1</v>
      </c>
      <c r="E104" s="35">
        <v>1</v>
      </c>
      <c r="F104" s="16">
        <f t="shared" si="0"/>
        <v>4159.7000000000016</v>
      </c>
      <c r="G104" s="17">
        <f t="shared" si="1"/>
        <v>6593</v>
      </c>
      <c r="H104" s="16">
        <f t="shared" si="2"/>
        <v>1939.9000000000003</v>
      </c>
      <c r="I104" s="34">
        <v>0.4</v>
      </c>
      <c r="J104" s="34">
        <v>1</v>
      </c>
      <c r="K104" s="19">
        <f t="shared" si="26"/>
        <v>522.59999999999934</v>
      </c>
      <c r="L104" s="19">
        <f t="shared" si="26"/>
        <v>3690.6000000000022</v>
      </c>
      <c r="M104" s="20">
        <f t="shared" si="5"/>
        <v>5440.8999999999987</v>
      </c>
      <c r="N104" s="21">
        <f t="shared" si="44"/>
        <v>2993.7000000000066</v>
      </c>
      <c r="O104" s="21">
        <f t="shared" si="45"/>
        <v>6313.6</v>
      </c>
      <c r="P104" s="249">
        <f t="shared" si="29"/>
        <v>1560.0999999999997</v>
      </c>
      <c r="Q104" s="249">
        <f t="shared" si="30"/>
        <v>6309.4</v>
      </c>
      <c r="R104" s="249">
        <f t="shared" si="31"/>
        <v>9425.3000000000011</v>
      </c>
      <c r="S104" s="16">
        <f t="shared" si="11"/>
        <v>1595.7000000000003</v>
      </c>
      <c r="T104" s="34">
        <v>0.4</v>
      </c>
      <c r="U104" s="34">
        <v>1</v>
      </c>
      <c r="V104" s="19">
        <f t="shared" si="39"/>
        <v>543.19999999999868</v>
      </c>
      <c r="W104" s="19">
        <f t="shared" si="40"/>
        <v>1214.5000000000002</v>
      </c>
      <c r="X104" s="20">
        <f t="shared" si="41"/>
        <v>5007.1000000000004</v>
      </c>
      <c r="Y104" s="21">
        <f t="shared" si="42"/>
        <v>1682.100000000001</v>
      </c>
      <c r="Z104" s="21">
        <f t="shared" si="43"/>
        <v>3860</v>
      </c>
      <c r="AC104" s="249">
        <f t="shared" si="36"/>
        <v>1904.3499999999997</v>
      </c>
      <c r="AD104" s="249">
        <f t="shared" si="37"/>
        <v>8785.5</v>
      </c>
      <c r="AE104" s="249">
        <f t="shared" si="38"/>
        <v>8317.9000000000015</v>
      </c>
    </row>
    <row r="105" spans="1:31" ht="19.5" customHeight="1" x14ac:dyDescent="0.2">
      <c r="A105" s="24" t="s">
        <v>129</v>
      </c>
      <c r="B105" s="33" t="s">
        <v>50</v>
      </c>
      <c r="C105" s="35">
        <v>0</v>
      </c>
      <c r="D105" s="35">
        <v>0</v>
      </c>
      <c r="E105" s="35">
        <v>0</v>
      </c>
      <c r="F105" s="16">
        <f t="shared" si="0"/>
        <v>4159.7000000000016</v>
      </c>
      <c r="G105" s="17">
        <f t="shared" si="1"/>
        <v>6593</v>
      </c>
      <c r="H105" s="16">
        <f t="shared" si="2"/>
        <v>1939.9000000000003</v>
      </c>
      <c r="I105" s="34">
        <v>0</v>
      </c>
      <c r="J105" s="34">
        <v>0</v>
      </c>
      <c r="K105" s="19">
        <f t="shared" si="26"/>
        <v>522.59999999999934</v>
      </c>
      <c r="L105" s="19">
        <f t="shared" si="26"/>
        <v>3690.6000000000022</v>
      </c>
      <c r="M105" s="20">
        <f t="shared" si="5"/>
        <v>5440.8999999999987</v>
      </c>
      <c r="N105" s="21">
        <f t="shared" si="44"/>
        <v>2993.7000000000066</v>
      </c>
      <c r="O105" s="21">
        <f t="shared" si="45"/>
        <v>6313.6</v>
      </c>
      <c r="P105" s="249">
        <f t="shared" si="29"/>
        <v>1560.0999999999997</v>
      </c>
      <c r="Q105" s="249">
        <f t="shared" si="30"/>
        <v>6309.4</v>
      </c>
      <c r="R105" s="249">
        <f t="shared" si="31"/>
        <v>9425.3000000000011</v>
      </c>
      <c r="S105" s="16">
        <f t="shared" si="11"/>
        <v>1595.7000000000003</v>
      </c>
      <c r="T105" s="34">
        <v>0</v>
      </c>
      <c r="U105" s="34">
        <v>0</v>
      </c>
      <c r="V105" s="19">
        <f t="shared" si="39"/>
        <v>543.19999999999868</v>
      </c>
      <c r="W105" s="19">
        <f t="shared" si="40"/>
        <v>1214.5000000000002</v>
      </c>
      <c r="X105" s="20">
        <f t="shared" si="41"/>
        <v>5007.1000000000004</v>
      </c>
      <c r="Y105" s="21">
        <f t="shared" si="42"/>
        <v>1682.100000000001</v>
      </c>
      <c r="Z105" s="21">
        <f t="shared" si="43"/>
        <v>3860</v>
      </c>
      <c r="AC105" s="249">
        <f t="shared" si="36"/>
        <v>1904.3499999999997</v>
      </c>
      <c r="AD105" s="249">
        <f t="shared" si="37"/>
        <v>8785.5</v>
      </c>
      <c r="AE105" s="249">
        <f t="shared" si="38"/>
        <v>8317.9000000000015</v>
      </c>
    </row>
    <row r="106" spans="1:31" ht="19.5" customHeight="1" x14ac:dyDescent="0.2">
      <c r="A106" s="24" t="s">
        <v>130</v>
      </c>
      <c r="B106" s="33">
        <v>44986</v>
      </c>
      <c r="C106" s="35">
        <v>0.5</v>
      </c>
      <c r="D106" s="35">
        <v>1</v>
      </c>
      <c r="E106" s="35">
        <v>1</v>
      </c>
      <c r="F106" s="16">
        <f t="shared" si="0"/>
        <v>4160.2000000000016</v>
      </c>
      <c r="G106" s="17">
        <f t="shared" si="1"/>
        <v>6594</v>
      </c>
      <c r="H106" s="16">
        <f t="shared" si="2"/>
        <v>1940.4000000000003</v>
      </c>
      <c r="I106" s="34">
        <v>0.3</v>
      </c>
      <c r="J106" s="34">
        <v>0.9</v>
      </c>
      <c r="K106" s="19">
        <f t="shared" si="26"/>
        <v>522.8999999999993</v>
      </c>
      <c r="L106" s="19">
        <f t="shared" si="26"/>
        <v>3691.5000000000023</v>
      </c>
      <c r="M106" s="20">
        <f t="shared" si="5"/>
        <v>5441.3999999999987</v>
      </c>
      <c r="N106" s="21">
        <f t="shared" si="44"/>
        <v>2994.0000000000068</v>
      </c>
      <c r="O106" s="21">
        <f t="shared" si="45"/>
        <v>6314.5</v>
      </c>
      <c r="P106" s="249">
        <f t="shared" si="29"/>
        <v>1559.5999999999997</v>
      </c>
      <c r="Q106" s="249">
        <f t="shared" si="30"/>
        <v>6308.5</v>
      </c>
      <c r="R106" s="249">
        <f t="shared" si="31"/>
        <v>9425</v>
      </c>
      <c r="S106" s="16">
        <f t="shared" si="11"/>
        <v>1596.2000000000003</v>
      </c>
      <c r="T106" s="34">
        <v>0.3</v>
      </c>
      <c r="U106" s="34">
        <v>0.8</v>
      </c>
      <c r="V106" s="19">
        <f t="shared" si="39"/>
        <v>543.49999999999864</v>
      </c>
      <c r="W106" s="19">
        <f t="shared" si="40"/>
        <v>1215.3000000000002</v>
      </c>
      <c r="X106" s="20">
        <f t="shared" si="41"/>
        <v>5007.6000000000004</v>
      </c>
      <c r="Y106" s="21">
        <f t="shared" si="42"/>
        <v>1682.400000000001</v>
      </c>
      <c r="Z106" s="21">
        <f t="shared" si="43"/>
        <v>3860.8</v>
      </c>
      <c r="AC106" s="249">
        <f t="shared" si="36"/>
        <v>1903.8499999999997</v>
      </c>
      <c r="AD106" s="249">
        <f t="shared" si="37"/>
        <v>8784.7000000000007</v>
      </c>
      <c r="AE106" s="249">
        <f t="shared" si="38"/>
        <v>8317.6000000000022</v>
      </c>
    </row>
    <row r="107" spans="1:31" ht="19.5" customHeight="1" x14ac:dyDescent="0.2">
      <c r="A107" s="24" t="s">
        <v>131</v>
      </c>
      <c r="B107" s="33">
        <v>44987</v>
      </c>
      <c r="C107" s="35">
        <v>2.4</v>
      </c>
      <c r="D107" s="35">
        <v>1</v>
      </c>
      <c r="E107" s="35">
        <v>1</v>
      </c>
      <c r="F107" s="16">
        <f t="shared" si="0"/>
        <v>4162.6000000000013</v>
      </c>
      <c r="G107" s="17">
        <f t="shared" si="1"/>
        <v>6595</v>
      </c>
      <c r="H107" s="16">
        <f t="shared" si="2"/>
        <v>1942.8000000000004</v>
      </c>
      <c r="I107" s="34">
        <v>0.3</v>
      </c>
      <c r="J107" s="34">
        <v>1</v>
      </c>
      <c r="K107" s="19">
        <f t="shared" si="26"/>
        <v>523.19999999999925</v>
      </c>
      <c r="L107" s="19">
        <f t="shared" si="26"/>
        <v>3692.5000000000023</v>
      </c>
      <c r="M107" s="20">
        <f t="shared" si="5"/>
        <v>5443.7999999999984</v>
      </c>
      <c r="N107" s="21">
        <f t="shared" si="44"/>
        <v>2994.300000000007</v>
      </c>
      <c r="O107" s="21">
        <f t="shared" si="45"/>
        <v>6315.5</v>
      </c>
      <c r="P107" s="249">
        <f t="shared" si="29"/>
        <v>1557.1999999999996</v>
      </c>
      <c r="Q107" s="249">
        <f t="shared" si="30"/>
        <v>6307.5</v>
      </c>
      <c r="R107" s="249">
        <f t="shared" si="31"/>
        <v>9424.7000000000007</v>
      </c>
      <c r="S107" s="16">
        <f t="shared" si="11"/>
        <v>1598.6000000000004</v>
      </c>
      <c r="T107" s="34">
        <v>0.4</v>
      </c>
      <c r="U107" s="34">
        <v>1</v>
      </c>
      <c r="V107" s="19">
        <f t="shared" si="39"/>
        <v>543.89999999999861</v>
      </c>
      <c r="W107" s="19">
        <f t="shared" si="40"/>
        <v>1216.3000000000002</v>
      </c>
      <c r="X107" s="20">
        <f t="shared" si="41"/>
        <v>5010</v>
      </c>
      <c r="Y107" s="21">
        <f t="shared" si="42"/>
        <v>1682.8000000000011</v>
      </c>
      <c r="Z107" s="21">
        <f t="shared" si="43"/>
        <v>3861.8</v>
      </c>
      <c r="AC107" s="249">
        <f t="shared" si="36"/>
        <v>1901.4499999999996</v>
      </c>
      <c r="AD107" s="249">
        <f t="shared" si="37"/>
        <v>8783.7000000000007</v>
      </c>
      <c r="AE107" s="249">
        <f t="shared" si="38"/>
        <v>8317.2000000000025</v>
      </c>
    </row>
    <row r="108" spans="1:31" ht="19.5" customHeight="1" x14ac:dyDescent="0.2">
      <c r="A108" s="24" t="s">
        <v>132</v>
      </c>
      <c r="B108" s="33">
        <v>44990</v>
      </c>
      <c r="C108" s="35">
        <v>2.2000000000000002</v>
      </c>
      <c r="D108" s="35">
        <v>1</v>
      </c>
      <c r="E108" s="35">
        <v>1</v>
      </c>
      <c r="F108" s="16">
        <f t="shared" si="0"/>
        <v>4164.8000000000011</v>
      </c>
      <c r="G108" s="17">
        <f t="shared" si="1"/>
        <v>6596</v>
      </c>
      <c r="H108" s="16">
        <f t="shared" si="2"/>
        <v>1945.0000000000005</v>
      </c>
      <c r="I108" s="34">
        <v>0.4</v>
      </c>
      <c r="J108" s="34">
        <v>0.8</v>
      </c>
      <c r="K108" s="19">
        <f t="shared" si="26"/>
        <v>523.59999999999923</v>
      </c>
      <c r="L108" s="19">
        <f t="shared" si="26"/>
        <v>3693.3000000000025</v>
      </c>
      <c r="M108" s="20">
        <f t="shared" si="5"/>
        <v>5445.9999999999982</v>
      </c>
      <c r="N108" s="21">
        <f t="shared" si="44"/>
        <v>2994.7000000000071</v>
      </c>
      <c r="O108" s="21">
        <f t="shared" si="45"/>
        <v>6316.3</v>
      </c>
      <c r="P108" s="249">
        <f t="shared" si="29"/>
        <v>1554.9999999999995</v>
      </c>
      <c r="Q108" s="249">
        <f t="shared" si="30"/>
        <v>6306.7</v>
      </c>
      <c r="R108" s="249">
        <f t="shared" si="31"/>
        <v>9424.3000000000011</v>
      </c>
      <c r="S108" s="16">
        <f t="shared" si="11"/>
        <v>1600.8000000000004</v>
      </c>
      <c r="T108" s="34">
        <v>0.3</v>
      </c>
      <c r="U108" s="34">
        <v>0.9</v>
      </c>
      <c r="V108" s="19">
        <f t="shared" si="39"/>
        <v>544.19999999999857</v>
      </c>
      <c r="W108" s="19">
        <f t="shared" si="40"/>
        <v>1217.2000000000003</v>
      </c>
      <c r="X108" s="20">
        <f t="shared" si="41"/>
        <v>5012.2</v>
      </c>
      <c r="Y108" s="21">
        <f t="shared" si="42"/>
        <v>1683.100000000001</v>
      </c>
      <c r="Z108" s="21">
        <f t="shared" si="43"/>
        <v>3862.7000000000003</v>
      </c>
      <c r="AC108" s="249">
        <f t="shared" si="36"/>
        <v>1899.2499999999995</v>
      </c>
      <c r="AD108" s="249">
        <f t="shared" si="37"/>
        <v>8782.7999999999993</v>
      </c>
      <c r="AE108" s="249">
        <f t="shared" si="38"/>
        <v>8316.9000000000015</v>
      </c>
    </row>
    <row r="109" spans="1:31" ht="19.5" customHeight="1" x14ac:dyDescent="0.2">
      <c r="A109" s="24" t="s">
        <v>133</v>
      </c>
      <c r="B109" s="33">
        <v>44991</v>
      </c>
      <c r="C109" s="35">
        <v>1</v>
      </c>
      <c r="D109" s="35">
        <v>1</v>
      </c>
      <c r="E109" s="35">
        <v>1</v>
      </c>
      <c r="F109" s="16">
        <f t="shared" si="0"/>
        <v>4165.8000000000011</v>
      </c>
      <c r="G109" s="17">
        <f t="shared" si="1"/>
        <v>6597</v>
      </c>
      <c r="H109" s="16">
        <f t="shared" si="2"/>
        <v>1946.0000000000005</v>
      </c>
      <c r="I109" s="34">
        <v>0.3</v>
      </c>
      <c r="J109" s="34">
        <v>0.7</v>
      </c>
      <c r="K109" s="19">
        <f t="shared" si="26"/>
        <v>523.89999999999918</v>
      </c>
      <c r="L109" s="19">
        <f t="shared" si="26"/>
        <v>3694.0000000000023</v>
      </c>
      <c r="M109" s="20">
        <f t="shared" si="5"/>
        <v>5446.9999999999982</v>
      </c>
      <c r="N109" s="21">
        <f t="shared" si="44"/>
        <v>2995.0000000000073</v>
      </c>
      <c r="O109" s="21">
        <f t="shared" si="45"/>
        <v>6317</v>
      </c>
      <c r="P109" s="249">
        <f t="shared" si="29"/>
        <v>1553.9999999999995</v>
      </c>
      <c r="Q109" s="249">
        <f t="shared" si="30"/>
        <v>6306</v>
      </c>
      <c r="R109" s="249">
        <f t="shared" si="31"/>
        <v>9424</v>
      </c>
      <c r="S109" s="16">
        <f t="shared" si="11"/>
        <v>1601.8000000000004</v>
      </c>
      <c r="T109" s="34">
        <v>0.4</v>
      </c>
      <c r="U109" s="34">
        <v>0.8</v>
      </c>
      <c r="V109" s="19">
        <f t="shared" si="39"/>
        <v>544.59999999999854</v>
      </c>
      <c r="W109" s="19">
        <f t="shared" si="40"/>
        <v>1218.0000000000002</v>
      </c>
      <c r="X109" s="20">
        <f t="shared" si="41"/>
        <v>5013.2</v>
      </c>
      <c r="Y109" s="21">
        <f t="shared" si="42"/>
        <v>1683.5000000000011</v>
      </c>
      <c r="Z109" s="21">
        <f t="shared" si="43"/>
        <v>3863.5000000000005</v>
      </c>
      <c r="AC109" s="249">
        <f t="shared" si="36"/>
        <v>1898.2499999999995</v>
      </c>
      <c r="AD109" s="249">
        <f t="shared" si="37"/>
        <v>8782</v>
      </c>
      <c r="AE109" s="249">
        <f t="shared" si="38"/>
        <v>8316.5000000000018</v>
      </c>
    </row>
    <row r="110" spans="1:31" ht="19.5" customHeight="1" x14ac:dyDescent="0.2">
      <c r="A110" s="24" t="s">
        <v>134</v>
      </c>
      <c r="B110" s="33">
        <v>44992</v>
      </c>
      <c r="C110" s="35">
        <v>3.3</v>
      </c>
      <c r="D110" s="35">
        <v>1</v>
      </c>
      <c r="E110" s="35">
        <v>19</v>
      </c>
      <c r="F110" s="16">
        <f t="shared" si="0"/>
        <v>4169.1000000000013</v>
      </c>
      <c r="G110" s="17">
        <f t="shared" si="1"/>
        <v>6616</v>
      </c>
      <c r="H110" s="16">
        <f t="shared" si="2"/>
        <v>1949.3000000000004</v>
      </c>
      <c r="I110" s="34">
        <v>0.8</v>
      </c>
      <c r="J110" s="34">
        <v>5.5</v>
      </c>
      <c r="K110" s="19">
        <f t="shared" si="26"/>
        <v>524.69999999999914</v>
      </c>
      <c r="L110" s="19">
        <f t="shared" si="26"/>
        <v>3699.5000000000023</v>
      </c>
      <c r="M110" s="20">
        <f t="shared" si="5"/>
        <v>5450.2999999999984</v>
      </c>
      <c r="N110" s="21">
        <f t="shared" si="44"/>
        <v>2995.8000000000075</v>
      </c>
      <c r="O110" s="21">
        <f t="shared" si="45"/>
        <v>6322.5</v>
      </c>
      <c r="P110" s="249">
        <f t="shared" si="29"/>
        <v>1550.6999999999996</v>
      </c>
      <c r="Q110" s="249">
        <f t="shared" si="30"/>
        <v>6300.5</v>
      </c>
      <c r="R110" s="249">
        <f t="shared" si="31"/>
        <v>9423.2000000000007</v>
      </c>
      <c r="S110" s="16">
        <f t="shared" si="11"/>
        <v>1605.1000000000004</v>
      </c>
      <c r="T110" s="34">
        <v>0.8</v>
      </c>
      <c r="U110" s="34">
        <v>5.5</v>
      </c>
      <c r="V110" s="19">
        <f t="shared" si="39"/>
        <v>545.3999999999985</v>
      </c>
      <c r="W110" s="19">
        <f t="shared" si="40"/>
        <v>1223.5000000000002</v>
      </c>
      <c r="X110" s="20">
        <f t="shared" si="41"/>
        <v>5016.5</v>
      </c>
      <c r="Y110" s="21">
        <f t="shared" si="42"/>
        <v>1684.3000000000011</v>
      </c>
      <c r="Z110" s="21">
        <f t="shared" si="43"/>
        <v>3869.0000000000005</v>
      </c>
      <c r="AC110" s="249">
        <f t="shared" si="36"/>
        <v>1894.9499999999996</v>
      </c>
      <c r="AD110" s="249">
        <f t="shared" si="37"/>
        <v>8776.5</v>
      </c>
      <c r="AE110" s="249">
        <f t="shared" si="38"/>
        <v>8315.7000000000025</v>
      </c>
    </row>
    <row r="111" spans="1:31" ht="19.5" customHeight="1" x14ac:dyDescent="0.2">
      <c r="A111" s="24" t="s">
        <v>135</v>
      </c>
      <c r="B111" s="33">
        <v>44993</v>
      </c>
      <c r="C111" s="35">
        <v>1.2</v>
      </c>
      <c r="D111" s="35">
        <v>1</v>
      </c>
      <c r="E111" s="35">
        <v>8</v>
      </c>
      <c r="F111" s="16">
        <f t="shared" si="0"/>
        <v>4170.3000000000011</v>
      </c>
      <c r="G111" s="17">
        <f t="shared" si="1"/>
        <v>6624</v>
      </c>
      <c r="H111" s="16">
        <f t="shared" si="2"/>
        <v>1950.5000000000005</v>
      </c>
      <c r="I111" s="34">
        <v>0.4</v>
      </c>
      <c r="J111" s="34">
        <v>1.7</v>
      </c>
      <c r="K111" s="19">
        <f t="shared" si="26"/>
        <v>525.09999999999911</v>
      </c>
      <c r="L111" s="19">
        <f t="shared" si="26"/>
        <v>3701.2000000000021</v>
      </c>
      <c r="M111" s="20">
        <f t="shared" si="5"/>
        <v>5451.4999999999982</v>
      </c>
      <c r="N111" s="21">
        <f t="shared" si="44"/>
        <v>2996.2000000000075</v>
      </c>
      <c r="O111" s="21">
        <f t="shared" si="45"/>
        <v>6324.2</v>
      </c>
      <c r="P111" s="249">
        <f t="shared" si="29"/>
        <v>1549.4999999999995</v>
      </c>
      <c r="Q111" s="249">
        <f t="shared" si="30"/>
        <v>6298.8</v>
      </c>
      <c r="R111" s="249">
        <f t="shared" si="31"/>
        <v>9422.8000000000011</v>
      </c>
      <c r="S111" s="16">
        <f t="shared" si="11"/>
        <v>1606.3000000000004</v>
      </c>
      <c r="T111" s="34">
        <v>0.3</v>
      </c>
      <c r="U111" s="34">
        <v>1.7</v>
      </c>
      <c r="V111" s="19">
        <f t="shared" si="39"/>
        <v>545.69999999999845</v>
      </c>
      <c r="W111" s="19">
        <f t="shared" si="40"/>
        <v>1225.2000000000003</v>
      </c>
      <c r="X111" s="20">
        <f t="shared" si="41"/>
        <v>5017.7</v>
      </c>
      <c r="Y111" s="21">
        <f t="shared" si="42"/>
        <v>1684.600000000001</v>
      </c>
      <c r="Z111" s="21">
        <f t="shared" si="43"/>
        <v>3870.7000000000003</v>
      </c>
      <c r="AC111" s="249">
        <f t="shared" si="36"/>
        <v>1893.7499999999995</v>
      </c>
      <c r="AD111" s="249">
        <f t="shared" si="37"/>
        <v>8774.7999999999993</v>
      </c>
      <c r="AE111" s="249">
        <f t="shared" si="38"/>
        <v>8315.4000000000015</v>
      </c>
    </row>
    <row r="112" spans="1:31" ht="19.5" customHeight="1" x14ac:dyDescent="0.2">
      <c r="A112" s="24" t="s">
        <v>136</v>
      </c>
      <c r="B112" s="33">
        <v>44994</v>
      </c>
      <c r="C112" s="35">
        <v>1</v>
      </c>
      <c r="D112" s="35">
        <v>1</v>
      </c>
      <c r="E112" s="35">
        <v>2</v>
      </c>
      <c r="F112" s="16">
        <f t="shared" si="0"/>
        <v>4171.3000000000011</v>
      </c>
      <c r="G112" s="17">
        <f t="shared" si="1"/>
        <v>6626</v>
      </c>
      <c r="H112" s="16">
        <f t="shared" si="2"/>
        <v>1951.5000000000005</v>
      </c>
      <c r="I112" s="34">
        <v>0.3</v>
      </c>
      <c r="J112" s="34">
        <v>0.9</v>
      </c>
      <c r="K112" s="19">
        <f t="shared" si="26"/>
        <v>525.39999999999907</v>
      </c>
      <c r="L112" s="19">
        <f t="shared" si="26"/>
        <v>3702.1000000000022</v>
      </c>
      <c r="M112" s="20">
        <f t="shared" si="5"/>
        <v>5452.4999999999982</v>
      </c>
      <c r="N112" s="21">
        <f t="shared" si="44"/>
        <v>2996.5000000000077</v>
      </c>
      <c r="O112" s="21">
        <f t="shared" si="45"/>
        <v>6325.0999999999995</v>
      </c>
      <c r="P112" s="249">
        <f t="shared" si="29"/>
        <v>1548.4999999999995</v>
      </c>
      <c r="Q112" s="249">
        <f t="shared" si="30"/>
        <v>6297.9000000000005</v>
      </c>
      <c r="R112" s="249">
        <f t="shared" si="31"/>
        <v>9422.5</v>
      </c>
      <c r="S112" s="16">
        <f t="shared" si="11"/>
        <v>1607.3000000000004</v>
      </c>
      <c r="T112" s="34">
        <v>0.3</v>
      </c>
      <c r="U112" s="34">
        <v>1</v>
      </c>
      <c r="V112" s="19">
        <f t="shared" si="39"/>
        <v>545.99999999999841</v>
      </c>
      <c r="W112" s="19">
        <f t="shared" si="40"/>
        <v>1226.2000000000003</v>
      </c>
      <c r="X112" s="20">
        <f t="shared" si="41"/>
        <v>5018.7</v>
      </c>
      <c r="Y112" s="21">
        <f t="shared" si="42"/>
        <v>1684.900000000001</v>
      </c>
      <c r="Z112" s="21">
        <f t="shared" si="43"/>
        <v>3871.7000000000003</v>
      </c>
      <c r="AC112" s="249">
        <f t="shared" si="36"/>
        <v>1892.7499999999995</v>
      </c>
      <c r="AD112" s="249">
        <f t="shared" si="37"/>
        <v>8773.7999999999993</v>
      </c>
      <c r="AE112" s="249">
        <f t="shared" si="38"/>
        <v>8315.1000000000022</v>
      </c>
    </row>
    <row r="113" spans="1:31" ht="19.5" customHeight="1" x14ac:dyDescent="0.2">
      <c r="A113" s="24" t="s">
        <v>137</v>
      </c>
      <c r="B113" s="33">
        <v>44998</v>
      </c>
      <c r="C113" s="35">
        <v>1.8</v>
      </c>
      <c r="D113" s="35">
        <v>1</v>
      </c>
      <c r="E113" s="35">
        <v>1</v>
      </c>
      <c r="F113" s="16">
        <f t="shared" si="0"/>
        <v>4173.1000000000013</v>
      </c>
      <c r="G113" s="17">
        <f t="shared" si="1"/>
        <v>6627</v>
      </c>
      <c r="H113" s="16">
        <f t="shared" si="2"/>
        <v>1953.3000000000004</v>
      </c>
      <c r="I113" s="34">
        <v>0.3</v>
      </c>
      <c r="J113" s="34">
        <v>1</v>
      </c>
      <c r="K113" s="19">
        <f t="shared" si="26"/>
        <v>525.69999999999902</v>
      </c>
      <c r="L113" s="19">
        <f t="shared" si="26"/>
        <v>3703.1000000000022</v>
      </c>
      <c r="M113" s="20">
        <f t="shared" si="5"/>
        <v>5454.2999999999984</v>
      </c>
      <c r="N113" s="21">
        <f t="shared" si="44"/>
        <v>2996.8000000000079</v>
      </c>
      <c r="O113" s="21">
        <f t="shared" si="45"/>
        <v>6326.0999999999995</v>
      </c>
      <c r="P113" s="249">
        <f t="shared" si="29"/>
        <v>1546.6999999999996</v>
      </c>
      <c r="Q113" s="249">
        <f t="shared" si="30"/>
        <v>6296.9000000000005</v>
      </c>
      <c r="R113" s="249">
        <f t="shared" si="31"/>
        <v>9422.2000000000007</v>
      </c>
      <c r="S113" s="16">
        <f t="shared" si="11"/>
        <v>1609.1000000000004</v>
      </c>
      <c r="T113" s="34">
        <v>0.4</v>
      </c>
      <c r="U113" s="34">
        <v>1</v>
      </c>
      <c r="V113" s="19">
        <f t="shared" si="39"/>
        <v>546.39999999999839</v>
      </c>
      <c r="W113" s="19">
        <f t="shared" si="40"/>
        <v>1227.2000000000003</v>
      </c>
      <c r="X113" s="20">
        <f t="shared" si="41"/>
        <v>5020.5</v>
      </c>
      <c r="Y113" s="21">
        <f t="shared" si="42"/>
        <v>1685.3000000000011</v>
      </c>
      <c r="Z113" s="21">
        <f t="shared" si="43"/>
        <v>3872.7000000000003</v>
      </c>
      <c r="AC113" s="249">
        <f t="shared" si="36"/>
        <v>1890.9499999999996</v>
      </c>
      <c r="AD113" s="249">
        <f t="shared" si="37"/>
        <v>8772.7999999999993</v>
      </c>
      <c r="AE113" s="249">
        <f t="shared" si="38"/>
        <v>8314.7000000000025</v>
      </c>
    </row>
    <row r="114" spans="1:31" ht="19.5" customHeight="1" x14ac:dyDescent="0.2">
      <c r="A114" s="24" t="s">
        <v>138</v>
      </c>
      <c r="B114" s="33">
        <v>44999</v>
      </c>
      <c r="C114" s="35">
        <v>3.8</v>
      </c>
      <c r="D114" s="35">
        <v>2</v>
      </c>
      <c r="E114" s="35">
        <v>2</v>
      </c>
      <c r="F114" s="16">
        <f t="shared" si="0"/>
        <v>4176.9000000000015</v>
      </c>
      <c r="G114" s="17">
        <f t="shared" si="1"/>
        <v>6629</v>
      </c>
      <c r="H114" s="16">
        <f t="shared" si="2"/>
        <v>1957.1000000000004</v>
      </c>
      <c r="I114" s="34">
        <v>0.7</v>
      </c>
      <c r="J114" s="34">
        <v>1.9</v>
      </c>
      <c r="K114" s="19">
        <f t="shared" si="26"/>
        <v>526.39999999999907</v>
      </c>
      <c r="L114" s="19">
        <f t="shared" si="26"/>
        <v>3705.0000000000023</v>
      </c>
      <c r="M114" s="20">
        <f t="shared" si="5"/>
        <v>5458.0999999999985</v>
      </c>
      <c r="N114" s="21">
        <f t="shared" si="44"/>
        <v>2997.5000000000077</v>
      </c>
      <c r="O114" s="21">
        <f t="shared" si="45"/>
        <v>6327.9999999999991</v>
      </c>
      <c r="P114" s="249">
        <f t="shared" si="29"/>
        <v>1542.8999999999996</v>
      </c>
      <c r="Q114" s="249">
        <f t="shared" si="30"/>
        <v>6295.0000000000009</v>
      </c>
      <c r="R114" s="249">
        <f t="shared" si="31"/>
        <v>9421.5</v>
      </c>
      <c r="S114" s="16">
        <f t="shared" si="11"/>
        <v>1612.9000000000003</v>
      </c>
      <c r="T114" s="34">
        <v>0.6</v>
      </c>
      <c r="U114" s="34">
        <v>1.8</v>
      </c>
      <c r="V114" s="19">
        <f t="shared" si="39"/>
        <v>546.99999999999841</v>
      </c>
      <c r="W114" s="19">
        <f t="shared" si="40"/>
        <v>1229.0000000000002</v>
      </c>
      <c r="X114" s="20">
        <f t="shared" si="41"/>
        <v>5024.3</v>
      </c>
      <c r="Y114" s="21">
        <f t="shared" si="42"/>
        <v>1685.900000000001</v>
      </c>
      <c r="Z114" s="21">
        <f t="shared" si="43"/>
        <v>3874.5000000000005</v>
      </c>
      <c r="AC114" s="249">
        <f t="shared" si="36"/>
        <v>1887.1499999999996</v>
      </c>
      <c r="AD114" s="249">
        <f t="shared" si="37"/>
        <v>8771</v>
      </c>
      <c r="AE114" s="249">
        <f t="shared" si="38"/>
        <v>8314.1000000000022</v>
      </c>
    </row>
    <row r="115" spans="1:31" ht="19.5" customHeight="1" x14ac:dyDescent="0.2">
      <c r="A115" s="24" t="s">
        <v>139</v>
      </c>
      <c r="B115" s="33">
        <v>45000</v>
      </c>
      <c r="C115" s="35">
        <v>1.1000000000000001</v>
      </c>
      <c r="D115" s="35">
        <v>1</v>
      </c>
      <c r="E115" s="35">
        <v>2</v>
      </c>
      <c r="F115" s="16">
        <f t="shared" si="0"/>
        <v>4178.0000000000018</v>
      </c>
      <c r="G115" s="17">
        <f t="shared" si="1"/>
        <v>6631</v>
      </c>
      <c r="H115" s="16">
        <f t="shared" si="2"/>
        <v>1958.2000000000003</v>
      </c>
      <c r="I115" s="34">
        <v>0.4</v>
      </c>
      <c r="J115" s="34">
        <v>1</v>
      </c>
      <c r="K115" s="19">
        <f t="shared" si="26"/>
        <v>526.79999999999905</v>
      </c>
      <c r="L115" s="19">
        <f t="shared" si="26"/>
        <v>3706.0000000000023</v>
      </c>
      <c r="M115" s="20">
        <f t="shared" si="5"/>
        <v>5459.1999999999989</v>
      </c>
      <c r="N115" s="21">
        <f t="shared" si="44"/>
        <v>2997.9000000000078</v>
      </c>
      <c r="O115" s="21">
        <f t="shared" si="45"/>
        <v>6328.9999999999991</v>
      </c>
      <c r="P115" s="249">
        <f t="shared" si="29"/>
        <v>1541.7999999999997</v>
      </c>
      <c r="Q115" s="249">
        <f t="shared" si="30"/>
        <v>6294.0000000000009</v>
      </c>
      <c r="R115" s="249">
        <f t="shared" si="31"/>
        <v>9421.1</v>
      </c>
      <c r="S115" s="16">
        <f t="shared" si="11"/>
        <v>1614.0000000000002</v>
      </c>
      <c r="T115" s="34">
        <v>0.4</v>
      </c>
      <c r="U115" s="34">
        <v>1</v>
      </c>
      <c r="V115" s="19">
        <f t="shared" si="39"/>
        <v>547.39999999999839</v>
      </c>
      <c r="W115" s="19">
        <f t="shared" si="40"/>
        <v>1230.0000000000002</v>
      </c>
      <c r="X115" s="20">
        <f t="shared" si="41"/>
        <v>5025.4000000000005</v>
      </c>
      <c r="Y115" s="21">
        <f t="shared" si="42"/>
        <v>1686.3000000000011</v>
      </c>
      <c r="Z115" s="21">
        <f t="shared" si="43"/>
        <v>3875.5000000000005</v>
      </c>
      <c r="AC115" s="249">
        <f t="shared" si="36"/>
        <v>1886.0499999999997</v>
      </c>
      <c r="AD115" s="249">
        <f t="shared" si="37"/>
        <v>8770</v>
      </c>
      <c r="AE115" s="249">
        <f t="shared" si="38"/>
        <v>8313.7000000000025</v>
      </c>
    </row>
    <row r="116" spans="1:31" ht="19.5" customHeight="1" x14ac:dyDescent="0.2">
      <c r="A116" s="24" t="s">
        <v>140</v>
      </c>
      <c r="B116" s="33">
        <v>45001</v>
      </c>
      <c r="C116" s="35">
        <v>1.4</v>
      </c>
      <c r="D116" s="35">
        <v>1</v>
      </c>
      <c r="E116" s="35">
        <v>1</v>
      </c>
      <c r="F116" s="16">
        <f t="shared" si="0"/>
        <v>4179.4000000000015</v>
      </c>
      <c r="G116" s="17">
        <f t="shared" si="1"/>
        <v>6632</v>
      </c>
      <c r="H116" s="16">
        <f t="shared" si="2"/>
        <v>1959.6000000000004</v>
      </c>
      <c r="I116" s="34">
        <v>0.3</v>
      </c>
      <c r="J116" s="34">
        <v>1</v>
      </c>
      <c r="K116" s="19">
        <f t="shared" si="26"/>
        <v>527.099999999999</v>
      </c>
      <c r="L116" s="19">
        <f t="shared" si="26"/>
        <v>3707.0000000000023</v>
      </c>
      <c r="M116" s="20">
        <f t="shared" si="5"/>
        <v>5460.5999999999985</v>
      </c>
      <c r="N116" s="21">
        <f t="shared" si="44"/>
        <v>2998.200000000008</v>
      </c>
      <c r="O116" s="21">
        <f t="shared" si="45"/>
        <v>6329.9999999999991</v>
      </c>
      <c r="P116" s="249">
        <f t="shared" si="29"/>
        <v>1540.3999999999996</v>
      </c>
      <c r="Q116" s="249">
        <f t="shared" si="30"/>
        <v>6293.0000000000009</v>
      </c>
      <c r="R116" s="249">
        <f t="shared" si="31"/>
        <v>9420.8000000000011</v>
      </c>
      <c r="S116" s="16">
        <f t="shared" si="11"/>
        <v>1615.4000000000003</v>
      </c>
      <c r="T116" s="34">
        <v>0.3</v>
      </c>
      <c r="U116" s="34">
        <v>1</v>
      </c>
      <c r="V116" s="19">
        <f t="shared" si="39"/>
        <v>547.69999999999834</v>
      </c>
      <c r="W116" s="19">
        <f t="shared" si="40"/>
        <v>1231.0000000000002</v>
      </c>
      <c r="X116" s="20">
        <f t="shared" si="41"/>
        <v>5026.8</v>
      </c>
      <c r="Y116" s="21">
        <f t="shared" si="42"/>
        <v>1686.600000000001</v>
      </c>
      <c r="Z116" s="21">
        <f t="shared" si="43"/>
        <v>3876.5000000000005</v>
      </c>
      <c r="AC116" s="249">
        <f t="shared" si="36"/>
        <v>1884.6499999999996</v>
      </c>
      <c r="AD116" s="249">
        <f t="shared" si="37"/>
        <v>8769</v>
      </c>
      <c r="AE116" s="249">
        <f t="shared" si="38"/>
        <v>8313.4000000000015</v>
      </c>
    </row>
    <row r="117" spans="1:31" ht="19.5" customHeight="1" x14ac:dyDescent="0.2">
      <c r="A117" s="24" t="s">
        <v>141</v>
      </c>
      <c r="B117" s="33">
        <v>45003</v>
      </c>
      <c r="C117" s="35">
        <v>2.2000000000000002</v>
      </c>
      <c r="D117" s="35">
        <v>1</v>
      </c>
      <c r="E117" s="35">
        <v>1</v>
      </c>
      <c r="F117" s="16">
        <f t="shared" si="0"/>
        <v>4181.6000000000013</v>
      </c>
      <c r="G117" s="17">
        <f t="shared" si="1"/>
        <v>6633</v>
      </c>
      <c r="H117" s="16">
        <f t="shared" si="2"/>
        <v>1961.8000000000004</v>
      </c>
      <c r="I117" s="34">
        <v>0.4</v>
      </c>
      <c r="J117" s="34">
        <v>0.8</v>
      </c>
      <c r="K117" s="19">
        <f t="shared" si="26"/>
        <v>527.49999999999898</v>
      </c>
      <c r="L117" s="19">
        <f t="shared" si="26"/>
        <v>3707.8000000000025</v>
      </c>
      <c r="M117" s="20">
        <f t="shared" si="5"/>
        <v>5462.7999999999984</v>
      </c>
      <c r="N117" s="21">
        <f t="shared" si="44"/>
        <v>2998.6000000000081</v>
      </c>
      <c r="O117" s="21">
        <f t="shared" si="45"/>
        <v>6330.7999999999993</v>
      </c>
      <c r="P117" s="249">
        <f t="shared" si="29"/>
        <v>1538.1999999999996</v>
      </c>
      <c r="Q117" s="249">
        <f t="shared" si="30"/>
        <v>6292.2000000000007</v>
      </c>
      <c r="R117" s="249">
        <f t="shared" si="31"/>
        <v>9420.4000000000015</v>
      </c>
      <c r="S117" s="16">
        <f t="shared" si="11"/>
        <v>1617.6000000000004</v>
      </c>
      <c r="T117" s="34">
        <v>0.4</v>
      </c>
      <c r="U117" s="34">
        <v>0.8</v>
      </c>
      <c r="V117" s="19">
        <f t="shared" si="39"/>
        <v>548.09999999999832</v>
      </c>
      <c r="W117" s="19">
        <f t="shared" si="40"/>
        <v>1231.8000000000002</v>
      </c>
      <c r="X117" s="20">
        <f t="shared" si="41"/>
        <v>5029</v>
      </c>
      <c r="Y117" s="21">
        <f t="shared" si="42"/>
        <v>1687.0000000000011</v>
      </c>
      <c r="Z117" s="21">
        <f t="shared" si="43"/>
        <v>3877.3000000000006</v>
      </c>
      <c r="AC117" s="249">
        <f t="shared" si="36"/>
        <v>1882.4499999999996</v>
      </c>
      <c r="AD117" s="249">
        <f t="shared" si="37"/>
        <v>8768.2000000000007</v>
      </c>
      <c r="AE117" s="249">
        <f t="shared" si="38"/>
        <v>8313.0000000000018</v>
      </c>
    </row>
    <row r="118" spans="1:31" ht="19.5" customHeight="1" x14ac:dyDescent="0.2">
      <c r="A118" s="24" t="s">
        <v>142</v>
      </c>
      <c r="B118" s="33">
        <v>45005</v>
      </c>
      <c r="C118" s="35">
        <v>3.8</v>
      </c>
      <c r="D118" s="35">
        <v>2</v>
      </c>
      <c r="E118" s="35">
        <v>2</v>
      </c>
      <c r="F118" s="16">
        <f t="shared" si="0"/>
        <v>4185.4000000000015</v>
      </c>
      <c r="G118" s="17">
        <f t="shared" si="1"/>
        <v>6635</v>
      </c>
      <c r="H118" s="16">
        <f t="shared" si="2"/>
        <v>1965.6000000000004</v>
      </c>
      <c r="I118" s="34">
        <v>0.6</v>
      </c>
      <c r="J118" s="34">
        <v>1.8</v>
      </c>
      <c r="K118" s="19">
        <f t="shared" si="26"/>
        <v>528.099999999999</v>
      </c>
      <c r="L118" s="19">
        <f t="shared" si="26"/>
        <v>3709.6000000000026</v>
      </c>
      <c r="M118" s="20">
        <f t="shared" si="5"/>
        <v>5466.5999999999985</v>
      </c>
      <c r="N118" s="21">
        <f t="shared" si="44"/>
        <v>2999.200000000008</v>
      </c>
      <c r="O118" s="21">
        <f t="shared" si="45"/>
        <v>6332.5999999999995</v>
      </c>
      <c r="P118" s="249">
        <f t="shared" si="29"/>
        <v>1534.3999999999996</v>
      </c>
      <c r="Q118" s="249">
        <f t="shared" si="30"/>
        <v>6290.4000000000005</v>
      </c>
      <c r="R118" s="249">
        <f t="shared" si="31"/>
        <v>9419.8000000000011</v>
      </c>
      <c r="S118" s="16">
        <f t="shared" si="11"/>
        <v>1621.4000000000003</v>
      </c>
      <c r="T118" s="34">
        <v>0.6</v>
      </c>
      <c r="U118" s="34">
        <v>1.9</v>
      </c>
      <c r="V118" s="19">
        <f t="shared" si="39"/>
        <v>548.69999999999834</v>
      </c>
      <c r="W118" s="19">
        <f t="shared" si="40"/>
        <v>1233.7000000000003</v>
      </c>
      <c r="X118" s="20">
        <f t="shared" si="41"/>
        <v>5032.8</v>
      </c>
      <c r="Y118" s="21">
        <f t="shared" si="42"/>
        <v>1687.600000000001</v>
      </c>
      <c r="Z118" s="21">
        <f t="shared" si="43"/>
        <v>3879.2000000000007</v>
      </c>
      <c r="AC118" s="249">
        <f t="shared" si="36"/>
        <v>1878.6499999999996</v>
      </c>
      <c r="AD118" s="249">
        <f t="shared" si="37"/>
        <v>8766.2999999999993</v>
      </c>
      <c r="AE118" s="249">
        <f t="shared" si="38"/>
        <v>8312.4000000000015</v>
      </c>
    </row>
    <row r="119" spans="1:31" ht="19.5" customHeight="1" x14ac:dyDescent="0.2">
      <c r="A119" s="24" t="s">
        <v>143</v>
      </c>
      <c r="B119" s="33">
        <v>45007</v>
      </c>
      <c r="C119" s="35">
        <v>4.3</v>
      </c>
      <c r="D119" s="35">
        <v>2</v>
      </c>
      <c r="E119" s="35">
        <v>2</v>
      </c>
      <c r="F119" s="16">
        <f t="shared" si="0"/>
        <v>4189.7000000000016</v>
      </c>
      <c r="G119" s="17">
        <f t="shared" si="1"/>
        <v>6637</v>
      </c>
      <c r="H119" s="16">
        <f t="shared" si="2"/>
        <v>1969.9000000000003</v>
      </c>
      <c r="I119" s="34">
        <v>0.7</v>
      </c>
      <c r="J119" s="34">
        <v>1.4</v>
      </c>
      <c r="K119" s="19">
        <f t="shared" si="26"/>
        <v>528.79999999999905</v>
      </c>
      <c r="L119" s="19">
        <f t="shared" si="26"/>
        <v>3711.0000000000027</v>
      </c>
      <c r="M119" s="20">
        <f t="shared" si="5"/>
        <v>5470.8999999999987</v>
      </c>
      <c r="N119" s="21">
        <f t="shared" si="44"/>
        <v>2999.9000000000078</v>
      </c>
      <c r="O119" s="21">
        <f t="shared" si="45"/>
        <v>6333.9999999999991</v>
      </c>
      <c r="P119" s="249">
        <f t="shared" si="29"/>
        <v>1530.0999999999997</v>
      </c>
      <c r="Q119" s="249">
        <f t="shared" si="30"/>
        <v>6289.0000000000009</v>
      </c>
      <c r="R119" s="249">
        <f t="shared" si="31"/>
        <v>9419.1</v>
      </c>
      <c r="S119" s="16">
        <f t="shared" si="11"/>
        <v>1625.7000000000003</v>
      </c>
      <c r="T119" s="34">
        <v>0.7</v>
      </c>
      <c r="U119" s="34">
        <v>1.5</v>
      </c>
      <c r="V119" s="19">
        <f t="shared" si="39"/>
        <v>549.39999999999839</v>
      </c>
      <c r="W119" s="19">
        <f t="shared" si="40"/>
        <v>1235.2000000000003</v>
      </c>
      <c r="X119" s="20">
        <f t="shared" si="41"/>
        <v>5037.1000000000004</v>
      </c>
      <c r="Y119" s="21">
        <f t="shared" si="42"/>
        <v>1688.3000000000011</v>
      </c>
      <c r="Z119" s="21">
        <f t="shared" si="43"/>
        <v>3880.7000000000007</v>
      </c>
      <c r="AC119" s="249">
        <f t="shared" si="36"/>
        <v>1874.3499999999997</v>
      </c>
      <c r="AD119" s="249">
        <f t="shared" si="37"/>
        <v>8764.7999999999993</v>
      </c>
      <c r="AE119" s="249">
        <f t="shared" si="38"/>
        <v>8311.7000000000025</v>
      </c>
    </row>
    <row r="120" spans="1:31" ht="19.5" customHeight="1" x14ac:dyDescent="0.2">
      <c r="A120" s="24" t="s">
        <v>144</v>
      </c>
      <c r="B120" s="33">
        <v>45008</v>
      </c>
      <c r="C120" s="35">
        <v>4.4000000000000004</v>
      </c>
      <c r="D120" s="35">
        <v>2</v>
      </c>
      <c r="E120" s="35">
        <v>2</v>
      </c>
      <c r="F120" s="16">
        <f t="shared" si="0"/>
        <v>4194.1000000000013</v>
      </c>
      <c r="G120" s="17">
        <f t="shared" si="1"/>
        <v>6639</v>
      </c>
      <c r="H120" s="16">
        <f t="shared" si="2"/>
        <v>1974.3000000000004</v>
      </c>
      <c r="I120" s="34">
        <v>0.7</v>
      </c>
      <c r="J120" s="34">
        <v>1.8</v>
      </c>
      <c r="K120" s="19">
        <f t="shared" si="26"/>
        <v>529.49999999999909</v>
      </c>
      <c r="L120" s="19">
        <f t="shared" si="26"/>
        <v>3712.8000000000029</v>
      </c>
      <c r="M120" s="20">
        <f t="shared" si="5"/>
        <v>5475.2999999999984</v>
      </c>
      <c r="N120" s="21">
        <f t="shared" si="44"/>
        <v>3000.6000000000076</v>
      </c>
      <c r="O120" s="21">
        <f t="shared" si="45"/>
        <v>6335.7999999999993</v>
      </c>
      <c r="P120" s="249">
        <f t="shared" si="29"/>
        <v>1525.6999999999996</v>
      </c>
      <c r="Q120" s="249">
        <f t="shared" si="30"/>
        <v>6287.2000000000007</v>
      </c>
      <c r="R120" s="249">
        <f t="shared" si="31"/>
        <v>9418.4</v>
      </c>
      <c r="S120" s="16">
        <f t="shared" si="11"/>
        <v>1630.1000000000004</v>
      </c>
      <c r="T120" s="34">
        <v>0.7</v>
      </c>
      <c r="U120" s="34">
        <v>1.9</v>
      </c>
      <c r="V120" s="19">
        <f t="shared" si="39"/>
        <v>550.09999999999843</v>
      </c>
      <c r="W120" s="19">
        <f t="shared" si="40"/>
        <v>1237.1000000000004</v>
      </c>
      <c r="X120" s="20">
        <f t="shared" si="41"/>
        <v>5041.5</v>
      </c>
      <c r="Y120" s="21">
        <f t="shared" si="42"/>
        <v>1689.0000000000011</v>
      </c>
      <c r="Z120" s="21">
        <f t="shared" si="43"/>
        <v>3882.6000000000008</v>
      </c>
      <c r="AC120" s="249">
        <f t="shared" si="36"/>
        <v>1869.9499999999996</v>
      </c>
      <c r="AD120" s="249">
        <f t="shared" si="37"/>
        <v>8762.9</v>
      </c>
      <c r="AE120" s="249">
        <f t="shared" si="38"/>
        <v>8311.0000000000018</v>
      </c>
    </row>
    <row r="121" spans="1:31" ht="19.5" customHeight="1" x14ac:dyDescent="0.2">
      <c r="A121" s="24" t="s">
        <v>145</v>
      </c>
      <c r="B121" s="33">
        <v>45009</v>
      </c>
      <c r="C121" s="35">
        <v>1.9</v>
      </c>
      <c r="D121" s="35">
        <v>1</v>
      </c>
      <c r="E121" s="35">
        <v>2</v>
      </c>
      <c r="F121" s="16">
        <f t="shared" si="0"/>
        <v>4196.0000000000009</v>
      </c>
      <c r="G121" s="17">
        <f t="shared" si="1"/>
        <v>6641</v>
      </c>
      <c r="H121" s="16">
        <f t="shared" si="2"/>
        <v>1976.2000000000005</v>
      </c>
      <c r="I121" s="34">
        <v>0.3</v>
      </c>
      <c r="J121" s="34">
        <v>1.2</v>
      </c>
      <c r="K121" s="19">
        <f t="shared" si="26"/>
        <v>529.79999999999905</v>
      </c>
      <c r="L121" s="19">
        <f t="shared" si="26"/>
        <v>3714.0000000000027</v>
      </c>
      <c r="M121" s="20">
        <f t="shared" si="5"/>
        <v>5477.199999999998</v>
      </c>
      <c r="N121" s="21">
        <f t="shared" si="44"/>
        <v>3000.9000000000078</v>
      </c>
      <c r="O121" s="21">
        <f t="shared" si="45"/>
        <v>6336.9999999999991</v>
      </c>
      <c r="P121" s="249">
        <f t="shared" si="29"/>
        <v>1523.7999999999995</v>
      </c>
      <c r="Q121" s="249">
        <f t="shared" si="30"/>
        <v>6286.0000000000009</v>
      </c>
      <c r="R121" s="249">
        <f t="shared" si="31"/>
        <v>9418.1</v>
      </c>
      <c r="S121" s="16">
        <f t="shared" si="11"/>
        <v>1632.0000000000005</v>
      </c>
      <c r="T121" s="34">
        <v>0.3</v>
      </c>
      <c r="U121" s="34">
        <v>1.2</v>
      </c>
      <c r="V121" s="19">
        <f t="shared" si="39"/>
        <v>550.39999999999839</v>
      </c>
      <c r="W121" s="19">
        <f t="shared" si="40"/>
        <v>1238.3000000000004</v>
      </c>
      <c r="X121" s="20">
        <f t="shared" si="41"/>
        <v>5043.3999999999996</v>
      </c>
      <c r="Y121" s="21">
        <f t="shared" si="42"/>
        <v>1689.3000000000011</v>
      </c>
      <c r="Z121" s="21">
        <f t="shared" si="43"/>
        <v>3883.8000000000006</v>
      </c>
      <c r="AC121" s="249">
        <f t="shared" si="36"/>
        <v>1868.0499999999995</v>
      </c>
      <c r="AD121" s="249">
        <f t="shared" si="37"/>
        <v>8761.6999999999989</v>
      </c>
      <c r="AE121" s="249">
        <f t="shared" si="38"/>
        <v>8310.7000000000025</v>
      </c>
    </row>
    <row r="122" spans="1:31" ht="19.5" customHeight="1" x14ac:dyDescent="0.2">
      <c r="A122" s="24" t="s">
        <v>146</v>
      </c>
      <c r="B122" s="33">
        <v>45013</v>
      </c>
      <c r="C122" s="35">
        <v>1.3</v>
      </c>
      <c r="D122" s="35">
        <v>1</v>
      </c>
      <c r="E122" s="35">
        <v>2</v>
      </c>
      <c r="F122" s="16">
        <f t="shared" si="0"/>
        <v>4197.3000000000011</v>
      </c>
      <c r="G122" s="17">
        <f t="shared" si="1"/>
        <v>6643</v>
      </c>
      <c r="H122" s="16">
        <f t="shared" si="2"/>
        <v>1977.5000000000005</v>
      </c>
      <c r="I122" s="34">
        <v>0.4</v>
      </c>
      <c r="J122" s="34">
        <v>1.3</v>
      </c>
      <c r="K122" s="19">
        <f t="shared" si="26"/>
        <v>530.19999999999902</v>
      </c>
      <c r="L122" s="19">
        <f t="shared" si="26"/>
        <v>3715.3000000000029</v>
      </c>
      <c r="M122" s="20">
        <f t="shared" si="5"/>
        <v>5478.4999999999982</v>
      </c>
      <c r="N122" s="21">
        <f t="shared" si="44"/>
        <v>3001.3000000000079</v>
      </c>
      <c r="O122" s="21">
        <f t="shared" si="45"/>
        <v>6338.2999999999993</v>
      </c>
      <c r="P122" s="249">
        <f t="shared" si="29"/>
        <v>1522.4999999999995</v>
      </c>
      <c r="Q122" s="249">
        <f t="shared" si="30"/>
        <v>6284.7000000000007</v>
      </c>
      <c r="R122" s="249">
        <f t="shared" si="31"/>
        <v>9417.7000000000007</v>
      </c>
      <c r="S122" s="16">
        <f t="shared" si="11"/>
        <v>1633.3000000000004</v>
      </c>
      <c r="T122" s="34">
        <v>0.4</v>
      </c>
      <c r="U122" s="34">
        <v>1.5</v>
      </c>
      <c r="V122" s="19">
        <f t="shared" si="39"/>
        <v>550.79999999999836</v>
      </c>
      <c r="W122" s="19">
        <f t="shared" si="40"/>
        <v>1239.8000000000004</v>
      </c>
      <c r="X122" s="20">
        <f t="shared" si="41"/>
        <v>5044.7</v>
      </c>
      <c r="Y122" s="21">
        <f t="shared" si="42"/>
        <v>1689.7000000000012</v>
      </c>
      <c r="Z122" s="21">
        <f t="shared" si="43"/>
        <v>3885.3000000000006</v>
      </c>
      <c r="AC122" s="249">
        <f t="shared" si="36"/>
        <v>1866.7499999999995</v>
      </c>
      <c r="AD122" s="249">
        <f t="shared" si="37"/>
        <v>8760.1999999999989</v>
      </c>
      <c r="AE122" s="249">
        <f t="shared" si="38"/>
        <v>8310.3000000000029</v>
      </c>
    </row>
    <row r="123" spans="1:31" ht="19.5" customHeight="1" x14ac:dyDescent="0.2">
      <c r="A123" s="24" t="s">
        <v>147</v>
      </c>
      <c r="B123" s="33">
        <v>45014</v>
      </c>
      <c r="C123" s="35">
        <v>2.2999999999999998</v>
      </c>
      <c r="D123" s="35">
        <v>1</v>
      </c>
      <c r="E123" s="35">
        <v>1</v>
      </c>
      <c r="F123" s="16">
        <f t="shared" si="0"/>
        <v>4199.6000000000013</v>
      </c>
      <c r="G123" s="17">
        <f t="shared" si="1"/>
        <v>6644</v>
      </c>
      <c r="H123" s="16">
        <f t="shared" si="2"/>
        <v>1979.8000000000004</v>
      </c>
      <c r="I123" s="34">
        <v>0.3</v>
      </c>
      <c r="J123" s="34">
        <v>0.9</v>
      </c>
      <c r="K123" s="19">
        <f t="shared" si="26"/>
        <v>530.49999999999898</v>
      </c>
      <c r="L123" s="19">
        <f t="shared" si="26"/>
        <v>3716.200000000003</v>
      </c>
      <c r="M123" s="20">
        <f t="shared" si="5"/>
        <v>5480.7999999999984</v>
      </c>
      <c r="N123" s="21">
        <f t="shared" si="44"/>
        <v>3001.6000000000081</v>
      </c>
      <c r="O123" s="21">
        <f t="shared" si="45"/>
        <v>6339.1999999999989</v>
      </c>
      <c r="P123" s="249">
        <f t="shared" si="29"/>
        <v>1520.1999999999996</v>
      </c>
      <c r="Q123" s="249">
        <f t="shared" si="30"/>
        <v>6283.8000000000011</v>
      </c>
      <c r="R123" s="249">
        <f t="shared" si="31"/>
        <v>9417.4000000000015</v>
      </c>
      <c r="S123" s="16">
        <f t="shared" si="11"/>
        <v>1635.6000000000004</v>
      </c>
      <c r="T123" s="34">
        <v>0.3</v>
      </c>
      <c r="U123" s="34">
        <v>1</v>
      </c>
      <c r="V123" s="19">
        <f t="shared" si="39"/>
        <v>551.09999999999832</v>
      </c>
      <c r="W123" s="19">
        <f t="shared" si="40"/>
        <v>1240.8000000000004</v>
      </c>
      <c r="X123" s="20">
        <f t="shared" si="41"/>
        <v>5047</v>
      </c>
      <c r="Y123" s="21">
        <f t="shared" si="42"/>
        <v>1690.0000000000011</v>
      </c>
      <c r="Z123" s="21">
        <f t="shared" si="43"/>
        <v>3886.3000000000006</v>
      </c>
      <c r="AC123" s="249">
        <f t="shared" si="36"/>
        <v>1864.4499999999996</v>
      </c>
      <c r="AD123" s="249">
        <f t="shared" si="37"/>
        <v>8759.1999999999989</v>
      </c>
      <c r="AE123" s="249">
        <f t="shared" si="38"/>
        <v>8310.0000000000018</v>
      </c>
    </row>
    <row r="124" spans="1:31" ht="19.5" customHeight="1" x14ac:dyDescent="0.2">
      <c r="A124" s="24" t="s">
        <v>148</v>
      </c>
      <c r="B124" s="33">
        <v>45015</v>
      </c>
      <c r="C124" s="35">
        <v>0</v>
      </c>
      <c r="D124" s="35">
        <v>0</v>
      </c>
      <c r="E124" s="35">
        <v>0</v>
      </c>
      <c r="F124" s="16">
        <f t="shared" si="0"/>
        <v>4199.6000000000013</v>
      </c>
      <c r="G124" s="17">
        <f t="shared" si="1"/>
        <v>6644</v>
      </c>
      <c r="H124" s="16">
        <f t="shared" si="2"/>
        <v>1979.8000000000004</v>
      </c>
      <c r="I124" s="34">
        <v>0</v>
      </c>
      <c r="J124" s="34">
        <v>0</v>
      </c>
      <c r="K124" s="19">
        <f t="shared" si="26"/>
        <v>530.49999999999898</v>
      </c>
      <c r="L124" s="19">
        <f t="shared" si="26"/>
        <v>3716.200000000003</v>
      </c>
      <c r="M124" s="20">
        <f t="shared" si="5"/>
        <v>5480.7999999999984</v>
      </c>
      <c r="N124" s="21">
        <f t="shared" si="44"/>
        <v>3001.6000000000081</v>
      </c>
      <c r="O124" s="21">
        <f t="shared" si="45"/>
        <v>6339.1999999999989</v>
      </c>
      <c r="P124" s="249">
        <f t="shared" si="29"/>
        <v>1520.1999999999996</v>
      </c>
      <c r="Q124" s="249">
        <f t="shared" si="30"/>
        <v>6283.8000000000011</v>
      </c>
      <c r="R124" s="249">
        <f t="shared" si="31"/>
        <v>9417.4000000000015</v>
      </c>
      <c r="S124" s="16">
        <f t="shared" si="11"/>
        <v>1635.6000000000004</v>
      </c>
      <c r="T124" s="34">
        <v>0</v>
      </c>
      <c r="U124" s="34">
        <v>0</v>
      </c>
      <c r="V124" s="19">
        <f t="shared" si="39"/>
        <v>551.09999999999832</v>
      </c>
      <c r="W124" s="19">
        <f t="shared" si="40"/>
        <v>1240.8000000000004</v>
      </c>
      <c r="X124" s="20">
        <f t="shared" si="41"/>
        <v>5047</v>
      </c>
      <c r="Y124" s="21">
        <f t="shared" si="42"/>
        <v>1690.0000000000011</v>
      </c>
      <c r="Z124" s="21">
        <f t="shared" si="43"/>
        <v>3886.3000000000006</v>
      </c>
      <c r="AC124" s="249">
        <f t="shared" si="36"/>
        <v>1864.4499999999996</v>
      </c>
      <c r="AD124" s="249">
        <f t="shared" si="37"/>
        <v>8759.1999999999989</v>
      </c>
      <c r="AE124" s="249">
        <f t="shared" si="38"/>
        <v>8310.0000000000018</v>
      </c>
    </row>
    <row r="125" spans="1:31" ht="19.5" customHeight="1" x14ac:dyDescent="0.2">
      <c r="A125" s="24" t="s">
        <v>149</v>
      </c>
      <c r="B125" s="33">
        <v>45016</v>
      </c>
      <c r="C125" s="35">
        <v>0</v>
      </c>
      <c r="D125" s="35">
        <v>0</v>
      </c>
      <c r="E125" s="35">
        <v>0</v>
      </c>
      <c r="F125" s="16">
        <f t="shared" si="0"/>
        <v>4199.6000000000013</v>
      </c>
      <c r="G125" s="17">
        <f t="shared" si="1"/>
        <v>6644</v>
      </c>
      <c r="H125" s="16">
        <f t="shared" si="2"/>
        <v>1979.8000000000004</v>
      </c>
      <c r="I125" s="34">
        <v>0</v>
      </c>
      <c r="J125" s="34">
        <v>0</v>
      </c>
      <c r="K125" s="19">
        <f t="shared" si="26"/>
        <v>530.49999999999898</v>
      </c>
      <c r="L125" s="19">
        <f t="shared" si="26"/>
        <v>3716.200000000003</v>
      </c>
      <c r="M125" s="20">
        <f t="shared" si="5"/>
        <v>5480.7999999999984</v>
      </c>
      <c r="N125" s="21">
        <f t="shared" si="44"/>
        <v>3001.6000000000081</v>
      </c>
      <c r="O125" s="21">
        <f t="shared" si="45"/>
        <v>6339.1999999999989</v>
      </c>
      <c r="P125" s="249">
        <f t="shared" si="29"/>
        <v>1520.1999999999996</v>
      </c>
      <c r="Q125" s="249">
        <f t="shared" si="30"/>
        <v>6283.8000000000011</v>
      </c>
      <c r="R125" s="249">
        <f t="shared" si="31"/>
        <v>9417.4000000000015</v>
      </c>
      <c r="S125" s="16">
        <f t="shared" si="11"/>
        <v>1635.6000000000004</v>
      </c>
      <c r="T125" s="34">
        <v>0</v>
      </c>
      <c r="U125" s="34">
        <v>0</v>
      </c>
      <c r="V125" s="19">
        <f t="shared" si="39"/>
        <v>551.09999999999832</v>
      </c>
      <c r="W125" s="19">
        <f t="shared" si="40"/>
        <v>1240.8000000000004</v>
      </c>
      <c r="X125" s="20">
        <f t="shared" si="41"/>
        <v>5047</v>
      </c>
      <c r="Y125" s="21">
        <f t="shared" si="42"/>
        <v>1690.0000000000011</v>
      </c>
      <c r="Z125" s="21">
        <f t="shared" si="43"/>
        <v>3886.3000000000006</v>
      </c>
      <c r="AC125" s="249">
        <f t="shared" si="36"/>
        <v>1864.4499999999996</v>
      </c>
      <c r="AD125" s="249">
        <f t="shared" si="37"/>
        <v>8759.1999999999989</v>
      </c>
      <c r="AE125" s="249">
        <f t="shared" si="38"/>
        <v>8310.0000000000018</v>
      </c>
    </row>
    <row r="126" spans="1:31" ht="19.5" customHeight="1" x14ac:dyDescent="0.2">
      <c r="A126" s="24" t="s">
        <v>150</v>
      </c>
      <c r="B126" s="33">
        <v>45019</v>
      </c>
      <c r="C126" s="35">
        <v>2.5</v>
      </c>
      <c r="D126" s="35">
        <v>1</v>
      </c>
      <c r="E126" s="35">
        <v>1</v>
      </c>
      <c r="F126" s="16">
        <f t="shared" si="0"/>
        <v>4202.1000000000013</v>
      </c>
      <c r="G126" s="17">
        <f t="shared" si="1"/>
        <v>6645</v>
      </c>
      <c r="H126" s="16">
        <f t="shared" si="2"/>
        <v>1982.3000000000004</v>
      </c>
      <c r="I126" s="34">
        <v>0.4</v>
      </c>
      <c r="J126" s="34">
        <v>1.1000000000000001</v>
      </c>
      <c r="K126" s="19">
        <f t="shared" si="26"/>
        <v>530.89999999999895</v>
      </c>
      <c r="L126" s="19">
        <f t="shared" si="26"/>
        <v>3717.3000000000029</v>
      </c>
      <c r="M126" s="20">
        <f t="shared" si="5"/>
        <v>5483.2999999999984</v>
      </c>
      <c r="N126" s="21">
        <f t="shared" si="44"/>
        <v>3002.0000000000082</v>
      </c>
      <c r="O126" s="21">
        <f t="shared" si="45"/>
        <v>6340.2999999999993</v>
      </c>
      <c r="P126" s="249">
        <f t="shared" si="29"/>
        <v>1517.6999999999996</v>
      </c>
      <c r="Q126" s="249">
        <f t="shared" si="30"/>
        <v>6282.7000000000007</v>
      </c>
      <c r="R126" s="249">
        <f t="shared" si="31"/>
        <v>9417</v>
      </c>
      <c r="S126" s="16">
        <f t="shared" si="11"/>
        <v>1638.1000000000004</v>
      </c>
      <c r="T126" s="34">
        <v>0.4</v>
      </c>
      <c r="U126" s="34">
        <v>1</v>
      </c>
      <c r="V126" s="19">
        <f t="shared" si="39"/>
        <v>551.49999999999829</v>
      </c>
      <c r="W126" s="19">
        <f t="shared" si="40"/>
        <v>1241.8000000000004</v>
      </c>
      <c r="X126" s="20">
        <f t="shared" si="41"/>
        <v>5049.5</v>
      </c>
      <c r="Y126" s="21">
        <f t="shared" si="42"/>
        <v>1690.4000000000012</v>
      </c>
      <c r="Z126" s="21">
        <f t="shared" si="43"/>
        <v>3887.3000000000006</v>
      </c>
      <c r="AC126" s="249">
        <f t="shared" si="36"/>
        <v>1861.9499999999996</v>
      </c>
      <c r="AD126" s="249">
        <f t="shared" si="37"/>
        <v>8758.1999999999989</v>
      </c>
      <c r="AE126" s="249">
        <f t="shared" si="38"/>
        <v>8309.6000000000022</v>
      </c>
    </row>
    <row r="127" spans="1:31" ht="19.5" customHeight="1" x14ac:dyDescent="0.2">
      <c r="A127" s="24" t="s">
        <v>151</v>
      </c>
      <c r="B127" s="33">
        <v>45021</v>
      </c>
      <c r="C127" s="35">
        <v>2.2000000000000002</v>
      </c>
      <c r="D127" s="35">
        <v>2</v>
      </c>
      <c r="E127" s="35">
        <v>3</v>
      </c>
      <c r="F127" s="16">
        <f t="shared" si="0"/>
        <v>4204.3000000000011</v>
      </c>
      <c r="G127" s="17">
        <f t="shared" si="1"/>
        <v>6648</v>
      </c>
      <c r="H127" s="16">
        <f t="shared" si="2"/>
        <v>1984.5000000000005</v>
      </c>
      <c r="I127" s="34">
        <v>0.7</v>
      </c>
      <c r="J127" s="34">
        <v>2.5</v>
      </c>
      <c r="K127" s="19">
        <f t="shared" si="26"/>
        <v>531.599999999999</v>
      </c>
      <c r="L127" s="19">
        <f t="shared" si="26"/>
        <v>3719.8000000000029</v>
      </c>
      <c r="M127" s="20">
        <f t="shared" si="5"/>
        <v>5485.4999999999982</v>
      </c>
      <c r="N127" s="21">
        <f t="shared" si="44"/>
        <v>3002.700000000008</v>
      </c>
      <c r="O127" s="21">
        <f t="shared" si="45"/>
        <v>6342.7999999999993</v>
      </c>
      <c r="P127" s="249">
        <f t="shared" si="29"/>
        <v>1515.4999999999995</v>
      </c>
      <c r="Q127" s="249">
        <f t="shared" si="30"/>
        <v>6280.2000000000007</v>
      </c>
      <c r="R127" s="249">
        <f t="shared" si="31"/>
        <v>9416.3000000000011</v>
      </c>
      <c r="S127" s="16">
        <f t="shared" si="11"/>
        <v>1640.3000000000004</v>
      </c>
      <c r="T127" s="34">
        <v>0.7</v>
      </c>
      <c r="U127" s="34">
        <v>2.4</v>
      </c>
      <c r="V127" s="19">
        <f t="shared" si="39"/>
        <v>552.19999999999834</v>
      </c>
      <c r="W127" s="19">
        <f t="shared" si="40"/>
        <v>1244.2000000000005</v>
      </c>
      <c r="X127" s="20">
        <f t="shared" si="41"/>
        <v>5051.7</v>
      </c>
      <c r="Y127" s="21">
        <f t="shared" si="42"/>
        <v>1691.1000000000013</v>
      </c>
      <c r="Z127" s="21">
        <f t="shared" si="43"/>
        <v>3889.7000000000007</v>
      </c>
      <c r="AC127" s="249">
        <f t="shared" si="36"/>
        <v>1859.7499999999995</v>
      </c>
      <c r="AD127" s="249">
        <f t="shared" si="37"/>
        <v>8755.7999999999993</v>
      </c>
      <c r="AE127" s="249">
        <f t="shared" si="38"/>
        <v>8308.9000000000015</v>
      </c>
    </row>
    <row r="128" spans="1:31" ht="19.5" customHeight="1" x14ac:dyDescent="0.2">
      <c r="A128" s="24" t="s">
        <v>152</v>
      </c>
      <c r="B128" s="33">
        <v>45022</v>
      </c>
      <c r="C128" s="35">
        <v>2.2999999999999998</v>
      </c>
      <c r="D128" s="35">
        <v>1</v>
      </c>
      <c r="E128" s="35">
        <v>1</v>
      </c>
      <c r="F128" s="16">
        <f t="shared" si="0"/>
        <v>4206.6000000000013</v>
      </c>
      <c r="G128" s="17">
        <f t="shared" si="1"/>
        <v>6649</v>
      </c>
      <c r="H128" s="16">
        <f t="shared" si="2"/>
        <v>1986.8000000000004</v>
      </c>
      <c r="I128" s="34">
        <v>0.4</v>
      </c>
      <c r="J128" s="34">
        <v>1</v>
      </c>
      <c r="K128" s="19">
        <f t="shared" si="26"/>
        <v>531.99999999999898</v>
      </c>
      <c r="L128" s="19">
        <f t="shared" si="26"/>
        <v>3720.8000000000029</v>
      </c>
      <c r="M128" s="20">
        <f t="shared" si="5"/>
        <v>5487.7999999999984</v>
      </c>
      <c r="N128" s="21">
        <f t="shared" si="44"/>
        <v>3003.1000000000081</v>
      </c>
      <c r="O128" s="21">
        <f t="shared" si="45"/>
        <v>6343.7999999999993</v>
      </c>
      <c r="P128" s="249">
        <f t="shared" si="29"/>
        <v>1513.1999999999996</v>
      </c>
      <c r="Q128" s="249">
        <f t="shared" si="30"/>
        <v>6279.2000000000007</v>
      </c>
      <c r="R128" s="249">
        <f t="shared" si="31"/>
        <v>9415.9000000000015</v>
      </c>
      <c r="S128" s="16">
        <f t="shared" si="11"/>
        <v>1642.6000000000004</v>
      </c>
      <c r="T128" s="34">
        <v>0.4</v>
      </c>
      <c r="U128" s="34">
        <v>1</v>
      </c>
      <c r="V128" s="19">
        <f t="shared" si="39"/>
        <v>552.59999999999832</v>
      </c>
      <c r="W128" s="19">
        <f t="shared" si="40"/>
        <v>1245.2000000000005</v>
      </c>
      <c r="X128" s="20">
        <f t="shared" si="41"/>
        <v>5054</v>
      </c>
      <c r="Y128" s="21">
        <f t="shared" si="42"/>
        <v>1691.5000000000014</v>
      </c>
      <c r="Z128" s="21">
        <f t="shared" si="43"/>
        <v>3890.7000000000007</v>
      </c>
      <c r="AC128" s="249">
        <f t="shared" si="36"/>
        <v>1857.4499999999996</v>
      </c>
      <c r="AD128" s="249">
        <f t="shared" si="37"/>
        <v>8754.7999999999993</v>
      </c>
      <c r="AE128" s="249">
        <f t="shared" si="38"/>
        <v>8308.5000000000018</v>
      </c>
    </row>
    <row r="129" spans="1:31" ht="19.5" customHeight="1" x14ac:dyDescent="0.2">
      <c r="A129" s="24" t="s">
        <v>153</v>
      </c>
      <c r="B129" s="33">
        <v>45023</v>
      </c>
      <c r="C129" s="35">
        <v>0</v>
      </c>
      <c r="D129" s="35">
        <v>0</v>
      </c>
      <c r="E129" s="35">
        <v>0</v>
      </c>
      <c r="F129" s="16">
        <f t="shared" si="0"/>
        <v>4206.6000000000013</v>
      </c>
      <c r="G129" s="17">
        <f t="shared" si="1"/>
        <v>6649</v>
      </c>
      <c r="H129" s="16">
        <f t="shared" si="2"/>
        <v>1986.8000000000004</v>
      </c>
      <c r="I129" s="34">
        <v>0</v>
      </c>
      <c r="J129" s="34">
        <v>0</v>
      </c>
      <c r="K129" s="19">
        <f t="shared" si="26"/>
        <v>531.99999999999898</v>
      </c>
      <c r="L129" s="19">
        <f t="shared" si="26"/>
        <v>3720.8000000000029</v>
      </c>
      <c r="M129" s="20">
        <f t="shared" si="5"/>
        <v>5487.7999999999984</v>
      </c>
      <c r="N129" s="21">
        <f t="shared" si="44"/>
        <v>3003.1000000000081</v>
      </c>
      <c r="O129" s="21">
        <f t="shared" si="45"/>
        <v>6343.7999999999993</v>
      </c>
      <c r="P129" s="249">
        <f t="shared" si="29"/>
        <v>1513.1999999999996</v>
      </c>
      <c r="Q129" s="249">
        <f t="shared" si="30"/>
        <v>6279.2000000000007</v>
      </c>
      <c r="R129" s="249">
        <f t="shared" si="31"/>
        <v>9415.9000000000015</v>
      </c>
      <c r="S129" s="16">
        <f t="shared" si="11"/>
        <v>1642.6000000000004</v>
      </c>
      <c r="T129" s="34">
        <v>0</v>
      </c>
      <c r="U129" s="34">
        <v>0</v>
      </c>
      <c r="V129" s="19">
        <f t="shared" si="39"/>
        <v>552.59999999999832</v>
      </c>
      <c r="W129" s="19">
        <f t="shared" si="40"/>
        <v>1245.2000000000005</v>
      </c>
      <c r="X129" s="20">
        <f t="shared" si="41"/>
        <v>5054</v>
      </c>
      <c r="Y129" s="21">
        <f t="shared" si="42"/>
        <v>1691.5000000000014</v>
      </c>
      <c r="Z129" s="21">
        <f t="shared" si="43"/>
        <v>3890.7000000000007</v>
      </c>
      <c r="AC129" s="249">
        <f t="shared" si="36"/>
        <v>1857.4499999999996</v>
      </c>
      <c r="AD129" s="249">
        <f t="shared" si="37"/>
        <v>8754.7999999999993</v>
      </c>
      <c r="AE129" s="249">
        <f t="shared" si="38"/>
        <v>8308.5000000000018</v>
      </c>
    </row>
    <row r="130" spans="1:31" ht="19.5" customHeight="1" x14ac:dyDescent="0.2">
      <c r="A130" s="24" t="s">
        <v>154</v>
      </c>
      <c r="B130" s="33">
        <v>45025</v>
      </c>
      <c r="C130" s="35">
        <v>2.5</v>
      </c>
      <c r="D130" s="35">
        <v>1</v>
      </c>
      <c r="E130" s="35">
        <v>1</v>
      </c>
      <c r="F130" s="16">
        <f t="shared" si="0"/>
        <v>4209.1000000000013</v>
      </c>
      <c r="G130" s="17">
        <f t="shared" si="1"/>
        <v>6650</v>
      </c>
      <c r="H130" s="16">
        <f t="shared" si="2"/>
        <v>1989.3000000000004</v>
      </c>
      <c r="I130" s="34">
        <v>0.3</v>
      </c>
      <c r="J130" s="34">
        <v>0.8</v>
      </c>
      <c r="K130" s="19">
        <f t="shared" si="26"/>
        <v>532.29999999999893</v>
      </c>
      <c r="L130" s="19">
        <f t="shared" si="26"/>
        <v>3721.6000000000031</v>
      </c>
      <c r="M130" s="20">
        <f t="shared" si="5"/>
        <v>5490.2999999999984</v>
      </c>
      <c r="N130" s="21">
        <f t="shared" si="44"/>
        <v>3003.4000000000083</v>
      </c>
      <c r="O130" s="21">
        <f t="shared" si="45"/>
        <v>6344.5999999999995</v>
      </c>
      <c r="P130" s="249">
        <f t="shared" si="29"/>
        <v>1510.6999999999996</v>
      </c>
      <c r="Q130" s="249">
        <f t="shared" si="30"/>
        <v>6278.4000000000005</v>
      </c>
      <c r="R130" s="249">
        <f t="shared" si="31"/>
        <v>9415.6</v>
      </c>
      <c r="S130" s="16">
        <f t="shared" si="11"/>
        <v>1645.1000000000004</v>
      </c>
      <c r="T130" s="34">
        <v>0.3</v>
      </c>
      <c r="U130" s="34">
        <v>0.9</v>
      </c>
      <c r="V130" s="19">
        <f t="shared" si="39"/>
        <v>552.89999999999827</v>
      </c>
      <c r="W130" s="19">
        <f t="shared" si="40"/>
        <v>1246.1000000000006</v>
      </c>
      <c r="X130" s="20">
        <f t="shared" si="41"/>
        <v>5056.5</v>
      </c>
      <c r="Y130" s="21">
        <f t="shared" si="42"/>
        <v>1691.8000000000013</v>
      </c>
      <c r="Z130" s="21">
        <f t="shared" si="43"/>
        <v>3891.6000000000008</v>
      </c>
      <c r="AC130" s="249">
        <f t="shared" si="36"/>
        <v>1854.9499999999996</v>
      </c>
      <c r="AD130" s="249">
        <f t="shared" si="37"/>
        <v>8753.9</v>
      </c>
      <c r="AE130" s="249">
        <f t="shared" si="38"/>
        <v>8308.2000000000025</v>
      </c>
    </row>
    <row r="131" spans="1:31" ht="19.5" customHeight="1" x14ac:dyDescent="0.2">
      <c r="A131" s="24" t="s">
        <v>155</v>
      </c>
      <c r="B131" s="33">
        <v>45026</v>
      </c>
      <c r="C131" s="35">
        <v>1.5</v>
      </c>
      <c r="D131" s="35">
        <v>1</v>
      </c>
      <c r="E131" s="35">
        <v>2</v>
      </c>
      <c r="F131" s="16">
        <f t="shared" si="0"/>
        <v>4210.6000000000013</v>
      </c>
      <c r="G131" s="17">
        <f t="shared" si="1"/>
        <v>6652</v>
      </c>
      <c r="H131" s="16">
        <f t="shared" si="2"/>
        <v>1990.8000000000004</v>
      </c>
      <c r="I131" s="34">
        <v>0.4</v>
      </c>
      <c r="J131" s="34">
        <v>1.1000000000000001</v>
      </c>
      <c r="K131" s="19">
        <f t="shared" si="26"/>
        <v>532.69999999999891</v>
      </c>
      <c r="L131" s="19">
        <f t="shared" si="26"/>
        <v>3722.700000000003</v>
      </c>
      <c r="M131" s="20">
        <f t="shared" si="5"/>
        <v>5491.7999999999984</v>
      </c>
      <c r="N131" s="21">
        <f t="shared" si="44"/>
        <v>3003.8000000000084</v>
      </c>
      <c r="O131" s="21">
        <f t="shared" si="45"/>
        <v>6345.7</v>
      </c>
      <c r="P131" s="249">
        <f t="shared" si="29"/>
        <v>1509.1999999999996</v>
      </c>
      <c r="Q131" s="249">
        <f t="shared" si="30"/>
        <v>6277.3</v>
      </c>
      <c r="R131" s="249">
        <f t="shared" si="31"/>
        <v>9415.2000000000007</v>
      </c>
      <c r="S131" s="16">
        <f t="shared" si="11"/>
        <v>1646.6000000000004</v>
      </c>
      <c r="T131" s="34">
        <v>0.4</v>
      </c>
      <c r="U131" s="34">
        <v>1.1000000000000001</v>
      </c>
      <c r="V131" s="19">
        <f t="shared" si="39"/>
        <v>553.29999999999825</v>
      </c>
      <c r="W131" s="19">
        <f t="shared" si="40"/>
        <v>1247.2000000000005</v>
      </c>
      <c r="X131" s="20">
        <f t="shared" si="41"/>
        <v>5058</v>
      </c>
      <c r="Y131" s="21">
        <f t="shared" si="42"/>
        <v>1692.2000000000014</v>
      </c>
      <c r="Z131" s="21">
        <f t="shared" si="43"/>
        <v>3892.7000000000007</v>
      </c>
      <c r="AC131" s="249">
        <f t="shared" si="36"/>
        <v>1853.4499999999996</v>
      </c>
      <c r="AD131" s="249">
        <f t="shared" si="37"/>
        <v>8752.7999999999993</v>
      </c>
      <c r="AE131" s="249">
        <f t="shared" si="38"/>
        <v>8307.8000000000029</v>
      </c>
    </row>
    <row r="132" spans="1:31" ht="19.5" customHeight="1" x14ac:dyDescent="0.2">
      <c r="A132" s="24" t="s">
        <v>156</v>
      </c>
      <c r="B132" s="33">
        <v>45027</v>
      </c>
      <c r="C132" s="35">
        <v>4.5999999999999996</v>
      </c>
      <c r="D132" s="35">
        <v>3</v>
      </c>
      <c r="E132" s="35">
        <v>4</v>
      </c>
      <c r="F132" s="16">
        <f t="shared" si="0"/>
        <v>4215.2000000000016</v>
      </c>
      <c r="G132" s="17">
        <f t="shared" si="1"/>
        <v>6656</v>
      </c>
      <c r="H132" s="16">
        <f t="shared" si="2"/>
        <v>1995.4000000000003</v>
      </c>
      <c r="I132" s="34">
        <v>1</v>
      </c>
      <c r="J132" s="34">
        <v>2.9</v>
      </c>
      <c r="K132" s="19">
        <f t="shared" si="26"/>
        <v>533.69999999999891</v>
      </c>
      <c r="L132" s="19">
        <f t="shared" si="26"/>
        <v>3725.6000000000031</v>
      </c>
      <c r="M132" s="20">
        <f t="shared" si="5"/>
        <v>5496.3999999999987</v>
      </c>
      <c r="N132" s="21">
        <f t="shared" si="44"/>
        <v>3004.8000000000084</v>
      </c>
      <c r="O132" s="21">
        <f t="shared" si="45"/>
        <v>6348.5999999999995</v>
      </c>
      <c r="P132" s="249">
        <f t="shared" si="29"/>
        <v>1504.5999999999997</v>
      </c>
      <c r="Q132" s="249">
        <f t="shared" si="30"/>
        <v>6274.4000000000005</v>
      </c>
      <c r="R132" s="249">
        <f t="shared" si="31"/>
        <v>9414.2000000000007</v>
      </c>
      <c r="S132" s="16">
        <f t="shared" si="11"/>
        <v>1651.2000000000003</v>
      </c>
      <c r="T132" s="34">
        <v>1</v>
      </c>
      <c r="U132" s="34">
        <v>3</v>
      </c>
      <c r="V132" s="19">
        <f t="shared" si="39"/>
        <v>554.29999999999825</v>
      </c>
      <c r="W132" s="19">
        <f t="shared" si="40"/>
        <v>1250.2000000000005</v>
      </c>
      <c r="X132" s="20">
        <f t="shared" si="41"/>
        <v>5062.6000000000004</v>
      </c>
      <c r="Y132" s="21">
        <f t="shared" si="42"/>
        <v>1693.2000000000014</v>
      </c>
      <c r="Z132" s="21">
        <f t="shared" si="43"/>
        <v>3895.7000000000007</v>
      </c>
      <c r="AC132" s="249">
        <f t="shared" si="36"/>
        <v>1848.8499999999997</v>
      </c>
      <c r="AD132" s="249">
        <f t="shared" si="37"/>
        <v>8749.7999999999993</v>
      </c>
      <c r="AE132" s="249">
        <f t="shared" si="38"/>
        <v>8306.8000000000029</v>
      </c>
    </row>
    <row r="133" spans="1:31" ht="19.5" customHeight="1" x14ac:dyDescent="0.2">
      <c r="A133" s="24" t="s">
        <v>157</v>
      </c>
      <c r="B133" s="33">
        <v>45028</v>
      </c>
      <c r="C133" s="35">
        <v>2.6</v>
      </c>
      <c r="D133" s="35">
        <v>2</v>
      </c>
      <c r="E133" s="35">
        <v>4</v>
      </c>
      <c r="F133" s="16">
        <f t="shared" si="0"/>
        <v>4217.800000000002</v>
      </c>
      <c r="G133" s="17">
        <f t="shared" si="1"/>
        <v>6660</v>
      </c>
      <c r="H133" s="16">
        <f t="shared" si="2"/>
        <v>1998.0000000000002</v>
      </c>
      <c r="I133" s="34">
        <v>1.3</v>
      </c>
      <c r="J133" s="34">
        <v>3.1</v>
      </c>
      <c r="K133" s="19">
        <f t="shared" si="26"/>
        <v>534.99999999999886</v>
      </c>
      <c r="L133" s="19">
        <f t="shared" si="26"/>
        <v>3728.700000000003</v>
      </c>
      <c r="M133" s="20">
        <f t="shared" si="5"/>
        <v>5498.9999999999991</v>
      </c>
      <c r="N133" s="21">
        <f t="shared" si="44"/>
        <v>3006.1000000000085</v>
      </c>
      <c r="O133" s="21">
        <f t="shared" si="45"/>
        <v>6351.7</v>
      </c>
      <c r="P133" s="249">
        <f t="shared" si="29"/>
        <v>1501.9999999999998</v>
      </c>
      <c r="Q133" s="249">
        <f t="shared" si="30"/>
        <v>6271.3</v>
      </c>
      <c r="R133" s="249">
        <f t="shared" si="31"/>
        <v>9412.9000000000015</v>
      </c>
      <c r="S133" s="16">
        <f t="shared" si="11"/>
        <v>1653.8000000000002</v>
      </c>
      <c r="T133" s="34">
        <v>1.4</v>
      </c>
      <c r="U133" s="34">
        <v>3</v>
      </c>
      <c r="V133" s="19">
        <f t="shared" si="39"/>
        <v>555.69999999999823</v>
      </c>
      <c r="W133" s="19">
        <f t="shared" si="40"/>
        <v>1253.2000000000005</v>
      </c>
      <c r="X133" s="20">
        <f t="shared" si="41"/>
        <v>5065.2000000000007</v>
      </c>
      <c r="Y133" s="21">
        <f t="shared" si="42"/>
        <v>1694.6000000000015</v>
      </c>
      <c r="Z133" s="21">
        <f t="shared" si="43"/>
        <v>3898.7000000000007</v>
      </c>
      <c r="AC133" s="249">
        <f t="shared" si="36"/>
        <v>1846.2499999999998</v>
      </c>
      <c r="AD133" s="249">
        <f t="shared" si="37"/>
        <v>8746.7999999999993</v>
      </c>
      <c r="AE133" s="249">
        <f t="shared" si="38"/>
        <v>8305.4000000000033</v>
      </c>
    </row>
    <row r="134" spans="1:31" ht="19.5" customHeight="1" x14ac:dyDescent="0.2">
      <c r="A134" s="24" t="s">
        <v>158</v>
      </c>
      <c r="B134" s="33">
        <v>45029</v>
      </c>
      <c r="C134" s="35">
        <v>3.5</v>
      </c>
      <c r="D134" s="35">
        <v>2</v>
      </c>
      <c r="E134" s="35">
        <v>2</v>
      </c>
      <c r="F134" s="16">
        <f t="shared" si="0"/>
        <v>4221.300000000002</v>
      </c>
      <c r="G134" s="17">
        <f t="shared" si="1"/>
        <v>6662</v>
      </c>
      <c r="H134" s="16">
        <f t="shared" si="2"/>
        <v>2001.5000000000002</v>
      </c>
      <c r="I134" s="34">
        <v>0.7</v>
      </c>
      <c r="J134" s="34">
        <v>1.8</v>
      </c>
      <c r="K134" s="19">
        <f t="shared" si="26"/>
        <v>535.69999999999891</v>
      </c>
      <c r="L134" s="19">
        <f t="shared" si="26"/>
        <v>3730.5000000000032</v>
      </c>
      <c r="M134" s="20">
        <f t="shared" si="5"/>
        <v>5502.4999999999991</v>
      </c>
      <c r="N134" s="21">
        <f t="shared" si="44"/>
        <v>3006.8000000000084</v>
      </c>
      <c r="O134" s="21">
        <f t="shared" si="45"/>
        <v>6353.5</v>
      </c>
      <c r="P134" s="249">
        <f t="shared" si="29"/>
        <v>1498.4999999999998</v>
      </c>
      <c r="Q134" s="249">
        <f t="shared" si="30"/>
        <v>6269.5</v>
      </c>
      <c r="R134" s="249">
        <f t="shared" si="31"/>
        <v>9412.2000000000007</v>
      </c>
      <c r="S134" s="16">
        <f t="shared" si="11"/>
        <v>1657.3000000000002</v>
      </c>
      <c r="T134" s="34">
        <v>0.7</v>
      </c>
      <c r="U134" s="34">
        <v>1.7</v>
      </c>
      <c r="V134" s="19">
        <f t="shared" si="39"/>
        <v>556.39999999999827</v>
      </c>
      <c r="W134" s="19">
        <f t="shared" si="40"/>
        <v>1254.9000000000005</v>
      </c>
      <c r="X134" s="20">
        <f t="shared" si="41"/>
        <v>5068.7000000000007</v>
      </c>
      <c r="Y134" s="21">
        <f t="shared" si="42"/>
        <v>1695.3000000000015</v>
      </c>
      <c r="Z134" s="21">
        <f t="shared" si="43"/>
        <v>3900.4000000000005</v>
      </c>
      <c r="AC134" s="249">
        <f t="shared" si="36"/>
        <v>1842.7499999999998</v>
      </c>
      <c r="AD134" s="249">
        <f t="shared" si="37"/>
        <v>8745.0999999999985</v>
      </c>
      <c r="AE134" s="249">
        <f t="shared" si="38"/>
        <v>8304.7000000000025</v>
      </c>
    </row>
    <row r="135" spans="1:31" ht="19.5" customHeight="1" x14ac:dyDescent="0.2">
      <c r="A135" s="24" t="s">
        <v>159</v>
      </c>
      <c r="B135" s="33">
        <v>45033</v>
      </c>
      <c r="C135" s="35">
        <v>1.2</v>
      </c>
      <c r="D135" s="35">
        <v>1</v>
      </c>
      <c r="E135" s="35">
        <v>1</v>
      </c>
      <c r="F135" s="16">
        <f t="shared" si="0"/>
        <v>4222.5000000000018</v>
      </c>
      <c r="G135" s="17">
        <f t="shared" si="1"/>
        <v>6663</v>
      </c>
      <c r="H135" s="16">
        <f t="shared" si="2"/>
        <v>2002.7000000000003</v>
      </c>
      <c r="I135" s="34">
        <v>0.3</v>
      </c>
      <c r="J135" s="34">
        <v>1</v>
      </c>
      <c r="K135" s="19">
        <f t="shared" ref="K135:L198" si="46">IF(I135="","",I135+K134)</f>
        <v>535.99999999999886</v>
      </c>
      <c r="L135" s="19">
        <f t="shared" si="46"/>
        <v>3731.5000000000032</v>
      </c>
      <c r="M135" s="20">
        <f t="shared" si="5"/>
        <v>5503.6999999999989</v>
      </c>
      <c r="N135" s="21">
        <f t="shared" ref="N135:N166" si="47">IF(I135="","",I135+N134)</f>
        <v>3007.1000000000085</v>
      </c>
      <c r="O135" s="21">
        <f t="shared" ref="O135:O166" si="48">IF(J135="","",J135+O134)</f>
        <v>6354.5</v>
      </c>
      <c r="P135" s="249">
        <f t="shared" ref="P135:P198" si="49">IF(H135="","",3500-(H135-0))</f>
        <v>1497.2999999999997</v>
      </c>
      <c r="Q135" s="249">
        <f t="shared" ref="Q135:Q198" si="50">IF(O135="","",7799-(O135-4824))</f>
        <v>6268.5</v>
      </c>
      <c r="R135" s="249">
        <f t="shared" ref="R135:R198" si="51">IF(K135="","",10000-(K135-0)-52.1)</f>
        <v>9411.9000000000015</v>
      </c>
      <c r="S135" s="16">
        <f t="shared" si="11"/>
        <v>1658.5000000000002</v>
      </c>
      <c r="T135" s="34">
        <v>0.3</v>
      </c>
      <c r="U135" s="34">
        <v>1</v>
      </c>
      <c r="V135" s="19">
        <f t="shared" si="39"/>
        <v>556.69999999999823</v>
      </c>
      <c r="W135" s="19">
        <f t="shared" si="40"/>
        <v>1255.9000000000005</v>
      </c>
      <c r="X135" s="20">
        <f t="shared" si="41"/>
        <v>5069.9000000000005</v>
      </c>
      <c r="Y135" s="21">
        <f t="shared" si="42"/>
        <v>1695.6000000000015</v>
      </c>
      <c r="Z135" s="21">
        <f t="shared" si="43"/>
        <v>3901.4000000000005</v>
      </c>
      <c r="AC135" s="249">
        <f t="shared" ref="AC135:AC198" si="52">IF(S135="","",2719.75-(S135-780.25)+0.05)</f>
        <v>1841.5499999999997</v>
      </c>
      <c r="AD135" s="249">
        <f t="shared" ref="AD135:AD198" si="53">IF(W135="","",9364-(W135-636))</f>
        <v>8744.0999999999985</v>
      </c>
      <c r="AE135" s="249">
        <f t="shared" ref="AE135:AE198" si="54">IF(V135="","",8518.2-(V135-342.9))</f>
        <v>8304.4000000000033</v>
      </c>
    </row>
    <row r="136" spans="1:31" ht="19.5" customHeight="1" x14ac:dyDescent="0.2">
      <c r="A136" s="24" t="s">
        <v>160</v>
      </c>
      <c r="B136" s="33">
        <v>45034</v>
      </c>
      <c r="C136" s="35">
        <v>1.5</v>
      </c>
      <c r="D136" s="35">
        <v>1</v>
      </c>
      <c r="E136" s="35">
        <v>1</v>
      </c>
      <c r="F136" s="16">
        <f t="shared" si="0"/>
        <v>4224.0000000000018</v>
      </c>
      <c r="G136" s="17">
        <f t="shared" si="1"/>
        <v>6664</v>
      </c>
      <c r="H136" s="16">
        <f t="shared" si="2"/>
        <v>2004.2000000000003</v>
      </c>
      <c r="I136" s="34">
        <v>0.4</v>
      </c>
      <c r="J136" s="34">
        <v>1</v>
      </c>
      <c r="K136" s="19">
        <f t="shared" si="46"/>
        <v>536.39999999999884</v>
      </c>
      <c r="L136" s="19">
        <f t="shared" si="46"/>
        <v>3732.5000000000032</v>
      </c>
      <c r="M136" s="20">
        <f t="shared" si="5"/>
        <v>5505.1999999999989</v>
      </c>
      <c r="N136" s="21">
        <f t="shared" si="47"/>
        <v>3007.5000000000086</v>
      </c>
      <c r="O136" s="21">
        <f t="shared" si="48"/>
        <v>6355.5</v>
      </c>
      <c r="P136" s="249">
        <f t="shared" si="49"/>
        <v>1495.7999999999997</v>
      </c>
      <c r="Q136" s="249">
        <f t="shared" si="50"/>
        <v>6267.5</v>
      </c>
      <c r="R136" s="249">
        <f t="shared" si="51"/>
        <v>9411.5</v>
      </c>
      <c r="S136" s="16">
        <f t="shared" si="11"/>
        <v>1660.0000000000002</v>
      </c>
      <c r="T136" s="34">
        <v>0.4</v>
      </c>
      <c r="U136" s="34">
        <v>1.1000000000000001</v>
      </c>
      <c r="V136" s="19">
        <f t="shared" si="39"/>
        <v>557.0999999999982</v>
      </c>
      <c r="W136" s="19">
        <f t="shared" si="40"/>
        <v>1257.0000000000005</v>
      </c>
      <c r="X136" s="20">
        <f t="shared" si="41"/>
        <v>5071.4000000000005</v>
      </c>
      <c r="Y136" s="21">
        <f t="shared" si="42"/>
        <v>1696.0000000000016</v>
      </c>
      <c r="Z136" s="21">
        <f t="shared" si="43"/>
        <v>3902.5000000000005</v>
      </c>
      <c r="AC136" s="249">
        <f t="shared" si="52"/>
        <v>1840.0499999999997</v>
      </c>
      <c r="AD136" s="249">
        <f t="shared" si="53"/>
        <v>8743</v>
      </c>
      <c r="AE136" s="249">
        <f t="shared" si="54"/>
        <v>8304.0000000000018</v>
      </c>
    </row>
    <row r="137" spans="1:31" ht="19.5" customHeight="1" x14ac:dyDescent="0.2">
      <c r="A137" s="24" t="s">
        <v>161</v>
      </c>
      <c r="B137" s="33">
        <v>45036</v>
      </c>
      <c r="C137" s="35">
        <v>0</v>
      </c>
      <c r="D137" s="35">
        <v>0</v>
      </c>
      <c r="E137" s="35">
        <v>0</v>
      </c>
      <c r="F137" s="16">
        <f t="shared" si="0"/>
        <v>4224.0000000000018</v>
      </c>
      <c r="G137" s="17">
        <v>6664</v>
      </c>
      <c r="H137" s="16">
        <f t="shared" si="2"/>
        <v>2004.2000000000003</v>
      </c>
      <c r="I137" s="34">
        <v>0</v>
      </c>
      <c r="J137" s="34">
        <v>0</v>
      </c>
      <c r="K137" s="19">
        <f t="shared" si="46"/>
        <v>536.39999999999884</v>
      </c>
      <c r="L137" s="19">
        <f t="shared" si="46"/>
        <v>3732.5000000000032</v>
      </c>
      <c r="M137" s="20">
        <f t="shared" si="5"/>
        <v>5505.1999999999989</v>
      </c>
      <c r="N137" s="21">
        <f t="shared" si="47"/>
        <v>3007.5000000000086</v>
      </c>
      <c r="O137" s="21">
        <f t="shared" si="48"/>
        <v>6355.5</v>
      </c>
      <c r="P137" s="249">
        <f t="shared" si="49"/>
        <v>1495.7999999999997</v>
      </c>
      <c r="Q137" s="249">
        <f t="shared" si="50"/>
        <v>6267.5</v>
      </c>
      <c r="R137" s="249">
        <f t="shared" si="51"/>
        <v>9411.5</v>
      </c>
      <c r="S137" s="16">
        <f t="shared" si="11"/>
        <v>1660.0000000000002</v>
      </c>
      <c r="T137" s="34">
        <v>0</v>
      </c>
      <c r="U137" s="34">
        <v>0</v>
      </c>
      <c r="V137" s="19">
        <f t="shared" si="39"/>
        <v>557.0999999999982</v>
      </c>
      <c r="W137" s="19">
        <f t="shared" si="40"/>
        <v>1257.0000000000005</v>
      </c>
      <c r="X137" s="20">
        <f t="shared" si="41"/>
        <v>5071.4000000000005</v>
      </c>
      <c r="Y137" s="21">
        <f t="shared" si="42"/>
        <v>1696.0000000000016</v>
      </c>
      <c r="Z137" s="21">
        <f t="shared" si="43"/>
        <v>3902.5000000000005</v>
      </c>
      <c r="AC137" s="249">
        <f t="shared" si="52"/>
        <v>1840.0499999999997</v>
      </c>
      <c r="AD137" s="249">
        <f t="shared" si="53"/>
        <v>8743</v>
      </c>
      <c r="AE137" s="249">
        <f t="shared" si="54"/>
        <v>8304.0000000000018</v>
      </c>
    </row>
    <row r="138" spans="1:31" ht="19.5" customHeight="1" x14ac:dyDescent="0.2">
      <c r="A138" s="24" t="s">
        <v>162</v>
      </c>
      <c r="B138" s="36">
        <v>45041</v>
      </c>
      <c r="C138" s="35">
        <v>2.1</v>
      </c>
      <c r="D138" s="35">
        <v>1</v>
      </c>
      <c r="E138" s="35">
        <v>1</v>
      </c>
      <c r="F138" s="16">
        <f t="shared" si="0"/>
        <v>4226.1000000000022</v>
      </c>
      <c r="G138" s="17">
        <f t="shared" ref="G138:G200" si="55">IF(E138="","",E138+G137)</f>
        <v>6665</v>
      </c>
      <c r="H138" s="16">
        <f t="shared" si="2"/>
        <v>2006.3000000000002</v>
      </c>
      <c r="I138" s="34">
        <v>0.3</v>
      </c>
      <c r="J138" s="34">
        <v>0.9</v>
      </c>
      <c r="K138" s="19">
        <f t="shared" si="46"/>
        <v>536.69999999999879</v>
      </c>
      <c r="L138" s="19">
        <f t="shared" si="46"/>
        <v>3733.4000000000033</v>
      </c>
      <c r="M138" s="20">
        <f t="shared" si="5"/>
        <v>5507.2999999999993</v>
      </c>
      <c r="N138" s="21">
        <f t="shared" si="47"/>
        <v>3007.8000000000088</v>
      </c>
      <c r="O138" s="21">
        <f t="shared" si="48"/>
        <v>6356.4</v>
      </c>
      <c r="P138" s="249">
        <f t="shared" si="49"/>
        <v>1493.6999999999998</v>
      </c>
      <c r="Q138" s="249">
        <f t="shared" si="50"/>
        <v>6266.6</v>
      </c>
      <c r="R138" s="249">
        <f t="shared" si="51"/>
        <v>9411.2000000000007</v>
      </c>
      <c r="S138" s="16">
        <f t="shared" si="11"/>
        <v>1662.1000000000001</v>
      </c>
      <c r="T138" s="34">
        <v>0.3</v>
      </c>
      <c r="U138" s="34">
        <v>1</v>
      </c>
      <c r="V138" s="19">
        <f t="shared" si="39"/>
        <v>557.39999999999816</v>
      </c>
      <c r="W138" s="19">
        <f t="shared" si="40"/>
        <v>1258.0000000000005</v>
      </c>
      <c r="X138" s="20">
        <f t="shared" si="41"/>
        <v>5073.5000000000009</v>
      </c>
      <c r="Y138" s="21">
        <f t="shared" si="42"/>
        <v>1696.3000000000015</v>
      </c>
      <c r="Z138" s="21">
        <f t="shared" si="43"/>
        <v>3903.5000000000005</v>
      </c>
      <c r="AC138" s="249">
        <f t="shared" si="52"/>
        <v>1837.9499999999998</v>
      </c>
      <c r="AD138" s="249">
        <f t="shared" si="53"/>
        <v>8742</v>
      </c>
      <c r="AE138" s="249">
        <f t="shared" si="54"/>
        <v>8303.7000000000025</v>
      </c>
    </row>
    <row r="139" spans="1:31" ht="19.5" customHeight="1" x14ac:dyDescent="0.2">
      <c r="A139" s="24" t="s">
        <v>163</v>
      </c>
      <c r="B139" s="33">
        <v>45042</v>
      </c>
      <c r="C139" s="35">
        <v>0.2</v>
      </c>
      <c r="D139" s="35">
        <v>1</v>
      </c>
      <c r="E139" s="35">
        <v>1</v>
      </c>
      <c r="F139" s="16">
        <f t="shared" si="0"/>
        <v>4226.300000000002</v>
      </c>
      <c r="G139" s="17">
        <f t="shared" si="55"/>
        <v>6666</v>
      </c>
      <c r="H139" s="16">
        <f t="shared" si="2"/>
        <v>2006.5000000000002</v>
      </c>
      <c r="I139" s="34">
        <v>0.4</v>
      </c>
      <c r="J139" s="34">
        <v>0.9</v>
      </c>
      <c r="K139" s="19">
        <f t="shared" si="46"/>
        <v>537.09999999999877</v>
      </c>
      <c r="L139" s="19">
        <f t="shared" si="46"/>
        <v>3734.3000000000034</v>
      </c>
      <c r="M139" s="20">
        <f t="shared" si="5"/>
        <v>5507.4999999999991</v>
      </c>
      <c r="N139" s="21">
        <f t="shared" si="47"/>
        <v>3008.2000000000089</v>
      </c>
      <c r="O139" s="21">
        <f t="shared" si="48"/>
        <v>6357.2999999999993</v>
      </c>
      <c r="P139" s="249">
        <f t="shared" si="49"/>
        <v>1493.4999999999998</v>
      </c>
      <c r="Q139" s="249">
        <f t="shared" si="50"/>
        <v>6265.7000000000007</v>
      </c>
      <c r="R139" s="249">
        <f t="shared" si="51"/>
        <v>9410.8000000000011</v>
      </c>
      <c r="S139" s="16">
        <f t="shared" si="11"/>
        <v>1662.3000000000002</v>
      </c>
      <c r="T139" s="34">
        <v>0.3</v>
      </c>
      <c r="U139" s="34">
        <v>0.8</v>
      </c>
      <c r="V139" s="19">
        <f t="shared" si="39"/>
        <v>557.69999999999811</v>
      </c>
      <c r="W139" s="19">
        <f t="shared" si="40"/>
        <v>1258.8000000000004</v>
      </c>
      <c r="X139" s="20">
        <f t="shared" si="41"/>
        <v>5073.7000000000007</v>
      </c>
      <c r="Y139" s="21">
        <f t="shared" si="42"/>
        <v>1696.6000000000015</v>
      </c>
      <c r="Z139" s="21">
        <f t="shared" si="43"/>
        <v>3904.3000000000006</v>
      </c>
      <c r="AC139" s="249">
        <f t="shared" si="52"/>
        <v>1837.7499999999998</v>
      </c>
      <c r="AD139" s="249">
        <f t="shared" si="53"/>
        <v>8741.1999999999989</v>
      </c>
      <c r="AE139" s="249">
        <f t="shared" si="54"/>
        <v>8303.4000000000033</v>
      </c>
    </row>
    <row r="140" spans="1:31" ht="19.5" customHeight="1" x14ac:dyDescent="0.2">
      <c r="A140" s="24" t="s">
        <v>164</v>
      </c>
      <c r="B140" s="33">
        <v>45043</v>
      </c>
      <c r="C140" s="35">
        <v>2</v>
      </c>
      <c r="D140" s="35">
        <v>1</v>
      </c>
      <c r="E140" s="35">
        <v>1</v>
      </c>
      <c r="F140" s="16">
        <f t="shared" si="0"/>
        <v>4228.300000000002</v>
      </c>
      <c r="G140" s="17">
        <f t="shared" si="55"/>
        <v>6667</v>
      </c>
      <c r="H140" s="16">
        <f t="shared" si="2"/>
        <v>2008.5000000000002</v>
      </c>
      <c r="I140" s="34">
        <v>0.4</v>
      </c>
      <c r="J140" s="34">
        <v>1</v>
      </c>
      <c r="K140" s="19">
        <f t="shared" si="46"/>
        <v>537.49999999999875</v>
      </c>
      <c r="L140" s="19">
        <f t="shared" si="46"/>
        <v>3735.3000000000034</v>
      </c>
      <c r="M140" s="20">
        <f t="shared" si="5"/>
        <v>5509.4999999999991</v>
      </c>
      <c r="N140" s="21">
        <f t="shared" si="47"/>
        <v>3008.600000000009</v>
      </c>
      <c r="O140" s="21">
        <f t="shared" si="48"/>
        <v>6358.2999999999993</v>
      </c>
      <c r="P140" s="249">
        <f t="shared" si="49"/>
        <v>1491.4999999999998</v>
      </c>
      <c r="Q140" s="249">
        <f t="shared" si="50"/>
        <v>6264.7000000000007</v>
      </c>
      <c r="R140" s="249">
        <f t="shared" si="51"/>
        <v>9410.4000000000015</v>
      </c>
      <c r="S140" s="16">
        <f t="shared" si="11"/>
        <v>1664.3000000000002</v>
      </c>
      <c r="T140" s="34">
        <v>0.4</v>
      </c>
      <c r="U140" s="34">
        <v>1</v>
      </c>
      <c r="V140" s="19">
        <f t="shared" si="39"/>
        <v>558.09999999999809</v>
      </c>
      <c r="W140" s="19">
        <f t="shared" si="40"/>
        <v>1259.8000000000004</v>
      </c>
      <c r="X140" s="20">
        <f t="shared" si="41"/>
        <v>5075.7000000000007</v>
      </c>
      <c r="Y140" s="21">
        <f t="shared" si="42"/>
        <v>1697.0000000000016</v>
      </c>
      <c r="Z140" s="21">
        <f t="shared" si="43"/>
        <v>3905.3000000000006</v>
      </c>
      <c r="AC140" s="249">
        <f t="shared" si="52"/>
        <v>1835.7499999999998</v>
      </c>
      <c r="AD140" s="249">
        <f t="shared" si="53"/>
        <v>8740.1999999999989</v>
      </c>
      <c r="AE140" s="249">
        <f t="shared" si="54"/>
        <v>8303.0000000000018</v>
      </c>
    </row>
    <row r="141" spans="1:31" ht="19.5" customHeight="1" x14ac:dyDescent="0.2">
      <c r="A141" s="24" t="s">
        <v>165</v>
      </c>
      <c r="B141" s="33">
        <v>45045</v>
      </c>
      <c r="C141" s="35">
        <v>2.1</v>
      </c>
      <c r="D141" s="35">
        <v>1</v>
      </c>
      <c r="E141" s="35">
        <v>1</v>
      </c>
      <c r="F141" s="16">
        <f t="shared" si="0"/>
        <v>4230.4000000000024</v>
      </c>
      <c r="G141" s="17">
        <f t="shared" si="55"/>
        <v>6668</v>
      </c>
      <c r="H141" s="16">
        <f t="shared" si="2"/>
        <v>2010.6000000000001</v>
      </c>
      <c r="I141" s="34">
        <v>0.3</v>
      </c>
      <c r="J141" s="34">
        <v>0.9</v>
      </c>
      <c r="K141" s="19">
        <f t="shared" si="46"/>
        <v>537.7999999999987</v>
      </c>
      <c r="L141" s="19">
        <f t="shared" si="46"/>
        <v>3736.2000000000035</v>
      </c>
      <c r="M141" s="20">
        <f t="shared" si="5"/>
        <v>5511.5999999999995</v>
      </c>
      <c r="N141" s="21">
        <f t="shared" si="47"/>
        <v>3008.9000000000092</v>
      </c>
      <c r="O141" s="21">
        <f t="shared" si="48"/>
        <v>6359.1999999999989</v>
      </c>
      <c r="P141" s="249">
        <f t="shared" si="49"/>
        <v>1489.3999999999999</v>
      </c>
      <c r="Q141" s="249">
        <f t="shared" si="50"/>
        <v>6263.8000000000011</v>
      </c>
      <c r="R141" s="249">
        <f t="shared" si="51"/>
        <v>9410.1</v>
      </c>
      <c r="S141" s="16">
        <f t="shared" si="11"/>
        <v>1666.4</v>
      </c>
      <c r="T141" s="34">
        <v>0.3</v>
      </c>
      <c r="U141" s="34">
        <v>1.2</v>
      </c>
      <c r="V141" s="19">
        <f t="shared" si="39"/>
        <v>558.39999999999804</v>
      </c>
      <c r="W141" s="19">
        <f t="shared" si="40"/>
        <v>1261.0000000000005</v>
      </c>
      <c r="X141" s="20">
        <f t="shared" si="41"/>
        <v>5077.8000000000011</v>
      </c>
      <c r="Y141" s="21">
        <f t="shared" si="42"/>
        <v>1697.3000000000015</v>
      </c>
      <c r="Z141" s="21">
        <f t="shared" si="43"/>
        <v>3906.5000000000005</v>
      </c>
      <c r="AC141" s="249">
        <f t="shared" si="52"/>
        <v>1833.6499999999999</v>
      </c>
      <c r="AD141" s="249">
        <f t="shared" si="53"/>
        <v>8739</v>
      </c>
      <c r="AE141" s="249">
        <f t="shared" si="54"/>
        <v>8302.7000000000025</v>
      </c>
    </row>
    <row r="142" spans="1:31" ht="19.5" customHeight="1" x14ac:dyDescent="0.2">
      <c r="A142" s="24" t="s">
        <v>166</v>
      </c>
      <c r="B142" s="33">
        <v>45047</v>
      </c>
      <c r="C142" s="35">
        <v>1.6</v>
      </c>
      <c r="D142" s="35">
        <v>1</v>
      </c>
      <c r="E142" s="35">
        <v>1</v>
      </c>
      <c r="F142" s="16">
        <f t="shared" si="0"/>
        <v>4232.0000000000027</v>
      </c>
      <c r="G142" s="17">
        <f t="shared" si="55"/>
        <v>6669</v>
      </c>
      <c r="H142" s="16">
        <f t="shared" si="2"/>
        <v>2012.2</v>
      </c>
      <c r="I142" s="34">
        <v>0.3</v>
      </c>
      <c r="J142" s="34">
        <v>1</v>
      </c>
      <c r="K142" s="19">
        <f t="shared" si="46"/>
        <v>538.09999999999866</v>
      </c>
      <c r="L142" s="19">
        <f t="shared" si="46"/>
        <v>3737.2000000000035</v>
      </c>
      <c r="M142" s="20">
        <f t="shared" si="5"/>
        <v>5513.2</v>
      </c>
      <c r="N142" s="21">
        <f t="shared" si="47"/>
        <v>3009.2000000000094</v>
      </c>
      <c r="O142" s="21">
        <f t="shared" si="48"/>
        <v>6360.1999999999989</v>
      </c>
      <c r="P142" s="249">
        <f t="shared" si="49"/>
        <v>1487.8</v>
      </c>
      <c r="Q142" s="249">
        <f t="shared" si="50"/>
        <v>6262.8000000000011</v>
      </c>
      <c r="R142" s="249">
        <f t="shared" si="51"/>
        <v>9409.8000000000011</v>
      </c>
      <c r="S142" s="16">
        <f t="shared" si="11"/>
        <v>1668</v>
      </c>
      <c r="T142" s="34">
        <v>0.3</v>
      </c>
      <c r="U142" s="34">
        <v>1</v>
      </c>
      <c r="V142" s="19">
        <f t="shared" si="39"/>
        <v>558.699999999998</v>
      </c>
      <c r="W142" s="19">
        <f t="shared" si="40"/>
        <v>1262.0000000000005</v>
      </c>
      <c r="X142" s="20">
        <f t="shared" si="41"/>
        <v>5079.4000000000015</v>
      </c>
      <c r="Y142" s="21">
        <f t="shared" si="42"/>
        <v>1697.6000000000015</v>
      </c>
      <c r="Z142" s="21">
        <f t="shared" si="43"/>
        <v>3907.5000000000005</v>
      </c>
      <c r="AC142" s="249">
        <f t="shared" si="52"/>
        <v>1832.05</v>
      </c>
      <c r="AD142" s="249">
        <f t="shared" si="53"/>
        <v>8738</v>
      </c>
      <c r="AE142" s="249">
        <f t="shared" si="54"/>
        <v>8302.4000000000033</v>
      </c>
    </row>
    <row r="143" spans="1:31" ht="19.5" customHeight="1" x14ac:dyDescent="0.2">
      <c r="A143" s="24" t="s">
        <v>167</v>
      </c>
      <c r="B143" s="33">
        <v>45048</v>
      </c>
      <c r="C143" s="35">
        <v>1.5</v>
      </c>
      <c r="D143" s="35">
        <v>1</v>
      </c>
      <c r="E143" s="35">
        <v>1</v>
      </c>
      <c r="F143" s="16">
        <f t="shared" si="0"/>
        <v>4233.5000000000027</v>
      </c>
      <c r="G143" s="17">
        <f t="shared" si="55"/>
        <v>6670</v>
      </c>
      <c r="H143" s="16">
        <f t="shared" si="2"/>
        <v>2013.7</v>
      </c>
      <c r="I143" s="34">
        <v>0.4</v>
      </c>
      <c r="J143" s="34">
        <v>1.1000000000000001</v>
      </c>
      <c r="K143" s="19">
        <f t="shared" si="46"/>
        <v>538.49999999999864</v>
      </c>
      <c r="L143" s="19">
        <f t="shared" si="46"/>
        <v>3738.3000000000034</v>
      </c>
      <c r="M143" s="20">
        <f t="shared" si="5"/>
        <v>5514.7</v>
      </c>
      <c r="N143" s="21">
        <f t="shared" si="47"/>
        <v>3009.6000000000095</v>
      </c>
      <c r="O143" s="21">
        <f t="shared" si="48"/>
        <v>6361.2999999999993</v>
      </c>
      <c r="P143" s="249">
        <f t="shared" si="49"/>
        <v>1486.3</v>
      </c>
      <c r="Q143" s="249">
        <f t="shared" si="50"/>
        <v>6261.7000000000007</v>
      </c>
      <c r="R143" s="249">
        <f t="shared" si="51"/>
        <v>9409.4000000000015</v>
      </c>
      <c r="S143" s="16">
        <f t="shared" si="11"/>
        <v>1669.5</v>
      </c>
      <c r="T143" s="34">
        <v>0.4</v>
      </c>
      <c r="U143" s="34">
        <v>1.2</v>
      </c>
      <c r="V143" s="19">
        <f t="shared" si="39"/>
        <v>559.09999999999798</v>
      </c>
      <c r="W143" s="19">
        <f t="shared" si="40"/>
        <v>1263.2000000000005</v>
      </c>
      <c r="X143" s="20">
        <f t="shared" si="41"/>
        <v>5080.9000000000015</v>
      </c>
      <c r="Y143" s="21">
        <f t="shared" si="42"/>
        <v>1698.0000000000016</v>
      </c>
      <c r="Z143" s="21">
        <f t="shared" si="43"/>
        <v>3908.7000000000003</v>
      </c>
      <c r="AC143" s="249">
        <f t="shared" si="52"/>
        <v>1830.55</v>
      </c>
      <c r="AD143" s="249">
        <f t="shared" si="53"/>
        <v>8736.7999999999993</v>
      </c>
      <c r="AE143" s="249">
        <f t="shared" si="54"/>
        <v>8302.0000000000036</v>
      </c>
    </row>
    <row r="144" spans="1:31" ht="19.5" customHeight="1" x14ac:dyDescent="0.2">
      <c r="A144" s="24" t="s">
        <v>168</v>
      </c>
      <c r="B144" s="33">
        <v>45050</v>
      </c>
      <c r="C144" s="35">
        <v>0</v>
      </c>
      <c r="D144" s="35">
        <v>0</v>
      </c>
      <c r="E144" s="35">
        <v>0</v>
      </c>
      <c r="F144" s="16">
        <f t="shared" si="0"/>
        <v>4233.5000000000027</v>
      </c>
      <c r="G144" s="17">
        <f t="shared" si="55"/>
        <v>6670</v>
      </c>
      <c r="H144" s="16">
        <f t="shared" si="2"/>
        <v>2013.7</v>
      </c>
      <c r="I144" s="34">
        <v>0</v>
      </c>
      <c r="J144" s="34">
        <v>0</v>
      </c>
      <c r="K144" s="19">
        <f t="shared" si="46"/>
        <v>538.49999999999864</v>
      </c>
      <c r="L144" s="19">
        <f t="shared" si="46"/>
        <v>3738.3000000000034</v>
      </c>
      <c r="M144" s="20">
        <f t="shared" si="5"/>
        <v>5514.7</v>
      </c>
      <c r="N144" s="21">
        <f t="shared" si="47"/>
        <v>3009.6000000000095</v>
      </c>
      <c r="O144" s="21">
        <f t="shared" si="48"/>
        <v>6361.2999999999993</v>
      </c>
      <c r="P144" s="249">
        <f t="shared" si="49"/>
        <v>1486.3</v>
      </c>
      <c r="Q144" s="249">
        <f t="shared" si="50"/>
        <v>6261.7000000000007</v>
      </c>
      <c r="R144" s="249">
        <f t="shared" si="51"/>
        <v>9409.4000000000015</v>
      </c>
      <c r="S144" s="16">
        <f t="shared" si="11"/>
        <v>1669.5</v>
      </c>
      <c r="T144" s="34">
        <v>0</v>
      </c>
      <c r="U144" s="34">
        <v>0</v>
      </c>
      <c r="V144" s="19">
        <f t="shared" si="39"/>
        <v>559.09999999999798</v>
      </c>
      <c r="W144" s="19">
        <f t="shared" si="40"/>
        <v>1263.2000000000005</v>
      </c>
      <c r="X144" s="20">
        <f t="shared" si="41"/>
        <v>5080.9000000000015</v>
      </c>
      <c r="Y144" s="21">
        <f t="shared" si="42"/>
        <v>1698.0000000000016</v>
      </c>
      <c r="Z144" s="21">
        <f t="shared" si="43"/>
        <v>3908.7000000000003</v>
      </c>
      <c r="AC144" s="249">
        <f t="shared" si="52"/>
        <v>1830.55</v>
      </c>
      <c r="AD144" s="249">
        <f t="shared" si="53"/>
        <v>8736.7999999999993</v>
      </c>
      <c r="AE144" s="249">
        <f t="shared" si="54"/>
        <v>8302.0000000000036</v>
      </c>
    </row>
    <row r="145" spans="1:31" ht="19.5" customHeight="1" x14ac:dyDescent="0.2">
      <c r="A145" s="24" t="s">
        <v>169</v>
      </c>
      <c r="B145" s="33">
        <v>45051</v>
      </c>
      <c r="C145" s="35">
        <v>1.8</v>
      </c>
      <c r="D145" s="35">
        <v>1</v>
      </c>
      <c r="E145" s="35">
        <v>6</v>
      </c>
      <c r="F145" s="16">
        <f t="shared" si="0"/>
        <v>4235.3000000000029</v>
      </c>
      <c r="G145" s="17">
        <f t="shared" si="55"/>
        <v>6676</v>
      </c>
      <c r="H145" s="16">
        <f t="shared" si="2"/>
        <v>2015.5</v>
      </c>
      <c r="I145" s="34">
        <v>0.3</v>
      </c>
      <c r="J145" s="34">
        <v>1.2</v>
      </c>
      <c r="K145" s="19">
        <f t="shared" si="46"/>
        <v>538.79999999999859</v>
      </c>
      <c r="L145" s="19">
        <f t="shared" si="46"/>
        <v>3739.5000000000032</v>
      </c>
      <c r="M145" s="20">
        <f t="shared" si="5"/>
        <v>5516.5</v>
      </c>
      <c r="N145" s="21">
        <f t="shared" si="47"/>
        <v>3009.9000000000096</v>
      </c>
      <c r="O145" s="21">
        <f t="shared" si="48"/>
        <v>6362.4999999999991</v>
      </c>
      <c r="P145" s="249">
        <f t="shared" si="49"/>
        <v>1484.5</v>
      </c>
      <c r="Q145" s="249">
        <f t="shared" si="50"/>
        <v>6260.5000000000009</v>
      </c>
      <c r="R145" s="249">
        <f t="shared" si="51"/>
        <v>9409.1</v>
      </c>
      <c r="S145" s="16">
        <f t="shared" si="11"/>
        <v>1671.3</v>
      </c>
      <c r="T145" s="34">
        <v>0.3</v>
      </c>
      <c r="U145" s="34">
        <v>1.1000000000000001</v>
      </c>
      <c r="V145" s="19">
        <f t="shared" si="39"/>
        <v>559.39999999999793</v>
      </c>
      <c r="W145" s="19">
        <f t="shared" si="40"/>
        <v>1264.3000000000004</v>
      </c>
      <c r="X145" s="20">
        <f t="shared" si="41"/>
        <v>5082.7000000000016</v>
      </c>
      <c r="Y145" s="21">
        <f t="shared" si="42"/>
        <v>1698.3000000000015</v>
      </c>
      <c r="Z145" s="21">
        <f t="shared" si="43"/>
        <v>3909.8</v>
      </c>
      <c r="AC145" s="249">
        <f t="shared" si="52"/>
        <v>1828.75</v>
      </c>
      <c r="AD145" s="249">
        <f t="shared" si="53"/>
        <v>8735.6999999999989</v>
      </c>
      <c r="AE145" s="249">
        <f t="shared" si="54"/>
        <v>8301.7000000000025</v>
      </c>
    </row>
    <row r="146" spans="1:31" ht="19.5" customHeight="1" x14ac:dyDescent="0.2">
      <c r="A146" s="24" t="s">
        <v>170</v>
      </c>
      <c r="B146" s="33">
        <v>45054</v>
      </c>
      <c r="C146" s="35">
        <v>1.5</v>
      </c>
      <c r="D146" s="35">
        <v>1</v>
      </c>
      <c r="E146" s="35">
        <v>6</v>
      </c>
      <c r="F146" s="16">
        <f t="shared" si="0"/>
        <v>4236.8000000000029</v>
      </c>
      <c r="G146" s="17">
        <f t="shared" si="55"/>
        <v>6682</v>
      </c>
      <c r="H146" s="16">
        <f t="shared" si="2"/>
        <v>2017</v>
      </c>
      <c r="I146" s="34">
        <v>0.3</v>
      </c>
      <c r="J146" s="34">
        <v>1.1000000000000001</v>
      </c>
      <c r="K146" s="19">
        <f t="shared" si="46"/>
        <v>539.09999999999854</v>
      </c>
      <c r="L146" s="19">
        <f t="shared" si="46"/>
        <v>3740.6000000000031</v>
      </c>
      <c r="M146" s="20">
        <f t="shared" si="5"/>
        <v>5518</v>
      </c>
      <c r="N146" s="21">
        <f t="shared" si="47"/>
        <v>3010.2000000000098</v>
      </c>
      <c r="O146" s="21">
        <f t="shared" si="48"/>
        <v>6363.5999999999995</v>
      </c>
      <c r="P146" s="249">
        <f t="shared" si="49"/>
        <v>1483</v>
      </c>
      <c r="Q146" s="249">
        <f t="shared" si="50"/>
        <v>6259.4000000000005</v>
      </c>
      <c r="R146" s="249">
        <f t="shared" si="51"/>
        <v>9408.8000000000011</v>
      </c>
      <c r="S146" s="16">
        <f t="shared" si="11"/>
        <v>1672.8</v>
      </c>
      <c r="T146" s="34">
        <v>0.4</v>
      </c>
      <c r="U146" s="34">
        <v>1.1000000000000001</v>
      </c>
      <c r="V146" s="19">
        <f t="shared" si="39"/>
        <v>559.79999999999791</v>
      </c>
      <c r="W146" s="19">
        <f t="shared" si="40"/>
        <v>1265.4000000000003</v>
      </c>
      <c r="X146" s="20">
        <f t="shared" si="41"/>
        <v>5084.2000000000016</v>
      </c>
      <c r="Y146" s="21">
        <f t="shared" si="42"/>
        <v>1698.7000000000016</v>
      </c>
      <c r="Z146" s="21">
        <f t="shared" si="43"/>
        <v>3910.9</v>
      </c>
      <c r="AC146" s="249">
        <f t="shared" si="52"/>
        <v>1827.25</v>
      </c>
      <c r="AD146" s="249">
        <f t="shared" si="53"/>
        <v>8734.6</v>
      </c>
      <c r="AE146" s="249">
        <f t="shared" si="54"/>
        <v>8301.3000000000029</v>
      </c>
    </row>
    <row r="147" spans="1:31" ht="19.5" customHeight="1" x14ac:dyDescent="0.2">
      <c r="A147" s="24" t="s">
        <v>171</v>
      </c>
      <c r="B147" s="33">
        <v>45055</v>
      </c>
      <c r="C147" s="35">
        <v>1</v>
      </c>
      <c r="D147" s="35">
        <v>1</v>
      </c>
      <c r="E147" s="35">
        <v>1</v>
      </c>
      <c r="F147" s="16">
        <f t="shared" si="0"/>
        <v>4237.8000000000029</v>
      </c>
      <c r="G147" s="17">
        <f t="shared" si="55"/>
        <v>6683</v>
      </c>
      <c r="H147" s="16">
        <f t="shared" si="2"/>
        <v>2018</v>
      </c>
      <c r="I147" s="34">
        <v>0.4</v>
      </c>
      <c r="J147" s="34">
        <v>1</v>
      </c>
      <c r="K147" s="19">
        <f t="shared" si="46"/>
        <v>539.49999999999852</v>
      </c>
      <c r="L147" s="19">
        <f t="shared" si="46"/>
        <v>3741.6000000000031</v>
      </c>
      <c r="M147" s="20">
        <f t="shared" si="5"/>
        <v>5519</v>
      </c>
      <c r="N147" s="21">
        <f t="shared" si="47"/>
        <v>3010.6000000000099</v>
      </c>
      <c r="O147" s="21">
        <f t="shared" si="48"/>
        <v>6364.5999999999995</v>
      </c>
      <c r="P147" s="249">
        <f t="shared" si="49"/>
        <v>1482</v>
      </c>
      <c r="Q147" s="249">
        <f t="shared" si="50"/>
        <v>6258.4000000000005</v>
      </c>
      <c r="R147" s="249">
        <f t="shared" si="51"/>
        <v>9408.4000000000015</v>
      </c>
      <c r="S147" s="16">
        <f t="shared" si="11"/>
        <v>1673.8</v>
      </c>
      <c r="T147" s="34">
        <v>0.3</v>
      </c>
      <c r="U147" s="34">
        <v>0.9</v>
      </c>
      <c r="V147" s="19">
        <f t="shared" si="39"/>
        <v>560.09999999999786</v>
      </c>
      <c r="W147" s="19">
        <f t="shared" si="40"/>
        <v>1266.3000000000004</v>
      </c>
      <c r="X147" s="20">
        <f t="shared" si="41"/>
        <v>5085.2000000000016</v>
      </c>
      <c r="Y147" s="21">
        <f t="shared" si="42"/>
        <v>1699.0000000000016</v>
      </c>
      <c r="Z147" s="21">
        <f t="shared" si="43"/>
        <v>3911.8</v>
      </c>
      <c r="AC147" s="249">
        <f t="shared" si="52"/>
        <v>1826.25</v>
      </c>
      <c r="AD147" s="249">
        <f t="shared" si="53"/>
        <v>8733.6999999999989</v>
      </c>
      <c r="AE147" s="249">
        <f t="shared" si="54"/>
        <v>8301.0000000000036</v>
      </c>
    </row>
    <row r="148" spans="1:31" ht="19.5" customHeight="1" x14ac:dyDescent="0.2">
      <c r="A148" s="24" t="s">
        <v>172</v>
      </c>
      <c r="B148" s="33">
        <v>45056</v>
      </c>
      <c r="C148" s="35">
        <v>1.6</v>
      </c>
      <c r="D148" s="35">
        <v>3</v>
      </c>
      <c r="E148" s="35">
        <v>2</v>
      </c>
      <c r="F148" s="16">
        <f t="shared" si="0"/>
        <v>4239.4000000000033</v>
      </c>
      <c r="G148" s="17">
        <f t="shared" si="55"/>
        <v>6685</v>
      </c>
      <c r="H148" s="16">
        <f t="shared" si="2"/>
        <v>2019.6</v>
      </c>
      <c r="I148" s="34">
        <v>0.6</v>
      </c>
      <c r="J148" s="34">
        <v>1.7</v>
      </c>
      <c r="K148" s="19">
        <f t="shared" si="46"/>
        <v>540.09999999999854</v>
      </c>
      <c r="L148" s="19">
        <f t="shared" si="46"/>
        <v>3743.3000000000029</v>
      </c>
      <c r="M148" s="20">
        <f t="shared" si="5"/>
        <v>5520.6</v>
      </c>
      <c r="N148" s="21">
        <f t="shared" si="47"/>
        <v>3011.2000000000098</v>
      </c>
      <c r="O148" s="21">
        <f t="shared" si="48"/>
        <v>6366.2999999999993</v>
      </c>
      <c r="P148" s="249">
        <f t="shared" si="49"/>
        <v>1480.4</v>
      </c>
      <c r="Q148" s="249">
        <f t="shared" si="50"/>
        <v>6256.7000000000007</v>
      </c>
      <c r="R148" s="249">
        <f t="shared" si="51"/>
        <v>9407.8000000000011</v>
      </c>
      <c r="S148" s="16">
        <f t="shared" si="11"/>
        <v>1675.3999999999999</v>
      </c>
      <c r="T148" s="34">
        <v>0.7</v>
      </c>
      <c r="U148" s="34">
        <v>1.9</v>
      </c>
      <c r="V148" s="19">
        <f t="shared" si="39"/>
        <v>560.79999999999791</v>
      </c>
      <c r="W148" s="19">
        <f t="shared" si="40"/>
        <v>1268.2000000000005</v>
      </c>
      <c r="X148" s="20">
        <f t="shared" si="41"/>
        <v>5086.800000000002</v>
      </c>
      <c r="Y148" s="21">
        <f t="shared" si="42"/>
        <v>1699.7000000000016</v>
      </c>
      <c r="Z148" s="21">
        <f t="shared" si="43"/>
        <v>3913.7000000000003</v>
      </c>
      <c r="AC148" s="249">
        <f t="shared" si="52"/>
        <v>1824.65</v>
      </c>
      <c r="AD148" s="249">
        <f t="shared" si="53"/>
        <v>8731.7999999999993</v>
      </c>
      <c r="AE148" s="249">
        <f t="shared" si="54"/>
        <v>8300.3000000000029</v>
      </c>
    </row>
    <row r="149" spans="1:31" ht="19.5" customHeight="1" x14ac:dyDescent="0.2">
      <c r="A149" s="24" t="s">
        <v>173</v>
      </c>
      <c r="B149" s="33">
        <v>45057</v>
      </c>
      <c r="C149" s="35">
        <v>3.6</v>
      </c>
      <c r="D149" s="35">
        <v>2</v>
      </c>
      <c r="E149" s="35">
        <v>11</v>
      </c>
      <c r="F149" s="16">
        <f t="shared" si="0"/>
        <v>4243.0000000000036</v>
      </c>
      <c r="G149" s="17">
        <f t="shared" si="55"/>
        <v>6696</v>
      </c>
      <c r="H149" s="16">
        <f t="shared" si="2"/>
        <v>2023.1999999999998</v>
      </c>
      <c r="I149" s="34">
        <v>0.9</v>
      </c>
      <c r="J149" s="34">
        <v>3</v>
      </c>
      <c r="K149" s="19">
        <f t="shared" si="46"/>
        <v>540.99999999999852</v>
      </c>
      <c r="L149" s="19">
        <f t="shared" si="46"/>
        <v>3746.3000000000029</v>
      </c>
      <c r="M149" s="20">
        <f t="shared" si="5"/>
        <v>5524.2000000000007</v>
      </c>
      <c r="N149" s="21">
        <f t="shared" si="47"/>
        <v>3012.1000000000099</v>
      </c>
      <c r="O149" s="21">
        <f t="shared" si="48"/>
        <v>6369.2999999999993</v>
      </c>
      <c r="P149" s="249">
        <f t="shared" si="49"/>
        <v>1476.8000000000002</v>
      </c>
      <c r="Q149" s="249">
        <f t="shared" si="50"/>
        <v>6253.7000000000007</v>
      </c>
      <c r="R149" s="249">
        <f t="shared" si="51"/>
        <v>9406.9000000000015</v>
      </c>
      <c r="S149" s="16">
        <f t="shared" si="11"/>
        <v>1678.9999999999998</v>
      </c>
      <c r="T149" s="34">
        <v>0.8</v>
      </c>
      <c r="U149" s="34">
        <v>2.9</v>
      </c>
      <c r="V149" s="19">
        <f t="shared" si="39"/>
        <v>561.59999999999786</v>
      </c>
      <c r="W149" s="19">
        <f t="shared" si="40"/>
        <v>1271.1000000000006</v>
      </c>
      <c r="X149" s="20">
        <f t="shared" si="41"/>
        <v>5090.4000000000024</v>
      </c>
      <c r="Y149" s="21">
        <f t="shared" si="42"/>
        <v>1700.5000000000016</v>
      </c>
      <c r="Z149" s="21">
        <f t="shared" si="43"/>
        <v>3916.6000000000004</v>
      </c>
      <c r="AC149" s="249">
        <f t="shared" si="52"/>
        <v>1821.0500000000002</v>
      </c>
      <c r="AD149" s="249">
        <f t="shared" si="53"/>
        <v>8728.9</v>
      </c>
      <c r="AE149" s="249">
        <f t="shared" si="54"/>
        <v>8299.5000000000036</v>
      </c>
    </row>
    <row r="150" spans="1:31" ht="19.5" customHeight="1" x14ac:dyDescent="0.2">
      <c r="A150" s="24" t="s">
        <v>174</v>
      </c>
      <c r="B150" s="33">
        <v>45058</v>
      </c>
      <c r="C150" s="35">
        <v>0.8</v>
      </c>
      <c r="D150" s="35">
        <v>1</v>
      </c>
      <c r="E150" s="35">
        <v>2</v>
      </c>
      <c r="F150" s="16">
        <f t="shared" si="0"/>
        <v>4243.8000000000038</v>
      </c>
      <c r="G150" s="17">
        <f t="shared" si="55"/>
        <v>6698</v>
      </c>
      <c r="H150" s="16">
        <f t="shared" si="2"/>
        <v>2023.9999999999998</v>
      </c>
      <c r="I150" s="34">
        <v>0.3</v>
      </c>
      <c r="J150" s="34">
        <v>0.8</v>
      </c>
      <c r="K150" s="19">
        <f t="shared" si="46"/>
        <v>541.29999999999848</v>
      </c>
      <c r="L150" s="19">
        <f t="shared" si="46"/>
        <v>3747.1000000000031</v>
      </c>
      <c r="M150" s="20">
        <f t="shared" si="5"/>
        <v>5525.0000000000009</v>
      </c>
      <c r="N150" s="21">
        <f t="shared" si="47"/>
        <v>3012.4000000000101</v>
      </c>
      <c r="O150" s="21">
        <f t="shared" si="48"/>
        <v>6370.0999999999995</v>
      </c>
      <c r="P150" s="249">
        <f t="shared" si="49"/>
        <v>1476.0000000000002</v>
      </c>
      <c r="Q150" s="249">
        <f t="shared" si="50"/>
        <v>6252.9000000000005</v>
      </c>
      <c r="R150" s="249">
        <f t="shared" si="51"/>
        <v>9406.6</v>
      </c>
      <c r="S150" s="16">
        <f t="shared" si="11"/>
        <v>1679.7999999999997</v>
      </c>
      <c r="T150" s="34">
        <v>0.3</v>
      </c>
      <c r="U150" s="34">
        <v>1.2</v>
      </c>
      <c r="V150" s="19">
        <f t="shared" si="39"/>
        <v>561.89999999999782</v>
      </c>
      <c r="W150" s="19">
        <f t="shared" si="40"/>
        <v>1272.3000000000006</v>
      </c>
      <c r="X150" s="20">
        <f t="shared" si="41"/>
        <v>5091.2000000000025</v>
      </c>
      <c r="Y150" s="21">
        <f t="shared" si="42"/>
        <v>1700.8000000000015</v>
      </c>
      <c r="Z150" s="21">
        <f t="shared" si="43"/>
        <v>3917.8</v>
      </c>
      <c r="AC150" s="249">
        <f t="shared" si="52"/>
        <v>1820.2500000000002</v>
      </c>
      <c r="AD150" s="249">
        <f t="shared" si="53"/>
        <v>8727.6999999999989</v>
      </c>
      <c r="AE150" s="249">
        <f t="shared" si="54"/>
        <v>8299.2000000000025</v>
      </c>
    </row>
    <row r="151" spans="1:31" ht="19.5" customHeight="1" x14ac:dyDescent="0.2">
      <c r="A151" s="24" t="s">
        <v>175</v>
      </c>
      <c r="B151" s="33">
        <v>45059</v>
      </c>
      <c r="C151" s="35">
        <v>2</v>
      </c>
      <c r="D151" s="35">
        <v>1</v>
      </c>
      <c r="E151" s="35">
        <v>1</v>
      </c>
      <c r="F151" s="16">
        <f t="shared" si="0"/>
        <v>4245.8000000000038</v>
      </c>
      <c r="G151" s="17">
        <f t="shared" si="55"/>
        <v>6699</v>
      </c>
      <c r="H151" s="16">
        <f t="shared" si="2"/>
        <v>2025.9999999999998</v>
      </c>
      <c r="I151" s="34">
        <v>0.3</v>
      </c>
      <c r="J151" s="34">
        <v>1.2</v>
      </c>
      <c r="K151" s="19">
        <f t="shared" si="46"/>
        <v>541.59999999999843</v>
      </c>
      <c r="L151" s="19">
        <f t="shared" si="46"/>
        <v>3748.3000000000029</v>
      </c>
      <c r="M151" s="20">
        <f t="shared" si="5"/>
        <v>5527.0000000000009</v>
      </c>
      <c r="N151" s="21">
        <f t="shared" si="47"/>
        <v>3012.7000000000103</v>
      </c>
      <c r="O151" s="21">
        <f t="shared" si="48"/>
        <v>6371.2999999999993</v>
      </c>
      <c r="P151" s="249">
        <f t="shared" si="49"/>
        <v>1474.0000000000002</v>
      </c>
      <c r="Q151" s="249">
        <f t="shared" si="50"/>
        <v>6251.7000000000007</v>
      </c>
      <c r="R151" s="249">
        <f t="shared" si="51"/>
        <v>9406.3000000000011</v>
      </c>
      <c r="S151" s="16">
        <f t="shared" si="11"/>
        <v>1681.7999999999997</v>
      </c>
      <c r="T151" s="34">
        <v>0.4</v>
      </c>
      <c r="U151" s="34">
        <v>1.2</v>
      </c>
      <c r="V151" s="19">
        <f t="shared" si="39"/>
        <v>562.29999999999779</v>
      </c>
      <c r="W151" s="19">
        <f t="shared" si="40"/>
        <v>1273.5000000000007</v>
      </c>
      <c r="X151" s="20">
        <f t="shared" si="41"/>
        <v>5093.2000000000025</v>
      </c>
      <c r="Y151" s="21">
        <f t="shared" si="42"/>
        <v>1701.2000000000016</v>
      </c>
      <c r="Z151" s="21">
        <f t="shared" si="43"/>
        <v>3919</v>
      </c>
      <c r="AC151" s="249">
        <f t="shared" si="52"/>
        <v>1818.2500000000002</v>
      </c>
      <c r="AD151" s="249">
        <f t="shared" si="53"/>
        <v>8726.5</v>
      </c>
      <c r="AE151" s="249">
        <f t="shared" si="54"/>
        <v>8298.8000000000029</v>
      </c>
    </row>
    <row r="152" spans="1:31" ht="19.5" customHeight="1" x14ac:dyDescent="0.2">
      <c r="A152" s="24" t="s">
        <v>176</v>
      </c>
      <c r="B152" s="33">
        <v>45062</v>
      </c>
      <c r="C152" s="35">
        <v>1.2</v>
      </c>
      <c r="D152" s="35">
        <v>1</v>
      </c>
      <c r="E152" s="35">
        <v>2</v>
      </c>
      <c r="F152" s="16">
        <f t="shared" si="0"/>
        <v>4247.0000000000036</v>
      </c>
      <c r="G152" s="17">
        <f t="shared" si="55"/>
        <v>6701</v>
      </c>
      <c r="H152" s="16">
        <f t="shared" si="2"/>
        <v>2027.1999999999998</v>
      </c>
      <c r="I152" s="34">
        <v>0.5</v>
      </c>
      <c r="J152" s="34">
        <v>1.2</v>
      </c>
      <c r="K152" s="19">
        <f t="shared" si="46"/>
        <v>542.09999999999843</v>
      </c>
      <c r="L152" s="19">
        <f t="shared" si="46"/>
        <v>3749.5000000000027</v>
      </c>
      <c r="M152" s="20">
        <f t="shared" si="5"/>
        <v>5528.2000000000007</v>
      </c>
      <c r="N152" s="21">
        <f t="shared" si="47"/>
        <v>3013.2000000000103</v>
      </c>
      <c r="O152" s="21">
        <f t="shared" si="48"/>
        <v>6372.4999999999991</v>
      </c>
      <c r="P152" s="249">
        <f t="shared" si="49"/>
        <v>1472.8000000000002</v>
      </c>
      <c r="Q152" s="249">
        <f t="shared" si="50"/>
        <v>6250.5000000000009</v>
      </c>
      <c r="R152" s="249">
        <f t="shared" si="51"/>
        <v>9405.8000000000011</v>
      </c>
      <c r="S152" s="16">
        <f t="shared" si="11"/>
        <v>1682.9999999999998</v>
      </c>
      <c r="T152" s="34">
        <v>0.5</v>
      </c>
      <c r="U152" s="34">
        <v>1.3</v>
      </c>
      <c r="V152" s="19">
        <f t="shared" si="39"/>
        <v>562.79999999999779</v>
      </c>
      <c r="W152" s="19">
        <f t="shared" si="40"/>
        <v>1274.8000000000006</v>
      </c>
      <c r="X152" s="20">
        <f t="shared" si="41"/>
        <v>5094.4000000000024</v>
      </c>
      <c r="Y152" s="21">
        <f t="shared" si="42"/>
        <v>1701.7000000000016</v>
      </c>
      <c r="Z152" s="21">
        <f t="shared" si="43"/>
        <v>3920.3</v>
      </c>
      <c r="AC152" s="249">
        <f t="shared" si="52"/>
        <v>1817.0500000000002</v>
      </c>
      <c r="AD152" s="249">
        <f t="shared" si="53"/>
        <v>8725.1999999999989</v>
      </c>
      <c r="AE152" s="249">
        <f t="shared" si="54"/>
        <v>8298.3000000000029</v>
      </c>
    </row>
    <row r="153" spans="1:31" ht="19.5" customHeight="1" x14ac:dyDescent="0.2">
      <c r="A153" s="24" t="s">
        <v>177</v>
      </c>
      <c r="B153" s="33">
        <v>45063</v>
      </c>
      <c r="C153" s="35">
        <v>2.2999999999999998</v>
      </c>
      <c r="D153" s="35">
        <v>1</v>
      </c>
      <c r="E153" s="35">
        <v>1</v>
      </c>
      <c r="F153" s="16">
        <f t="shared" si="0"/>
        <v>4249.3000000000038</v>
      </c>
      <c r="G153" s="17">
        <f t="shared" si="55"/>
        <v>6702</v>
      </c>
      <c r="H153" s="16">
        <f t="shared" si="2"/>
        <v>2029.4999999999998</v>
      </c>
      <c r="I153" s="34">
        <v>0.4</v>
      </c>
      <c r="J153" s="34">
        <v>1.1000000000000001</v>
      </c>
      <c r="K153" s="19">
        <f t="shared" si="46"/>
        <v>542.49999999999841</v>
      </c>
      <c r="L153" s="19">
        <f t="shared" si="46"/>
        <v>3750.6000000000026</v>
      </c>
      <c r="M153" s="20">
        <f t="shared" si="5"/>
        <v>5530.5000000000009</v>
      </c>
      <c r="N153" s="21">
        <f t="shared" si="47"/>
        <v>3013.6000000000104</v>
      </c>
      <c r="O153" s="21">
        <f t="shared" si="48"/>
        <v>6373.5999999999995</v>
      </c>
      <c r="P153" s="249">
        <f t="shared" si="49"/>
        <v>1470.5000000000002</v>
      </c>
      <c r="Q153" s="249">
        <f t="shared" si="50"/>
        <v>6249.4000000000005</v>
      </c>
      <c r="R153" s="249">
        <f t="shared" si="51"/>
        <v>9405.4000000000015</v>
      </c>
      <c r="S153" s="16">
        <f t="shared" si="11"/>
        <v>1685.2999999999997</v>
      </c>
      <c r="T153" s="34">
        <v>0.3</v>
      </c>
      <c r="U153" s="34">
        <v>1.1000000000000001</v>
      </c>
      <c r="V153" s="19">
        <f t="shared" si="39"/>
        <v>563.09999999999775</v>
      </c>
      <c r="W153" s="19">
        <f t="shared" si="40"/>
        <v>1275.9000000000005</v>
      </c>
      <c r="X153" s="20">
        <f t="shared" si="41"/>
        <v>5096.7000000000025</v>
      </c>
      <c r="Y153" s="21">
        <f t="shared" si="42"/>
        <v>1702.0000000000016</v>
      </c>
      <c r="Z153" s="21">
        <f t="shared" si="43"/>
        <v>3921.4</v>
      </c>
      <c r="AC153" s="249">
        <f t="shared" si="52"/>
        <v>1814.7500000000002</v>
      </c>
      <c r="AD153" s="249">
        <f t="shared" si="53"/>
        <v>8724.0999999999985</v>
      </c>
      <c r="AE153" s="249">
        <f t="shared" si="54"/>
        <v>8298.0000000000036</v>
      </c>
    </row>
    <row r="154" spans="1:31" ht="19.5" customHeight="1" x14ac:dyDescent="0.2">
      <c r="A154" s="24" t="s">
        <v>178</v>
      </c>
      <c r="B154" s="33">
        <v>45065</v>
      </c>
      <c r="C154" s="35">
        <v>0</v>
      </c>
      <c r="D154" s="35">
        <v>0</v>
      </c>
      <c r="E154" s="35">
        <v>0</v>
      </c>
      <c r="F154" s="16">
        <f t="shared" si="0"/>
        <v>4249.3000000000038</v>
      </c>
      <c r="G154" s="17">
        <f t="shared" si="55"/>
        <v>6702</v>
      </c>
      <c r="H154" s="16">
        <f t="shared" si="2"/>
        <v>2029.4999999999998</v>
      </c>
      <c r="I154" s="34">
        <v>0</v>
      </c>
      <c r="J154" s="34">
        <v>0</v>
      </c>
      <c r="K154" s="19">
        <f t="shared" si="46"/>
        <v>542.49999999999841</v>
      </c>
      <c r="L154" s="19">
        <f t="shared" si="46"/>
        <v>3750.6000000000026</v>
      </c>
      <c r="M154" s="20">
        <f t="shared" si="5"/>
        <v>5530.5000000000009</v>
      </c>
      <c r="N154" s="21">
        <f t="shared" si="47"/>
        <v>3013.6000000000104</v>
      </c>
      <c r="O154" s="21">
        <f t="shared" si="48"/>
        <v>6373.5999999999995</v>
      </c>
      <c r="P154" s="249">
        <f t="shared" si="49"/>
        <v>1470.5000000000002</v>
      </c>
      <c r="Q154" s="249">
        <f t="shared" si="50"/>
        <v>6249.4000000000005</v>
      </c>
      <c r="R154" s="249">
        <f t="shared" si="51"/>
        <v>9405.4000000000015</v>
      </c>
      <c r="S154" s="16">
        <f t="shared" si="11"/>
        <v>1685.2999999999997</v>
      </c>
      <c r="T154" s="34">
        <v>0</v>
      </c>
      <c r="U154" s="34">
        <v>0</v>
      </c>
      <c r="V154" s="19">
        <f t="shared" si="39"/>
        <v>563.09999999999775</v>
      </c>
      <c r="W154" s="19">
        <f t="shared" si="40"/>
        <v>1275.9000000000005</v>
      </c>
      <c r="X154" s="20">
        <f t="shared" si="41"/>
        <v>5096.7000000000025</v>
      </c>
      <c r="Y154" s="21">
        <f t="shared" si="42"/>
        <v>1702.0000000000016</v>
      </c>
      <c r="Z154" s="21">
        <f t="shared" si="43"/>
        <v>3921.4</v>
      </c>
      <c r="AC154" s="249">
        <f t="shared" si="52"/>
        <v>1814.7500000000002</v>
      </c>
      <c r="AD154" s="249">
        <f t="shared" si="53"/>
        <v>8724.0999999999985</v>
      </c>
      <c r="AE154" s="249">
        <f t="shared" si="54"/>
        <v>8298.0000000000036</v>
      </c>
    </row>
    <row r="155" spans="1:31" ht="19.5" customHeight="1" x14ac:dyDescent="0.2">
      <c r="A155" s="24" t="s">
        <v>179</v>
      </c>
      <c r="B155" s="33">
        <v>45066</v>
      </c>
      <c r="C155" s="35">
        <v>1</v>
      </c>
      <c r="D155" s="35">
        <v>1</v>
      </c>
      <c r="E155" s="35">
        <v>1</v>
      </c>
      <c r="F155" s="16">
        <f t="shared" si="0"/>
        <v>4250.3000000000038</v>
      </c>
      <c r="G155" s="17">
        <f t="shared" si="55"/>
        <v>6703</v>
      </c>
      <c r="H155" s="16">
        <f t="shared" si="2"/>
        <v>2030.4999999999998</v>
      </c>
      <c r="I155" s="34">
        <v>0.3</v>
      </c>
      <c r="J155" s="34">
        <v>1</v>
      </c>
      <c r="K155" s="19">
        <f t="shared" si="46"/>
        <v>542.79999999999836</v>
      </c>
      <c r="L155" s="19">
        <f t="shared" si="46"/>
        <v>3751.6000000000026</v>
      </c>
      <c r="M155" s="20">
        <f t="shared" si="5"/>
        <v>5531.5000000000009</v>
      </c>
      <c r="N155" s="21">
        <f t="shared" si="47"/>
        <v>3013.9000000000106</v>
      </c>
      <c r="O155" s="21">
        <f t="shared" si="48"/>
        <v>6374.5999999999995</v>
      </c>
      <c r="P155" s="249">
        <f t="shared" si="49"/>
        <v>1469.5000000000002</v>
      </c>
      <c r="Q155" s="249">
        <f t="shared" si="50"/>
        <v>6248.4000000000005</v>
      </c>
      <c r="R155" s="249">
        <f t="shared" si="51"/>
        <v>9405.1</v>
      </c>
      <c r="S155" s="16">
        <f t="shared" si="11"/>
        <v>1686.2999999999997</v>
      </c>
      <c r="T155" s="34">
        <v>0.3</v>
      </c>
      <c r="U155" s="34">
        <v>1.2</v>
      </c>
      <c r="V155" s="19">
        <f t="shared" si="39"/>
        <v>563.3999999999977</v>
      </c>
      <c r="W155" s="19">
        <f t="shared" si="40"/>
        <v>1277.1000000000006</v>
      </c>
      <c r="X155" s="20">
        <f t="shared" si="41"/>
        <v>5097.7000000000025</v>
      </c>
      <c r="Y155" s="21">
        <f t="shared" si="42"/>
        <v>1702.3000000000015</v>
      </c>
      <c r="Z155" s="21">
        <f t="shared" si="43"/>
        <v>3922.6</v>
      </c>
      <c r="AC155" s="249">
        <f t="shared" si="52"/>
        <v>1813.7500000000002</v>
      </c>
      <c r="AD155" s="249">
        <f t="shared" si="53"/>
        <v>8722.9</v>
      </c>
      <c r="AE155" s="249">
        <f t="shared" si="54"/>
        <v>8297.7000000000025</v>
      </c>
    </row>
    <row r="156" spans="1:31" ht="19.5" customHeight="1" x14ac:dyDescent="0.2">
      <c r="A156" s="24" t="s">
        <v>180</v>
      </c>
      <c r="B156" s="33">
        <v>45067</v>
      </c>
      <c r="C156" s="35">
        <v>1</v>
      </c>
      <c r="D156" s="35">
        <v>1</v>
      </c>
      <c r="E156" s="35">
        <v>1</v>
      </c>
      <c r="F156" s="16">
        <f t="shared" si="0"/>
        <v>4251.3000000000038</v>
      </c>
      <c r="G156" s="17">
        <f t="shared" si="55"/>
        <v>6704</v>
      </c>
      <c r="H156" s="16">
        <f t="shared" si="2"/>
        <v>2031.4999999999998</v>
      </c>
      <c r="I156" s="34">
        <v>0.4</v>
      </c>
      <c r="J156" s="34">
        <v>1.3</v>
      </c>
      <c r="K156" s="19">
        <f t="shared" si="46"/>
        <v>543.19999999999834</v>
      </c>
      <c r="L156" s="19">
        <f t="shared" si="46"/>
        <v>3752.9000000000028</v>
      </c>
      <c r="M156" s="20">
        <f t="shared" si="5"/>
        <v>5532.5000000000009</v>
      </c>
      <c r="N156" s="21">
        <f t="shared" si="47"/>
        <v>3014.3000000000106</v>
      </c>
      <c r="O156" s="21">
        <f t="shared" si="48"/>
        <v>6375.9</v>
      </c>
      <c r="P156" s="249">
        <f t="shared" si="49"/>
        <v>1468.5000000000002</v>
      </c>
      <c r="Q156" s="249">
        <f t="shared" si="50"/>
        <v>6247.1</v>
      </c>
      <c r="R156" s="249">
        <f t="shared" si="51"/>
        <v>9404.7000000000007</v>
      </c>
      <c r="S156" s="16">
        <f t="shared" si="11"/>
        <v>1687.2999999999997</v>
      </c>
      <c r="T156" s="34">
        <v>0.5</v>
      </c>
      <c r="U156" s="34">
        <v>1.1000000000000001</v>
      </c>
      <c r="V156" s="19">
        <f t="shared" si="39"/>
        <v>563.8999999999977</v>
      </c>
      <c r="W156" s="19">
        <f t="shared" si="40"/>
        <v>1278.2000000000005</v>
      </c>
      <c r="X156" s="20">
        <f t="shared" si="41"/>
        <v>5098.7000000000025</v>
      </c>
      <c r="Y156" s="21">
        <f t="shared" si="42"/>
        <v>1702.8000000000015</v>
      </c>
      <c r="Z156" s="21">
        <f t="shared" si="43"/>
        <v>3923.7</v>
      </c>
      <c r="AC156" s="249">
        <f t="shared" si="52"/>
        <v>1812.7500000000002</v>
      </c>
      <c r="AD156" s="249">
        <f t="shared" si="53"/>
        <v>8721.7999999999993</v>
      </c>
      <c r="AE156" s="249">
        <f t="shared" si="54"/>
        <v>8297.2000000000025</v>
      </c>
    </row>
    <row r="157" spans="1:31" ht="19.5" customHeight="1" x14ac:dyDescent="0.2">
      <c r="A157" s="24" t="s">
        <v>181</v>
      </c>
      <c r="B157" s="33">
        <v>45068</v>
      </c>
      <c r="C157" s="35">
        <v>1.3</v>
      </c>
      <c r="D157" s="35">
        <v>1</v>
      </c>
      <c r="E157" s="35">
        <v>1</v>
      </c>
      <c r="F157" s="16">
        <f t="shared" si="0"/>
        <v>4252.600000000004</v>
      </c>
      <c r="G157" s="17">
        <f t="shared" si="55"/>
        <v>6705</v>
      </c>
      <c r="H157" s="16">
        <f t="shared" si="2"/>
        <v>2032.7999999999997</v>
      </c>
      <c r="I157" s="34">
        <v>0.4</v>
      </c>
      <c r="J157" s="34">
        <v>1</v>
      </c>
      <c r="K157" s="19">
        <f t="shared" si="46"/>
        <v>543.59999999999832</v>
      </c>
      <c r="L157" s="19">
        <f t="shared" si="46"/>
        <v>3753.9000000000028</v>
      </c>
      <c r="M157" s="20">
        <f t="shared" si="5"/>
        <v>5533.8000000000011</v>
      </c>
      <c r="N157" s="21">
        <f t="shared" si="47"/>
        <v>3014.7000000000107</v>
      </c>
      <c r="O157" s="21">
        <f t="shared" si="48"/>
        <v>6376.9</v>
      </c>
      <c r="P157" s="249">
        <f t="shared" si="49"/>
        <v>1467.2000000000003</v>
      </c>
      <c r="Q157" s="249">
        <f t="shared" si="50"/>
        <v>6246.1</v>
      </c>
      <c r="R157" s="249">
        <f t="shared" si="51"/>
        <v>9404.3000000000011</v>
      </c>
      <c r="S157" s="16">
        <f t="shared" si="11"/>
        <v>1688.5999999999997</v>
      </c>
      <c r="T157" s="34">
        <v>0.3</v>
      </c>
      <c r="U157" s="34">
        <v>1.1000000000000001</v>
      </c>
      <c r="V157" s="19">
        <f t="shared" si="39"/>
        <v>564.19999999999766</v>
      </c>
      <c r="W157" s="19">
        <f t="shared" si="40"/>
        <v>1279.3000000000004</v>
      </c>
      <c r="X157" s="20">
        <f t="shared" si="41"/>
        <v>5100.0000000000027</v>
      </c>
      <c r="Y157" s="21">
        <f t="shared" si="42"/>
        <v>1703.1000000000015</v>
      </c>
      <c r="Z157" s="21">
        <f t="shared" si="43"/>
        <v>3924.7999999999997</v>
      </c>
      <c r="AC157" s="249">
        <f t="shared" si="52"/>
        <v>1811.4500000000003</v>
      </c>
      <c r="AD157" s="249">
        <f t="shared" si="53"/>
        <v>8720.6999999999989</v>
      </c>
      <c r="AE157" s="249">
        <f t="shared" si="54"/>
        <v>8296.9000000000033</v>
      </c>
    </row>
    <row r="158" spans="1:31" ht="19.5" customHeight="1" x14ac:dyDescent="0.2">
      <c r="A158" s="24" t="s">
        <v>182</v>
      </c>
      <c r="B158" s="33">
        <v>45070</v>
      </c>
      <c r="C158" s="35">
        <v>0.8</v>
      </c>
      <c r="D158" s="35">
        <v>1</v>
      </c>
      <c r="E158" s="35">
        <v>1</v>
      </c>
      <c r="F158" s="16">
        <f t="shared" si="0"/>
        <v>4253.4000000000042</v>
      </c>
      <c r="G158" s="17">
        <f t="shared" si="55"/>
        <v>6706</v>
      </c>
      <c r="H158" s="16">
        <f t="shared" si="2"/>
        <v>2033.5999999999997</v>
      </c>
      <c r="I158" s="34">
        <v>0.3</v>
      </c>
      <c r="J158" s="34">
        <v>1.1000000000000001</v>
      </c>
      <c r="K158" s="19">
        <f t="shared" si="46"/>
        <v>543.89999999999827</v>
      </c>
      <c r="L158" s="19">
        <f t="shared" si="46"/>
        <v>3755.0000000000027</v>
      </c>
      <c r="M158" s="20">
        <f t="shared" si="5"/>
        <v>5534.6000000000013</v>
      </c>
      <c r="N158" s="21">
        <f t="shared" si="47"/>
        <v>3015.0000000000109</v>
      </c>
      <c r="O158" s="21">
        <f t="shared" si="48"/>
        <v>6378</v>
      </c>
      <c r="P158" s="249">
        <f t="shared" si="49"/>
        <v>1466.4000000000003</v>
      </c>
      <c r="Q158" s="249">
        <f t="shared" si="50"/>
        <v>6245</v>
      </c>
      <c r="R158" s="249">
        <f t="shared" si="51"/>
        <v>9404.0000000000018</v>
      </c>
      <c r="S158" s="16">
        <f t="shared" si="11"/>
        <v>1689.3999999999996</v>
      </c>
      <c r="T158" s="34">
        <v>0.4</v>
      </c>
      <c r="U158" s="34">
        <v>1.2</v>
      </c>
      <c r="V158" s="19">
        <f t="shared" si="39"/>
        <v>564.59999999999764</v>
      </c>
      <c r="W158" s="19">
        <f t="shared" si="40"/>
        <v>1280.5000000000005</v>
      </c>
      <c r="X158" s="20">
        <f t="shared" si="41"/>
        <v>5100.8000000000029</v>
      </c>
      <c r="Y158" s="21">
        <f t="shared" si="42"/>
        <v>1703.5000000000016</v>
      </c>
      <c r="Z158" s="21">
        <f t="shared" si="43"/>
        <v>3925.9999999999995</v>
      </c>
      <c r="AC158" s="249">
        <f t="shared" si="52"/>
        <v>1810.6500000000003</v>
      </c>
      <c r="AD158" s="249">
        <f t="shared" si="53"/>
        <v>8719.5</v>
      </c>
      <c r="AE158" s="249">
        <f t="shared" si="54"/>
        <v>8296.5000000000036</v>
      </c>
    </row>
    <row r="159" spans="1:31" ht="19.5" customHeight="1" x14ac:dyDescent="0.2">
      <c r="A159" s="24" t="s">
        <v>183</v>
      </c>
      <c r="B159" s="33">
        <v>45071</v>
      </c>
      <c r="C159" s="35">
        <v>1.1000000000000001</v>
      </c>
      <c r="D159" s="35">
        <v>1</v>
      </c>
      <c r="E159" s="35">
        <v>1</v>
      </c>
      <c r="F159" s="16">
        <f t="shared" si="0"/>
        <v>4254.5000000000045</v>
      </c>
      <c r="G159" s="17">
        <f t="shared" si="55"/>
        <v>6707</v>
      </c>
      <c r="H159" s="16">
        <f t="shared" si="2"/>
        <v>2034.6999999999996</v>
      </c>
      <c r="I159" s="34">
        <v>0.3</v>
      </c>
      <c r="J159" s="34">
        <v>1.1000000000000001</v>
      </c>
      <c r="K159" s="19">
        <f t="shared" si="46"/>
        <v>544.19999999999823</v>
      </c>
      <c r="L159" s="19">
        <f t="shared" si="46"/>
        <v>3756.1000000000026</v>
      </c>
      <c r="M159" s="20">
        <f t="shared" si="5"/>
        <v>5535.7000000000016</v>
      </c>
      <c r="N159" s="21">
        <f t="shared" si="47"/>
        <v>3015.3000000000111</v>
      </c>
      <c r="O159" s="21">
        <f t="shared" si="48"/>
        <v>6379.1</v>
      </c>
      <c r="P159" s="249">
        <f t="shared" si="49"/>
        <v>1465.3000000000004</v>
      </c>
      <c r="Q159" s="249">
        <f t="shared" si="50"/>
        <v>6243.9</v>
      </c>
      <c r="R159" s="249">
        <f t="shared" si="51"/>
        <v>9403.7000000000007</v>
      </c>
      <c r="S159" s="16">
        <f t="shared" si="11"/>
        <v>1690.4999999999995</v>
      </c>
      <c r="T159" s="34">
        <v>0.3</v>
      </c>
      <c r="U159" s="34">
        <v>1</v>
      </c>
      <c r="V159" s="19">
        <f t="shared" si="39"/>
        <v>564.89999999999759</v>
      </c>
      <c r="W159" s="19">
        <f t="shared" si="40"/>
        <v>1281.5000000000005</v>
      </c>
      <c r="X159" s="20">
        <f t="shared" si="41"/>
        <v>5101.9000000000033</v>
      </c>
      <c r="Y159" s="21">
        <f t="shared" si="42"/>
        <v>1703.8000000000015</v>
      </c>
      <c r="Z159" s="21">
        <f t="shared" si="43"/>
        <v>3926.9999999999995</v>
      </c>
      <c r="AC159" s="249">
        <f t="shared" si="52"/>
        <v>1809.5500000000004</v>
      </c>
      <c r="AD159" s="249">
        <f t="shared" si="53"/>
        <v>8718.5</v>
      </c>
      <c r="AE159" s="249">
        <f t="shared" si="54"/>
        <v>8296.2000000000025</v>
      </c>
    </row>
    <row r="160" spans="1:31" ht="19.5" customHeight="1" x14ac:dyDescent="0.2">
      <c r="A160" s="24" t="s">
        <v>184</v>
      </c>
      <c r="B160" s="33">
        <v>45072</v>
      </c>
      <c r="C160" s="35">
        <v>0.5</v>
      </c>
      <c r="D160" s="35">
        <v>1</v>
      </c>
      <c r="E160" s="35">
        <v>1</v>
      </c>
      <c r="F160" s="16">
        <f t="shared" si="0"/>
        <v>4255.0000000000045</v>
      </c>
      <c r="G160" s="17">
        <f t="shared" si="55"/>
        <v>6708</v>
      </c>
      <c r="H160" s="16">
        <f t="shared" si="2"/>
        <v>2035.1999999999996</v>
      </c>
      <c r="I160" s="34">
        <v>0.4</v>
      </c>
      <c r="J160" s="34">
        <v>1</v>
      </c>
      <c r="K160" s="19">
        <f t="shared" si="46"/>
        <v>544.5999999999982</v>
      </c>
      <c r="L160" s="19">
        <f t="shared" si="46"/>
        <v>3757.1000000000026</v>
      </c>
      <c r="M160" s="20">
        <f t="shared" si="5"/>
        <v>5536.2000000000016</v>
      </c>
      <c r="N160" s="21">
        <f t="shared" si="47"/>
        <v>3015.7000000000112</v>
      </c>
      <c r="O160" s="21">
        <f t="shared" si="48"/>
        <v>6380.1</v>
      </c>
      <c r="P160" s="249">
        <f t="shared" si="49"/>
        <v>1464.8000000000004</v>
      </c>
      <c r="Q160" s="249">
        <f t="shared" si="50"/>
        <v>6242.9</v>
      </c>
      <c r="R160" s="249">
        <f t="shared" si="51"/>
        <v>9403.3000000000011</v>
      </c>
      <c r="S160" s="16">
        <f t="shared" si="11"/>
        <v>1690.9999999999995</v>
      </c>
      <c r="T160" s="34">
        <v>0.3</v>
      </c>
      <c r="U160" s="34">
        <v>1.1000000000000001</v>
      </c>
      <c r="V160" s="19">
        <f t="shared" si="39"/>
        <v>565.19999999999754</v>
      </c>
      <c r="W160" s="19">
        <f t="shared" si="40"/>
        <v>1282.6000000000004</v>
      </c>
      <c r="X160" s="20">
        <f t="shared" si="41"/>
        <v>5102.4000000000033</v>
      </c>
      <c r="Y160" s="21">
        <f t="shared" si="42"/>
        <v>1704.1000000000015</v>
      </c>
      <c r="Z160" s="21">
        <f t="shared" si="43"/>
        <v>3928.0999999999995</v>
      </c>
      <c r="AC160" s="249">
        <f t="shared" si="52"/>
        <v>1809.0500000000004</v>
      </c>
      <c r="AD160" s="249">
        <f t="shared" si="53"/>
        <v>8717.4</v>
      </c>
      <c r="AE160" s="249">
        <f t="shared" si="54"/>
        <v>8295.9000000000033</v>
      </c>
    </row>
    <row r="161" spans="1:31" ht="19.5" customHeight="1" x14ac:dyDescent="0.2">
      <c r="A161" s="24" t="s">
        <v>185</v>
      </c>
      <c r="B161" s="33">
        <v>45073</v>
      </c>
      <c r="C161" s="35">
        <v>0.9</v>
      </c>
      <c r="D161" s="35">
        <v>1</v>
      </c>
      <c r="E161" s="35">
        <v>1</v>
      </c>
      <c r="F161" s="16">
        <f t="shared" si="0"/>
        <v>4255.9000000000042</v>
      </c>
      <c r="G161" s="17">
        <f t="shared" si="55"/>
        <v>6709</v>
      </c>
      <c r="H161" s="16">
        <f t="shared" si="2"/>
        <v>2036.0999999999997</v>
      </c>
      <c r="I161" s="34">
        <v>0.4</v>
      </c>
      <c r="J161" s="34">
        <v>1.6</v>
      </c>
      <c r="K161" s="19">
        <f t="shared" si="46"/>
        <v>544.99999999999818</v>
      </c>
      <c r="L161" s="19">
        <f t="shared" si="46"/>
        <v>3758.7000000000025</v>
      </c>
      <c r="M161" s="20">
        <f t="shared" si="5"/>
        <v>5537.1000000000013</v>
      </c>
      <c r="N161" s="21">
        <f t="shared" si="47"/>
        <v>3016.1000000000113</v>
      </c>
      <c r="O161" s="21">
        <f t="shared" si="48"/>
        <v>6381.7000000000007</v>
      </c>
      <c r="P161" s="249">
        <f t="shared" si="49"/>
        <v>1463.9000000000003</v>
      </c>
      <c r="Q161" s="249">
        <f t="shared" si="50"/>
        <v>6241.2999999999993</v>
      </c>
      <c r="R161" s="249">
        <f t="shared" si="51"/>
        <v>9402.9000000000015</v>
      </c>
      <c r="S161" s="16">
        <f t="shared" si="11"/>
        <v>1691.8999999999996</v>
      </c>
      <c r="T161" s="34">
        <v>0.4</v>
      </c>
      <c r="U161" s="34">
        <v>1.6</v>
      </c>
      <c r="V161" s="19">
        <f t="shared" si="39"/>
        <v>565.59999999999752</v>
      </c>
      <c r="W161" s="19">
        <f t="shared" si="40"/>
        <v>1284.2000000000003</v>
      </c>
      <c r="X161" s="20">
        <f t="shared" si="41"/>
        <v>5103.3000000000029</v>
      </c>
      <c r="Y161" s="21">
        <f t="shared" si="42"/>
        <v>1704.5000000000016</v>
      </c>
      <c r="Z161" s="21">
        <f t="shared" si="43"/>
        <v>3929.6999999999994</v>
      </c>
      <c r="AC161" s="249">
        <f t="shared" si="52"/>
        <v>1808.1500000000003</v>
      </c>
      <c r="AD161" s="249">
        <f t="shared" si="53"/>
        <v>8715.7999999999993</v>
      </c>
      <c r="AE161" s="249">
        <f t="shared" si="54"/>
        <v>8295.5000000000036</v>
      </c>
    </row>
    <row r="162" spans="1:31" ht="19.5" customHeight="1" x14ac:dyDescent="0.2">
      <c r="A162" s="24" t="s">
        <v>186</v>
      </c>
      <c r="B162" s="33">
        <v>45074</v>
      </c>
      <c r="C162" s="35">
        <v>2.2000000000000002</v>
      </c>
      <c r="D162" s="35">
        <v>1</v>
      </c>
      <c r="E162" s="35">
        <v>1</v>
      </c>
      <c r="F162" s="16">
        <f t="shared" si="0"/>
        <v>4258.100000000004</v>
      </c>
      <c r="G162" s="17">
        <f t="shared" si="55"/>
        <v>6710</v>
      </c>
      <c r="H162" s="16">
        <f t="shared" si="2"/>
        <v>2038.2999999999997</v>
      </c>
      <c r="I162" s="34">
        <v>0.4</v>
      </c>
      <c r="J162" s="34">
        <v>1.2</v>
      </c>
      <c r="K162" s="19">
        <f t="shared" si="46"/>
        <v>545.39999999999816</v>
      </c>
      <c r="L162" s="19">
        <f t="shared" si="46"/>
        <v>3759.9000000000024</v>
      </c>
      <c r="M162" s="20">
        <f t="shared" si="5"/>
        <v>5539.3000000000011</v>
      </c>
      <c r="N162" s="21">
        <f t="shared" si="47"/>
        <v>3016.5000000000114</v>
      </c>
      <c r="O162" s="21">
        <f t="shared" si="48"/>
        <v>6382.9000000000005</v>
      </c>
      <c r="P162" s="249">
        <f t="shared" si="49"/>
        <v>1461.7000000000003</v>
      </c>
      <c r="Q162" s="249">
        <f t="shared" si="50"/>
        <v>6240.0999999999995</v>
      </c>
      <c r="R162" s="249">
        <f t="shared" si="51"/>
        <v>9402.5000000000018</v>
      </c>
      <c r="S162" s="16">
        <f t="shared" si="11"/>
        <v>1694.0999999999997</v>
      </c>
      <c r="T162" s="34">
        <v>0.5</v>
      </c>
      <c r="U162" s="34">
        <v>1.2</v>
      </c>
      <c r="V162" s="19">
        <f t="shared" si="39"/>
        <v>566.09999999999752</v>
      </c>
      <c r="W162" s="19">
        <f t="shared" si="40"/>
        <v>1285.4000000000003</v>
      </c>
      <c r="X162" s="20">
        <f t="shared" si="41"/>
        <v>5105.5000000000027</v>
      </c>
      <c r="Y162" s="21">
        <f t="shared" si="42"/>
        <v>1705.0000000000016</v>
      </c>
      <c r="Z162" s="21">
        <f t="shared" si="43"/>
        <v>3930.8999999999992</v>
      </c>
      <c r="AC162" s="249">
        <f t="shared" si="52"/>
        <v>1805.9500000000003</v>
      </c>
      <c r="AD162" s="249">
        <f t="shared" si="53"/>
        <v>8714.6</v>
      </c>
      <c r="AE162" s="249">
        <f t="shared" si="54"/>
        <v>8295.0000000000036</v>
      </c>
    </row>
    <row r="163" spans="1:31" ht="19.5" customHeight="1" x14ac:dyDescent="0.2">
      <c r="A163" s="24" t="s">
        <v>187</v>
      </c>
      <c r="B163" s="33">
        <v>45075</v>
      </c>
      <c r="C163" s="35">
        <v>1.9</v>
      </c>
      <c r="D163" s="35">
        <v>1</v>
      </c>
      <c r="E163" s="35">
        <v>6</v>
      </c>
      <c r="F163" s="16">
        <f t="shared" si="0"/>
        <v>4260.0000000000036</v>
      </c>
      <c r="G163" s="17">
        <f t="shared" si="55"/>
        <v>6716</v>
      </c>
      <c r="H163" s="16">
        <f t="shared" si="2"/>
        <v>2040.1999999999998</v>
      </c>
      <c r="I163" s="34">
        <v>0.5</v>
      </c>
      <c r="J163" s="34">
        <v>1.7</v>
      </c>
      <c r="K163" s="19">
        <f t="shared" si="46"/>
        <v>545.89999999999816</v>
      </c>
      <c r="L163" s="19">
        <f t="shared" si="46"/>
        <v>3761.6000000000022</v>
      </c>
      <c r="M163" s="20">
        <f t="shared" si="5"/>
        <v>5541.2000000000007</v>
      </c>
      <c r="N163" s="21">
        <f t="shared" si="47"/>
        <v>3017.0000000000114</v>
      </c>
      <c r="O163" s="21">
        <f t="shared" si="48"/>
        <v>6384.6</v>
      </c>
      <c r="P163" s="249">
        <f t="shared" si="49"/>
        <v>1459.8000000000002</v>
      </c>
      <c r="Q163" s="249">
        <f t="shared" si="50"/>
        <v>6238.4</v>
      </c>
      <c r="R163" s="249">
        <f t="shared" si="51"/>
        <v>9402.0000000000018</v>
      </c>
      <c r="S163" s="16">
        <f t="shared" si="11"/>
        <v>1695.9999999999998</v>
      </c>
      <c r="T163" s="34">
        <v>0.4</v>
      </c>
      <c r="U163" s="34">
        <v>1.8</v>
      </c>
      <c r="V163" s="19">
        <f t="shared" si="39"/>
        <v>566.4999999999975</v>
      </c>
      <c r="W163" s="19">
        <f t="shared" si="40"/>
        <v>1287.2000000000003</v>
      </c>
      <c r="X163" s="20">
        <f t="shared" si="41"/>
        <v>5107.4000000000024</v>
      </c>
      <c r="Y163" s="21">
        <f t="shared" si="42"/>
        <v>1705.4000000000017</v>
      </c>
      <c r="Z163" s="21">
        <f t="shared" si="43"/>
        <v>3932.6999999999994</v>
      </c>
      <c r="AC163" s="249">
        <f t="shared" si="52"/>
        <v>1804.0500000000002</v>
      </c>
      <c r="AD163" s="249">
        <f t="shared" si="53"/>
        <v>8712.7999999999993</v>
      </c>
      <c r="AE163" s="249">
        <f t="shared" si="54"/>
        <v>8294.600000000004</v>
      </c>
    </row>
    <row r="164" spans="1:31" ht="19.5" customHeight="1" x14ac:dyDescent="0.2">
      <c r="A164" s="24" t="s">
        <v>188</v>
      </c>
      <c r="B164" s="33">
        <v>45076</v>
      </c>
      <c r="C164" s="35">
        <v>1.5</v>
      </c>
      <c r="D164" s="35">
        <v>1</v>
      </c>
      <c r="E164" s="35">
        <v>1</v>
      </c>
      <c r="F164" s="16">
        <f t="shared" si="0"/>
        <v>4261.5000000000036</v>
      </c>
      <c r="G164" s="17">
        <f t="shared" si="55"/>
        <v>6717</v>
      </c>
      <c r="H164" s="16">
        <f t="shared" si="2"/>
        <v>2041.6999999999998</v>
      </c>
      <c r="I164" s="34">
        <v>0.3</v>
      </c>
      <c r="J164" s="34">
        <v>0.9</v>
      </c>
      <c r="K164" s="19">
        <f t="shared" si="46"/>
        <v>546.19999999999811</v>
      </c>
      <c r="L164" s="19">
        <f t="shared" si="46"/>
        <v>3762.5000000000023</v>
      </c>
      <c r="M164" s="20">
        <f t="shared" si="5"/>
        <v>5542.7000000000007</v>
      </c>
      <c r="N164" s="21">
        <f t="shared" si="47"/>
        <v>3017.3000000000116</v>
      </c>
      <c r="O164" s="21">
        <f t="shared" si="48"/>
        <v>6385.5</v>
      </c>
      <c r="P164" s="249">
        <f t="shared" si="49"/>
        <v>1458.3000000000002</v>
      </c>
      <c r="Q164" s="249">
        <f t="shared" si="50"/>
        <v>6237.5</v>
      </c>
      <c r="R164" s="249">
        <f t="shared" si="51"/>
        <v>9401.7000000000007</v>
      </c>
      <c r="S164" s="16">
        <f t="shared" si="11"/>
        <v>1697.4999999999998</v>
      </c>
      <c r="T164" s="34">
        <v>0.4</v>
      </c>
      <c r="U164" s="34">
        <v>0.9</v>
      </c>
      <c r="V164" s="19">
        <f t="shared" si="39"/>
        <v>566.89999999999748</v>
      </c>
      <c r="W164" s="19">
        <f t="shared" si="40"/>
        <v>1288.1000000000004</v>
      </c>
      <c r="X164" s="20">
        <f t="shared" si="41"/>
        <v>5108.9000000000024</v>
      </c>
      <c r="Y164" s="21">
        <f t="shared" si="42"/>
        <v>1705.8000000000018</v>
      </c>
      <c r="Z164" s="21">
        <f t="shared" si="43"/>
        <v>3933.5999999999995</v>
      </c>
      <c r="AC164" s="249">
        <f t="shared" si="52"/>
        <v>1802.5500000000002</v>
      </c>
      <c r="AD164" s="249">
        <f t="shared" si="53"/>
        <v>8711.9</v>
      </c>
      <c r="AE164" s="249">
        <f t="shared" si="54"/>
        <v>8294.2000000000025</v>
      </c>
    </row>
    <row r="165" spans="1:31" ht="19.5" customHeight="1" x14ac:dyDescent="0.2">
      <c r="A165" s="24" t="s">
        <v>189</v>
      </c>
      <c r="B165" s="33">
        <v>45077</v>
      </c>
      <c r="C165" s="35">
        <v>2.4</v>
      </c>
      <c r="D165" s="35">
        <v>1</v>
      </c>
      <c r="E165" s="35">
        <v>1</v>
      </c>
      <c r="F165" s="16">
        <f t="shared" si="0"/>
        <v>4263.9000000000033</v>
      </c>
      <c r="G165" s="17">
        <f t="shared" si="55"/>
        <v>6718</v>
      </c>
      <c r="H165" s="16">
        <f t="shared" si="2"/>
        <v>2044.1</v>
      </c>
      <c r="I165" s="34">
        <v>0.4</v>
      </c>
      <c r="J165" s="34">
        <v>1</v>
      </c>
      <c r="K165" s="19">
        <f t="shared" si="46"/>
        <v>546.59999999999809</v>
      </c>
      <c r="L165" s="19">
        <f t="shared" si="46"/>
        <v>3763.5000000000023</v>
      </c>
      <c r="M165" s="20">
        <f t="shared" si="5"/>
        <v>5545.1</v>
      </c>
      <c r="N165" s="21">
        <f t="shared" si="47"/>
        <v>3017.7000000000116</v>
      </c>
      <c r="O165" s="21">
        <f t="shared" si="48"/>
        <v>6386.5</v>
      </c>
      <c r="P165" s="249">
        <f t="shared" si="49"/>
        <v>1455.9</v>
      </c>
      <c r="Q165" s="249">
        <f t="shared" si="50"/>
        <v>6236.5</v>
      </c>
      <c r="R165" s="249">
        <f t="shared" si="51"/>
        <v>9401.3000000000011</v>
      </c>
      <c r="S165" s="16">
        <f t="shared" si="11"/>
        <v>1699.8999999999999</v>
      </c>
      <c r="T165" s="34">
        <v>0.3</v>
      </c>
      <c r="U165" s="34">
        <v>0.9</v>
      </c>
      <c r="V165" s="19">
        <f t="shared" si="39"/>
        <v>567.19999999999743</v>
      </c>
      <c r="W165" s="19">
        <f t="shared" si="40"/>
        <v>1289.0000000000005</v>
      </c>
      <c r="X165" s="20">
        <f t="shared" si="41"/>
        <v>5111.300000000002</v>
      </c>
      <c r="Y165" s="21">
        <f t="shared" si="42"/>
        <v>1706.1000000000017</v>
      </c>
      <c r="Z165" s="21">
        <f t="shared" si="43"/>
        <v>3934.4999999999995</v>
      </c>
      <c r="AC165" s="249">
        <f t="shared" si="52"/>
        <v>1800.15</v>
      </c>
      <c r="AD165" s="249">
        <f t="shared" si="53"/>
        <v>8711</v>
      </c>
      <c r="AE165" s="249">
        <f t="shared" si="54"/>
        <v>8293.9000000000033</v>
      </c>
    </row>
    <row r="166" spans="1:31" ht="19.5" customHeight="1" x14ac:dyDescent="0.2">
      <c r="A166" s="24" t="s">
        <v>190</v>
      </c>
      <c r="B166" s="33">
        <v>45078</v>
      </c>
      <c r="C166" s="35">
        <v>2.5</v>
      </c>
      <c r="D166" s="35">
        <v>1</v>
      </c>
      <c r="E166" s="35">
        <v>1</v>
      </c>
      <c r="F166" s="16">
        <f t="shared" si="0"/>
        <v>4266.4000000000033</v>
      </c>
      <c r="G166" s="17">
        <f t="shared" si="55"/>
        <v>6719</v>
      </c>
      <c r="H166" s="16">
        <f t="shared" si="2"/>
        <v>2046.6</v>
      </c>
      <c r="I166" s="34">
        <v>0.3</v>
      </c>
      <c r="J166" s="34">
        <v>1</v>
      </c>
      <c r="K166" s="19">
        <f t="shared" si="46"/>
        <v>546.89999999999804</v>
      </c>
      <c r="L166" s="19">
        <f t="shared" si="46"/>
        <v>3764.5000000000023</v>
      </c>
      <c r="M166" s="20">
        <f t="shared" si="5"/>
        <v>5547.6</v>
      </c>
      <c r="N166" s="21">
        <f t="shared" si="47"/>
        <v>3018.0000000000118</v>
      </c>
      <c r="O166" s="21">
        <f t="shared" si="48"/>
        <v>6387.5</v>
      </c>
      <c r="P166" s="249">
        <f t="shared" si="49"/>
        <v>1453.4</v>
      </c>
      <c r="Q166" s="249">
        <f t="shared" si="50"/>
        <v>6235.5</v>
      </c>
      <c r="R166" s="249">
        <f t="shared" si="51"/>
        <v>9401.0000000000018</v>
      </c>
      <c r="S166" s="16">
        <f t="shared" si="11"/>
        <v>1702.3999999999999</v>
      </c>
      <c r="T166" s="34">
        <v>0.3</v>
      </c>
      <c r="U166" s="34">
        <v>1</v>
      </c>
      <c r="V166" s="19">
        <f t="shared" si="39"/>
        <v>567.49999999999739</v>
      </c>
      <c r="W166" s="19">
        <f t="shared" si="40"/>
        <v>1290.0000000000005</v>
      </c>
      <c r="X166" s="20">
        <f t="shared" si="41"/>
        <v>5113.800000000002</v>
      </c>
      <c r="Y166" s="21">
        <f t="shared" si="42"/>
        <v>1706.4000000000017</v>
      </c>
      <c r="Z166" s="21">
        <f t="shared" si="43"/>
        <v>3935.4999999999995</v>
      </c>
      <c r="AC166" s="249">
        <f t="shared" si="52"/>
        <v>1797.65</v>
      </c>
      <c r="AD166" s="249">
        <f t="shared" si="53"/>
        <v>8710</v>
      </c>
      <c r="AE166" s="249">
        <f t="shared" si="54"/>
        <v>8293.600000000004</v>
      </c>
    </row>
    <row r="167" spans="1:31" ht="19.5" customHeight="1" x14ac:dyDescent="0.2">
      <c r="A167" s="24" t="s">
        <v>191</v>
      </c>
      <c r="B167" s="33">
        <v>45079</v>
      </c>
      <c r="C167" s="35">
        <v>4.5999999999999996</v>
      </c>
      <c r="D167" s="35">
        <v>2</v>
      </c>
      <c r="E167" s="35">
        <v>2</v>
      </c>
      <c r="F167" s="16">
        <f t="shared" si="0"/>
        <v>4271.0000000000036</v>
      </c>
      <c r="G167" s="17">
        <f t="shared" si="55"/>
        <v>6721</v>
      </c>
      <c r="H167" s="16">
        <f t="shared" si="2"/>
        <v>2051.1999999999998</v>
      </c>
      <c r="I167" s="34">
        <v>0.7</v>
      </c>
      <c r="J167" s="34">
        <v>1.8</v>
      </c>
      <c r="K167" s="19">
        <f t="shared" si="46"/>
        <v>547.59999999999809</v>
      </c>
      <c r="L167" s="19">
        <f t="shared" si="46"/>
        <v>3766.3000000000025</v>
      </c>
      <c r="M167" s="20">
        <f t="shared" si="5"/>
        <v>5552.2000000000007</v>
      </c>
      <c r="N167" s="21">
        <f t="shared" ref="N167:N200" si="56">IF(I167="","",I167+N166)</f>
        <v>3018.7000000000116</v>
      </c>
      <c r="O167" s="21">
        <f t="shared" ref="O167:O200" si="57">IF(J167="","",J167+O166)</f>
        <v>6389.3</v>
      </c>
      <c r="P167" s="249">
        <f t="shared" si="49"/>
        <v>1448.8000000000002</v>
      </c>
      <c r="Q167" s="249">
        <f t="shared" si="50"/>
        <v>6233.7</v>
      </c>
      <c r="R167" s="249">
        <f t="shared" si="51"/>
        <v>9400.3000000000011</v>
      </c>
      <c r="S167" s="16">
        <f t="shared" si="11"/>
        <v>1706.9999999999998</v>
      </c>
      <c r="T167" s="34">
        <v>0.7</v>
      </c>
      <c r="U167" s="34">
        <v>1.9</v>
      </c>
      <c r="V167" s="19">
        <f t="shared" si="39"/>
        <v>568.19999999999743</v>
      </c>
      <c r="W167" s="19">
        <f t="shared" si="40"/>
        <v>1291.9000000000005</v>
      </c>
      <c r="X167" s="20">
        <f t="shared" si="41"/>
        <v>5118.4000000000024</v>
      </c>
      <c r="Y167" s="21">
        <f t="shared" si="42"/>
        <v>1707.1000000000017</v>
      </c>
      <c r="Z167" s="21">
        <f t="shared" si="43"/>
        <v>3937.3999999999996</v>
      </c>
      <c r="AC167" s="249">
        <f t="shared" si="52"/>
        <v>1793.0500000000002</v>
      </c>
      <c r="AD167" s="249">
        <f t="shared" si="53"/>
        <v>8708.0999999999985</v>
      </c>
      <c r="AE167" s="249">
        <f t="shared" si="54"/>
        <v>8292.9000000000033</v>
      </c>
    </row>
    <row r="168" spans="1:31" ht="19.5" customHeight="1" x14ac:dyDescent="0.2">
      <c r="A168" s="24" t="s">
        <v>192</v>
      </c>
      <c r="B168" s="33">
        <v>45081</v>
      </c>
      <c r="C168" s="35">
        <v>2</v>
      </c>
      <c r="D168" s="35">
        <v>1</v>
      </c>
      <c r="E168" s="35">
        <v>1</v>
      </c>
      <c r="F168" s="16">
        <f t="shared" si="0"/>
        <v>4273.0000000000036</v>
      </c>
      <c r="G168" s="17">
        <f t="shared" si="55"/>
        <v>6722</v>
      </c>
      <c r="H168" s="16">
        <f t="shared" si="2"/>
        <v>2053.1999999999998</v>
      </c>
      <c r="I168" s="34">
        <v>0.7</v>
      </c>
      <c r="J168" s="34">
        <v>1.6</v>
      </c>
      <c r="K168" s="19">
        <f t="shared" si="46"/>
        <v>548.29999999999814</v>
      </c>
      <c r="L168" s="19">
        <f t="shared" si="46"/>
        <v>3767.9000000000024</v>
      </c>
      <c r="M168" s="20">
        <f t="shared" si="5"/>
        <v>5554.2000000000007</v>
      </c>
      <c r="N168" s="21">
        <f t="shared" si="56"/>
        <v>3019.4000000000115</v>
      </c>
      <c r="O168" s="21">
        <f t="shared" si="57"/>
        <v>6390.9000000000005</v>
      </c>
      <c r="P168" s="249">
        <f t="shared" si="49"/>
        <v>1446.8000000000002</v>
      </c>
      <c r="Q168" s="249">
        <f t="shared" si="50"/>
        <v>6232.0999999999995</v>
      </c>
      <c r="R168" s="249">
        <f t="shared" si="51"/>
        <v>9399.6000000000022</v>
      </c>
      <c r="S168" s="16">
        <f t="shared" si="11"/>
        <v>1708.9999999999998</v>
      </c>
      <c r="T168" s="34">
        <v>0.7</v>
      </c>
      <c r="U168" s="34">
        <v>1.6</v>
      </c>
      <c r="V168" s="19">
        <f t="shared" si="39"/>
        <v>568.89999999999748</v>
      </c>
      <c r="W168" s="19">
        <f t="shared" si="40"/>
        <v>1293.5000000000005</v>
      </c>
      <c r="X168" s="20">
        <f t="shared" si="41"/>
        <v>5120.4000000000024</v>
      </c>
      <c r="Y168" s="21">
        <f t="shared" si="42"/>
        <v>1707.8000000000018</v>
      </c>
      <c r="Z168" s="21">
        <f t="shared" si="43"/>
        <v>3938.9999999999995</v>
      </c>
      <c r="AC168" s="249">
        <f t="shared" si="52"/>
        <v>1791.0500000000002</v>
      </c>
      <c r="AD168" s="249">
        <f t="shared" si="53"/>
        <v>8706.5</v>
      </c>
      <c r="AE168" s="249">
        <f t="shared" si="54"/>
        <v>8292.2000000000025</v>
      </c>
    </row>
    <row r="169" spans="1:31" ht="19.5" customHeight="1" x14ac:dyDescent="0.2">
      <c r="A169" s="24" t="s">
        <v>193</v>
      </c>
      <c r="B169" s="33">
        <v>45083</v>
      </c>
      <c r="C169" s="35">
        <v>4.3</v>
      </c>
      <c r="D169" s="35">
        <v>2</v>
      </c>
      <c r="E169" s="35">
        <v>2</v>
      </c>
      <c r="F169" s="16">
        <f t="shared" si="0"/>
        <v>4277.3000000000038</v>
      </c>
      <c r="G169" s="17">
        <f t="shared" si="55"/>
        <v>6724</v>
      </c>
      <c r="H169" s="16">
        <f t="shared" si="2"/>
        <v>2057.5</v>
      </c>
      <c r="I169" s="34">
        <v>0.6</v>
      </c>
      <c r="J169" s="34">
        <v>1.6</v>
      </c>
      <c r="K169" s="19">
        <f t="shared" si="46"/>
        <v>548.89999999999816</v>
      </c>
      <c r="L169" s="19">
        <f t="shared" si="46"/>
        <v>3769.5000000000023</v>
      </c>
      <c r="M169" s="20">
        <f t="shared" si="5"/>
        <v>5558.5000000000009</v>
      </c>
      <c r="N169" s="21">
        <f t="shared" si="56"/>
        <v>3020.0000000000114</v>
      </c>
      <c r="O169" s="21">
        <f t="shared" si="57"/>
        <v>6392.5000000000009</v>
      </c>
      <c r="P169" s="249">
        <f t="shared" si="49"/>
        <v>1442.5</v>
      </c>
      <c r="Q169" s="249">
        <f t="shared" si="50"/>
        <v>6230.4999999999991</v>
      </c>
      <c r="R169" s="249">
        <f t="shared" si="51"/>
        <v>9399.0000000000018</v>
      </c>
      <c r="S169" s="16">
        <f t="shared" si="11"/>
        <v>1713.2999999999997</v>
      </c>
      <c r="T169" s="34">
        <v>0.7</v>
      </c>
      <c r="U169" s="34">
        <v>1.5</v>
      </c>
      <c r="V169" s="19">
        <f t="shared" si="39"/>
        <v>569.59999999999752</v>
      </c>
      <c r="W169" s="19">
        <f t="shared" si="40"/>
        <v>1295.0000000000005</v>
      </c>
      <c r="X169" s="20">
        <f t="shared" si="41"/>
        <v>5124.7000000000025</v>
      </c>
      <c r="Y169" s="21">
        <f t="shared" si="42"/>
        <v>1708.5000000000018</v>
      </c>
      <c r="Z169" s="21">
        <f t="shared" si="43"/>
        <v>3940.4999999999995</v>
      </c>
      <c r="AC169" s="249">
        <f t="shared" si="52"/>
        <v>1786.7500000000002</v>
      </c>
      <c r="AD169" s="249">
        <f t="shared" si="53"/>
        <v>8705</v>
      </c>
      <c r="AE169" s="249">
        <f t="shared" si="54"/>
        <v>8291.5000000000036</v>
      </c>
    </row>
    <row r="170" spans="1:31" ht="19.5" customHeight="1" x14ac:dyDescent="0.2">
      <c r="A170" s="24" t="s">
        <v>194</v>
      </c>
      <c r="B170" s="33">
        <v>45084</v>
      </c>
      <c r="C170" s="35">
        <v>1.5</v>
      </c>
      <c r="D170" s="35">
        <v>1</v>
      </c>
      <c r="E170" s="35">
        <v>1</v>
      </c>
      <c r="F170" s="16">
        <f t="shared" si="0"/>
        <v>4278.8000000000038</v>
      </c>
      <c r="G170" s="17">
        <f t="shared" si="55"/>
        <v>6725</v>
      </c>
      <c r="H170" s="16">
        <f t="shared" si="2"/>
        <v>2059</v>
      </c>
      <c r="I170" s="34">
        <v>0.4</v>
      </c>
      <c r="J170" s="34">
        <v>1</v>
      </c>
      <c r="K170" s="19">
        <f t="shared" si="46"/>
        <v>549.29999999999814</v>
      </c>
      <c r="L170" s="19">
        <f t="shared" si="46"/>
        <v>3770.5000000000023</v>
      </c>
      <c r="M170" s="20">
        <f t="shared" si="5"/>
        <v>5560.0000000000009</v>
      </c>
      <c r="N170" s="21">
        <f t="shared" si="56"/>
        <v>3020.4000000000115</v>
      </c>
      <c r="O170" s="21">
        <f t="shared" si="57"/>
        <v>6393.5000000000009</v>
      </c>
      <c r="P170" s="249">
        <f t="shared" si="49"/>
        <v>1441</v>
      </c>
      <c r="Q170" s="249">
        <f t="shared" si="50"/>
        <v>6229.4999999999991</v>
      </c>
      <c r="R170" s="249">
        <f t="shared" si="51"/>
        <v>9398.6000000000022</v>
      </c>
      <c r="S170" s="16">
        <f t="shared" si="11"/>
        <v>1714.7999999999997</v>
      </c>
      <c r="T170" s="34">
        <v>0.3</v>
      </c>
      <c r="U170" s="34">
        <v>1</v>
      </c>
      <c r="V170" s="19">
        <f t="shared" si="39"/>
        <v>569.89999999999748</v>
      </c>
      <c r="W170" s="19">
        <f t="shared" si="40"/>
        <v>1296.0000000000005</v>
      </c>
      <c r="X170" s="20">
        <f t="shared" si="41"/>
        <v>5126.2000000000025</v>
      </c>
      <c r="Y170" s="21">
        <f t="shared" si="42"/>
        <v>1708.8000000000018</v>
      </c>
      <c r="Z170" s="21">
        <f t="shared" si="43"/>
        <v>3941.4999999999995</v>
      </c>
      <c r="AC170" s="249">
        <f t="shared" si="52"/>
        <v>1785.2500000000002</v>
      </c>
      <c r="AD170" s="249">
        <f t="shared" si="53"/>
        <v>8704</v>
      </c>
      <c r="AE170" s="249">
        <f t="shared" si="54"/>
        <v>8291.2000000000025</v>
      </c>
    </row>
    <row r="171" spans="1:31" ht="19.5" customHeight="1" x14ac:dyDescent="0.2">
      <c r="A171" s="24" t="s">
        <v>195</v>
      </c>
      <c r="B171" s="33">
        <v>45085</v>
      </c>
      <c r="C171" s="35">
        <v>3.1</v>
      </c>
      <c r="D171" s="35">
        <v>2</v>
      </c>
      <c r="E171" s="35">
        <v>2</v>
      </c>
      <c r="F171" s="16">
        <f t="shared" si="0"/>
        <v>4281.9000000000042</v>
      </c>
      <c r="G171" s="17">
        <f t="shared" si="55"/>
        <v>6727</v>
      </c>
      <c r="H171" s="16">
        <f t="shared" si="2"/>
        <v>2062.1</v>
      </c>
      <c r="I171" s="34">
        <v>0.7</v>
      </c>
      <c r="J171" s="34">
        <v>1.9</v>
      </c>
      <c r="K171" s="19">
        <f t="shared" si="46"/>
        <v>549.99999999999818</v>
      </c>
      <c r="L171" s="19">
        <f t="shared" si="46"/>
        <v>3772.4000000000024</v>
      </c>
      <c r="M171" s="20">
        <f t="shared" si="5"/>
        <v>5563.1000000000013</v>
      </c>
      <c r="N171" s="21">
        <f t="shared" si="56"/>
        <v>3021.1000000000113</v>
      </c>
      <c r="O171" s="21">
        <f t="shared" si="57"/>
        <v>6395.4000000000005</v>
      </c>
      <c r="P171" s="249">
        <f t="shared" si="49"/>
        <v>1437.9</v>
      </c>
      <c r="Q171" s="249">
        <f t="shared" si="50"/>
        <v>6227.5999999999995</v>
      </c>
      <c r="R171" s="249">
        <f t="shared" si="51"/>
        <v>9397.9000000000015</v>
      </c>
      <c r="S171" s="16">
        <f t="shared" si="11"/>
        <v>1717.8999999999996</v>
      </c>
      <c r="T171" s="34">
        <v>0.7</v>
      </c>
      <c r="U171" s="34">
        <v>2</v>
      </c>
      <c r="V171" s="19">
        <f t="shared" si="39"/>
        <v>570.59999999999752</v>
      </c>
      <c r="W171" s="19">
        <f t="shared" si="40"/>
        <v>1298.0000000000005</v>
      </c>
      <c r="X171" s="20">
        <f t="shared" si="41"/>
        <v>5129.3000000000029</v>
      </c>
      <c r="Y171" s="21">
        <f t="shared" si="42"/>
        <v>1709.5000000000018</v>
      </c>
      <c r="Z171" s="21">
        <f t="shared" si="43"/>
        <v>3943.4999999999995</v>
      </c>
      <c r="AC171" s="249">
        <f t="shared" si="52"/>
        <v>1782.1500000000003</v>
      </c>
      <c r="AD171" s="249">
        <f t="shared" si="53"/>
        <v>8702</v>
      </c>
      <c r="AE171" s="249">
        <f t="shared" si="54"/>
        <v>8290.5000000000036</v>
      </c>
    </row>
    <row r="172" spans="1:31" ht="19.5" customHeight="1" x14ac:dyDescent="0.2">
      <c r="A172" s="24" t="s">
        <v>196</v>
      </c>
      <c r="B172" s="33">
        <v>45086</v>
      </c>
      <c r="C172" s="35">
        <v>2</v>
      </c>
      <c r="D172" s="35">
        <v>1</v>
      </c>
      <c r="E172" s="35">
        <v>1</v>
      </c>
      <c r="F172" s="16">
        <f t="shared" si="0"/>
        <v>4283.9000000000042</v>
      </c>
      <c r="G172" s="17">
        <f t="shared" si="55"/>
        <v>6728</v>
      </c>
      <c r="H172" s="16">
        <f t="shared" si="2"/>
        <v>2064.1</v>
      </c>
      <c r="I172" s="34">
        <v>0.3</v>
      </c>
      <c r="J172" s="34">
        <v>1</v>
      </c>
      <c r="K172" s="19">
        <f t="shared" si="46"/>
        <v>550.29999999999814</v>
      </c>
      <c r="L172" s="19">
        <f t="shared" si="46"/>
        <v>3773.4000000000024</v>
      </c>
      <c r="M172" s="20">
        <f t="shared" si="5"/>
        <v>5565.1000000000013</v>
      </c>
      <c r="N172" s="21">
        <f t="shared" si="56"/>
        <v>3021.4000000000115</v>
      </c>
      <c r="O172" s="21">
        <f t="shared" si="57"/>
        <v>6396.4000000000005</v>
      </c>
      <c r="P172" s="249">
        <f t="shared" si="49"/>
        <v>1435.9</v>
      </c>
      <c r="Q172" s="249">
        <f t="shared" si="50"/>
        <v>6226.5999999999995</v>
      </c>
      <c r="R172" s="249">
        <f t="shared" si="51"/>
        <v>9397.6000000000022</v>
      </c>
      <c r="S172" s="16">
        <f t="shared" si="11"/>
        <v>1719.8999999999996</v>
      </c>
      <c r="T172" s="34">
        <v>0.3</v>
      </c>
      <c r="U172" s="34">
        <v>1</v>
      </c>
      <c r="V172" s="19">
        <f t="shared" si="39"/>
        <v>570.89999999999748</v>
      </c>
      <c r="W172" s="19">
        <f t="shared" si="40"/>
        <v>1299.0000000000005</v>
      </c>
      <c r="X172" s="20">
        <f t="shared" si="41"/>
        <v>5131.3000000000029</v>
      </c>
      <c r="Y172" s="21">
        <f t="shared" si="42"/>
        <v>1709.8000000000018</v>
      </c>
      <c r="Z172" s="21">
        <f t="shared" si="43"/>
        <v>3944.4999999999995</v>
      </c>
      <c r="AC172" s="249">
        <f t="shared" si="52"/>
        <v>1780.1500000000003</v>
      </c>
      <c r="AD172" s="249">
        <f t="shared" si="53"/>
        <v>8701</v>
      </c>
      <c r="AE172" s="249">
        <f t="shared" si="54"/>
        <v>8290.2000000000025</v>
      </c>
    </row>
    <row r="173" spans="1:31" ht="19.5" customHeight="1" x14ac:dyDescent="0.2">
      <c r="A173" s="24" t="s">
        <v>197</v>
      </c>
      <c r="B173" s="33">
        <v>45089</v>
      </c>
      <c r="C173" s="35">
        <v>1.5</v>
      </c>
      <c r="D173" s="35">
        <v>1</v>
      </c>
      <c r="E173" s="35">
        <v>1</v>
      </c>
      <c r="F173" s="16">
        <f t="shared" si="0"/>
        <v>4285.4000000000042</v>
      </c>
      <c r="G173" s="17">
        <f t="shared" si="55"/>
        <v>6729</v>
      </c>
      <c r="H173" s="16">
        <f t="shared" si="2"/>
        <v>2065.6</v>
      </c>
      <c r="I173" s="34">
        <v>0.3</v>
      </c>
      <c r="J173" s="34">
        <v>1.1000000000000001</v>
      </c>
      <c r="K173" s="19">
        <f t="shared" si="46"/>
        <v>550.59999999999809</v>
      </c>
      <c r="L173" s="19">
        <f t="shared" si="46"/>
        <v>3774.5000000000023</v>
      </c>
      <c r="M173" s="20">
        <f t="shared" si="5"/>
        <v>5566.6000000000013</v>
      </c>
      <c r="N173" s="21">
        <f t="shared" si="56"/>
        <v>3021.7000000000116</v>
      </c>
      <c r="O173" s="21">
        <f t="shared" si="57"/>
        <v>6397.5000000000009</v>
      </c>
      <c r="P173" s="249">
        <f t="shared" si="49"/>
        <v>1434.4</v>
      </c>
      <c r="Q173" s="249">
        <f t="shared" si="50"/>
        <v>6225.4999999999991</v>
      </c>
      <c r="R173" s="249">
        <f t="shared" si="51"/>
        <v>9397.3000000000011</v>
      </c>
      <c r="S173" s="16">
        <f t="shared" si="11"/>
        <v>1721.3999999999996</v>
      </c>
      <c r="T173" s="34">
        <v>0.3</v>
      </c>
      <c r="U173" s="34">
        <v>1.2</v>
      </c>
      <c r="V173" s="19">
        <f t="shared" si="39"/>
        <v>571.19999999999743</v>
      </c>
      <c r="W173" s="19">
        <f t="shared" si="40"/>
        <v>1300.2000000000005</v>
      </c>
      <c r="X173" s="20">
        <f t="shared" si="41"/>
        <v>5132.8000000000029</v>
      </c>
      <c r="Y173" s="21">
        <f t="shared" si="42"/>
        <v>1710.1000000000017</v>
      </c>
      <c r="Z173" s="21">
        <f t="shared" si="43"/>
        <v>3945.6999999999994</v>
      </c>
      <c r="AC173" s="249">
        <f t="shared" si="52"/>
        <v>1778.6500000000003</v>
      </c>
      <c r="AD173" s="249">
        <f t="shared" si="53"/>
        <v>8699.7999999999993</v>
      </c>
      <c r="AE173" s="249">
        <f t="shared" si="54"/>
        <v>8289.9000000000033</v>
      </c>
    </row>
    <row r="174" spans="1:31" ht="19.5" customHeight="1" x14ac:dyDescent="0.2">
      <c r="A174" s="24" t="s">
        <v>198</v>
      </c>
      <c r="B174" s="33">
        <v>45090</v>
      </c>
      <c r="C174" s="35">
        <v>2.4</v>
      </c>
      <c r="D174" s="35">
        <v>1</v>
      </c>
      <c r="E174" s="35">
        <v>1</v>
      </c>
      <c r="F174" s="16">
        <f t="shared" si="0"/>
        <v>4287.8000000000038</v>
      </c>
      <c r="G174" s="17">
        <f t="shared" si="55"/>
        <v>6730</v>
      </c>
      <c r="H174" s="16">
        <f t="shared" si="2"/>
        <v>2068</v>
      </c>
      <c r="I174" s="34">
        <v>1</v>
      </c>
      <c r="J174" s="34">
        <v>2.1</v>
      </c>
      <c r="K174" s="19">
        <f t="shared" si="46"/>
        <v>551.59999999999809</v>
      </c>
      <c r="L174" s="19">
        <f t="shared" si="46"/>
        <v>3776.6000000000022</v>
      </c>
      <c r="M174" s="20">
        <f t="shared" si="5"/>
        <v>5569.0000000000009</v>
      </c>
      <c r="N174" s="21">
        <f t="shared" si="56"/>
        <v>3022.7000000000116</v>
      </c>
      <c r="O174" s="21">
        <f t="shared" si="57"/>
        <v>6399.6000000000013</v>
      </c>
      <c r="P174" s="249">
        <f t="shared" si="49"/>
        <v>1432</v>
      </c>
      <c r="Q174" s="249">
        <f t="shared" si="50"/>
        <v>6223.3999999999987</v>
      </c>
      <c r="R174" s="249">
        <f t="shared" si="51"/>
        <v>9396.3000000000011</v>
      </c>
      <c r="S174" s="16">
        <f t="shared" si="11"/>
        <v>1723.7999999999997</v>
      </c>
      <c r="T174" s="34">
        <v>1</v>
      </c>
      <c r="U174" s="34">
        <v>2</v>
      </c>
      <c r="V174" s="19">
        <f t="shared" si="39"/>
        <v>572.19999999999743</v>
      </c>
      <c r="W174" s="19">
        <f t="shared" si="40"/>
        <v>1302.2000000000005</v>
      </c>
      <c r="X174" s="20">
        <f t="shared" si="41"/>
        <v>5135.2000000000025</v>
      </c>
      <c r="Y174" s="21">
        <f t="shared" si="42"/>
        <v>1711.1000000000017</v>
      </c>
      <c r="Z174" s="21">
        <f t="shared" si="43"/>
        <v>3947.6999999999994</v>
      </c>
      <c r="AC174" s="249">
        <f t="shared" si="52"/>
        <v>1776.2500000000002</v>
      </c>
      <c r="AD174" s="249">
        <f t="shared" si="53"/>
        <v>8697.7999999999993</v>
      </c>
      <c r="AE174" s="249">
        <f t="shared" si="54"/>
        <v>8288.9000000000033</v>
      </c>
    </row>
    <row r="175" spans="1:31" ht="19.5" customHeight="1" x14ac:dyDescent="0.2">
      <c r="A175" s="24" t="s">
        <v>199</v>
      </c>
      <c r="B175" s="33">
        <v>45092</v>
      </c>
      <c r="C175" s="35">
        <v>1.3</v>
      </c>
      <c r="D175" s="35">
        <v>1</v>
      </c>
      <c r="E175" s="35">
        <v>1</v>
      </c>
      <c r="F175" s="16">
        <f t="shared" si="0"/>
        <v>4289.100000000004</v>
      </c>
      <c r="G175" s="17">
        <f t="shared" si="55"/>
        <v>6731</v>
      </c>
      <c r="H175" s="16">
        <f t="shared" si="2"/>
        <v>2069.3000000000002</v>
      </c>
      <c r="I175" s="34">
        <v>0.4</v>
      </c>
      <c r="J175" s="34">
        <v>1.2</v>
      </c>
      <c r="K175" s="19">
        <f t="shared" si="46"/>
        <v>551.99999999999807</v>
      </c>
      <c r="L175" s="19">
        <f t="shared" si="46"/>
        <v>3777.800000000002</v>
      </c>
      <c r="M175" s="20">
        <f t="shared" si="5"/>
        <v>5570.3000000000011</v>
      </c>
      <c r="N175" s="21">
        <f t="shared" si="56"/>
        <v>3023.1000000000117</v>
      </c>
      <c r="O175" s="21">
        <f t="shared" si="57"/>
        <v>6400.8000000000011</v>
      </c>
      <c r="P175" s="249">
        <f t="shared" si="49"/>
        <v>1430.6999999999998</v>
      </c>
      <c r="Q175" s="249">
        <f t="shared" si="50"/>
        <v>6222.1999999999989</v>
      </c>
      <c r="R175" s="249">
        <f t="shared" si="51"/>
        <v>9395.9000000000015</v>
      </c>
      <c r="S175" s="16">
        <f t="shared" si="11"/>
        <v>1725.0999999999997</v>
      </c>
      <c r="T175" s="34">
        <v>0.4</v>
      </c>
      <c r="U175" s="34">
        <v>1.3</v>
      </c>
      <c r="V175" s="19">
        <f t="shared" si="39"/>
        <v>572.59999999999741</v>
      </c>
      <c r="W175" s="19">
        <f t="shared" si="40"/>
        <v>1303.5000000000005</v>
      </c>
      <c r="X175" s="20">
        <f t="shared" si="41"/>
        <v>5136.5000000000027</v>
      </c>
      <c r="Y175" s="21">
        <f t="shared" si="42"/>
        <v>1711.5000000000018</v>
      </c>
      <c r="Z175" s="21">
        <f t="shared" si="43"/>
        <v>3948.9999999999995</v>
      </c>
      <c r="AC175" s="249">
        <f t="shared" si="52"/>
        <v>1774.9500000000003</v>
      </c>
      <c r="AD175" s="249">
        <f t="shared" si="53"/>
        <v>8696.5</v>
      </c>
      <c r="AE175" s="249">
        <f t="shared" si="54"/>
        <v>8288.5000000000036</v>
      </c>
    </row>
    <row r="176" spans="1:31" ht="19.5" customHeight="1" x14ac:dyDescent="0.2">
      <c r="A176" s="24" t="s">
        <v>200</v>
      </c>
      <c r="B176" s="33">
        <v>45093</v>
      </c>
      <c r="C176" s="35">
        <v>1</v>
      </c>
      <c r="D176" s="35">
        <v>1</v>
      </c>
      <c r="E176" s="35">
        <v>1</v>
      </c>
      <c r="F176" s="16">
        <f t="shared" si="0"/>
        <v>4290.100000000004</v>
      </c>
      <c r="G176" s="17">
        <f t="shared" si="55"/>
        <v>6732</v>
      </c>
      <c r="H176" s="16">
        <f t="shared" si="2"/>
        <v>2070.3000000000002</v>
      </c>
      <c r="I176" s="34">
        <v>0.3</v>
      </c>
      <c r="J176" s="34">
        <v>1.2</v>
      </c>
      <c r="K176" s="19">
        <f t="shared" si="46"/>
        <v>552.29999999999802</v>
      </c>
      <c r="L176" s="19">
        <f t="shared" si="46"/>
        <v>3779.0000000000018</v>
      </c>
      <c r="M176" s="20">
        <f t="shared" si="5"/>
        <v>5571.3000000000011</v>
      </c>
      <c r="N176" s="21">
        <f t="shared" si="56"/>
        <v>3023.4000000000119</v>
      </c>
      <c r="O176" s="21">
        <f t="shared" si="57"/>
        <v>6402.0000000000009</v>
      </c>
      <c r="P176" s="249">
        <f t="shared" si="49"/>
        <v>1429.6999999999998</v>
      </c>
      <c r="Q176" s="249">
        <f t="shared" si="50"/>
        <v>6220.9999999999991</v>
      </c>
      <c r="R176" s="249">
        <f t="shared" si="51"/>
        <v>9395.6000000000022</v>
      </c>
      <c r="S176" s="16">
        <f t="shared" si="11"/>
        <v>1726.0999999999997</v>
      </c>
      <c r="T176" s="34">
        <v>0.3</v>
      </c>
      <c r="U176" s="34">
        <v>1.1000000000000001</v>
      </c>
      <c r="V176" s="19">
        <f t="shared" si="39"/>
        <v>572.89999999999736</v>
      </c>
      <c r="W176" s="19">
        <f t="shared" si="40"/>
        <v>1304.6000000000004</v>
      </c>
      <c r="X176" s="20">
        <f t="shared" si="41"/>
        <v>5137.5000000000027</v>
      </c>
      <c r="Y176" s="21">
        <f t="shared" si="42"/>
        <v>1711.8000000000018</v>
      </c>
      <c r="Z176" s="21">
        <f t="shared" si="43"/>
        <v>3950.0999999999995</v>
      </c>
      <c r="AC176" s="249">
        <f t="shared" si="52"/>
        <v>1773.9500000000003</v>
      </c>
      <c r="AD176" s="249">
        <f t="shared" si="53"/>
        <v>8695.4</v>
      </c>
      <c r="AE176" s="249">
        <f t="shared" si="54"/>
        <v>8288.2000000000025</v>
      </c>
    </row>
    <row r="177" spans="1:31" ht="19.5" customHeight="1" x14ac:dyDescent="0.2">
      <c r="A177" s="24" t="s">
        <v>201</v>
      </c>
      <c r="B177" s="33">
        <v>45096</v>
      </c>
      <c r="C177" s="35">
        <v>0</v>
      </c>
      <c r="D177" s="35">
        <v>0</v>
      </c>
      <c r="E177" s="35">
        <v>0</v>
      </c>
      <c r="F177" s="16">
        <f t="shared" si="0"/>
        <v>4290.100000000004</v>
      </c>
      <c r="G177" s="17">
        <f t="shared" si="55"/>
        <v>6732</v>
      </c>
      <c r="H177" s="16">
        <f t="shared" si="2"/>
        <v>2070.3000000000002</v>
      </c>
      <c r="I177" s="34">
        <v>0.7</v>
      </c>
      <c r="J177" s="34">
        <v>1.1000000000000001</v>
      </c>
      <c r="K177" s="19">
        <f t="shared" si="46"/>
        <v>552.99999999999807</v>
      </c>
      <c r="L177" s="19">
        <f t="shared" si="46"/>
        <v>3780.1000000000017</v>
      </c>
      <c r="M177" s="20">
        <f t="shared" si="5"/>
        <v>5571.3000000000011</v>
      </c>
      <c r="N177" s="21">
        <f t="shared" si="56"/>
        <v>3024.1000000000117</v>
      </c>
      <c r="O177" s="21">
        <f t="shared" si="57"/>
        <v>6403.1000000000013</v>
      </c>
      <c r="P177" s="249">
        <f t="shared" si="49"/>
        <v>1429.6999999999998</v>
      </c>
      <c r="Q177" s="249">
        <f t="shared" si="50"/>
        <v>6219.8999999999987</v>
      </c>
      <c r="R177" s="249">
        <f t="shared" si="51"/>
        <v>9394.9000000000015</v>
      </c>
      <c r="S177" s="16">
        <f t="shared" si="11"/>
        <v>1726.0999999999997</v>
      </c>
      <c r="T177" s="34">
        <v>0.7</v>
      </c>
      <c r="U177" s="34">
        <v>1.1000000000000001</v>
      </c>
      <c r="V177" s="19">
        <f t="shared" si="39"/>
        <v>573.59999999999741</v>
      </c>
      <c r="W177" s="19">
        <f t="shared" si="40"/>
        <v>1305.7000000000003</v>
      </c>
      <c r="X177" s="20">
        <f t="shared" si="41"/>
        <v>5137.5000000000027</v>
      </c>
      <c r="Y177" s="21">
        <f t="shared" si="42"/>
        <v>1712.5000000000018</v>
      </c>
      <c r="Z177" s="21">
        <f t="shared" si="43"/>
        <v>3951.1999999999994</v>
      </c>
      <c r="AC177" s="249">
        <f t="shared" si="52"/>
        <v>1773.9500000000003</v>
      </c>
      <c r="AD177" s="249">
        <f t="shared" si="53"/>
        <v>8694.2999999999993</v>
      </c>
      <c r="AE177" s="249">
        <f t="shared" si="54"/>
        <v>8287.5000000000036</v>
      </c>
    </row>
    <row r="178" spans="1:31" ht="19.5" customHeight="1" x14ac:dyDescent="0.2">
      <c r="A178" s="24" t="s">
        <v>202</v>
      </c>
      <c r="B178" s="33">
        <v>45097</v>
      </c>
      <c r="C178" s="35">
        <v>0</v>
      </c>
      <c r="D178" s="35">
        <v>0</v>
      </c>
      <c r="E178" s="35">
        <v>0</v>
      </c>
      <c r="F178" s="16">
        <f t="shared" si="0"/>
        <v>4290.100000000004</v>
      </c>
      <c r="G178" s="17">
        <f t="shared" si="55"/>
        <v>6732</v>
      </c>
      <c r="H178" s="16">
        <f t="shared" si="2"/>
        <v>2070.3000000000002</v>
      </c>
      <c r="I178" s="34">
        <v>0.3</v>
      </c>
      <c r="J178" s="34">
        <v>0.5</v>
      </c>
      <c r="K178" s="19">
        <f t="shared" si="46"/>
        <v>553.29999999999802</v>
      </c>
      <c r="L178" s="19">
        <f t="shared" si="46"/>
        <v>3780.6000000000017</v>
      </c>
      <c r="M178" s="20">
        <f t="shared" si="5"/>
        <v>5571.3000000000011</v>
      </c>
      <c r="N178" s="21">
        <f t="shared" si="56"/>
        <v>3024.4000000000119</v>
      </c>
      <c r="O178" s="21">
        <f t="shared" si="57"/>
        <v>6403.6000000000013</v>
      </c>
      <c r="P178" s="249">
        <f t="shared" si="49"/>
        <v>1429.6999999999998</v>
      </c>
      <c r="Q178" s="249">
        <f t="shared" si="50"/>
        <v>6219.3999999999987</v>
      </c>
      <c r="R178" s="249">
        <f t="shared" si="51"/>
        <v>9394.6000000000022</v>
      </c>
      <c r="S178" s="16">
        <f t="shared" si="11"/>
        <v>1726.0999999999997</v>
      </c>
      <c r="T178" s="34">
        <v>0.3</v>
      </c>
      <c r="U178" s="34">
        <v>0.5</v>
      </c>
      <c r="V178" s="19">
        <f t="shared" si="39"/>
        <v>573.89999999999736</v>
      </c>
      <c r="W178" s="19">
        <f t="shared" si="40"/>
        <v>1306.2000000000003</v>
      </c>
      <c r="X178" s="20">
        <f t="shared" si="41"/>
        <v>5137.5000000000027</v>
      </c>
      <c r="Y178" s="21">
        <f t="shared" si="42"/>
        <v>1712.8000000000018</v>
      </c>
      <c r="Z178" s="21">
        <f t="shared" si="43"/>
        <v>3951.6999999999994</v>
      </c>
      <c r="AC178" s="249">
        <f t="shared" si="52"/>
        <v>1773.9500000000003</v>
      </c>
      <c r="AD178" s="249">
        <f t="shared" si="53"/>
        <v>8693.7999999999993</v>
      </c>
      <c r="AE178" s="249">
        <f t="shared" si="54"/>
        <v>8287.2000000000025</v>
      </c>
    </row>
    <row r="179" spans="1:31" ht="19.5" customHeight="1" x14ac:dyDescent="0.2">
      <c r="A179" s="24" t="s">
        <v>203</v>
      </c>
      <c r="B179" s="33">
        <v>45099</v>
      </c>
      <c r="C179" s="35">
        <v>0</v>
      </c>
      <c r="D179" s="35">
        <v>0</v>
      </c>
      <c r="E179" s="35">
        <v>0</v>
      </c>
      <c r="F179" s="16">
        <f t="shared" si="0"/>
        <v>4290.100000000004</v>
      </c>
      <c r="G179" s="17">
        <f t="shared" si="55"/>
        <v>6732</v>
      </c>
      <c r="H179" s="16">
        <f t="shared" si="2"/>
        <v>2070.3000000000002</v>
      </c>
      <c r="I179" s="34">
        <v>0</v>
      </c>
      <c r="J179" s="34">
        <v>0</v>
      </c>
      <c r="K179" s="19">
        <f t="shared" si="46"/>
        <v>553.29999999999802</v>
      </c>
      <c r="L179" s="19">
        <f t="shared" si="46"/>
        <v>3780.6000000000017</v>
      </c>
      <c r="M179" s="20">
        <f t="shared" si="5"/>
        <v>5571.3000000000011</v>
      </c>
      <c r="N179" s="21">
        <f t="shared" si="56"/>
        <v>3024.4000000000119</v>
      </c>
      <c r="O179" s="21">
        <f t="shared" si="57"/>
        <v>6403.6000000000013</v>
      </c>
      <c r="P179" s="249">
        <f t="shared" si="49"/>
        <v>1429.6999999999998</v>
      </c>
      <c r="Q179" s="249">
        <f t="shared" si="50"/>
        <v>6219.3999999999987</v>
      </c>
      <c r="R179" s="249">
        <f t="shared" si="51"/>
        <v>9394.6000000000022</v>
      </c>
      <c r="S179" s="16">
        <f t="shared" si="11"/>
        <v>1726.0999999999997</v>
      </c>
      <c r="T179" s="34">
        <v>0</v>
      </c>
      <c r="U179" s="34">
        <v>0</v>
      </c>
      <c r="V179" s="19">
        <f t="shared" si="39"/>
        <v>573.89999999999736</v>
      </c>
      <c r="W179" s="19">
        <f t="shared" si="40"/>
        <v>1306.2000000000003</v>
      </c>
      <c r="X179" s="20">
        <f t="shared" si="41"/>
        <v>5137.5000000000027</v>
      </c>
      <c r="Y179" s="21">
        <f t="shared" si="42"/>
        <v>1712.8000000000018</v>
      </c>
      <c r="Z179" s="21">
        <f t="shared" si="43"/>
        <v>3951.6999999999994</v>
      </c>
      <c r="AC179" s="249">
        <f t="shared" si="52"/>
        <v>1773.9500000000003</v>
      </c>
      <c r="AD179" s="249">
        <f t="shared" si="53"/>
        <v>8693.7999999999993</v>
      </c>
      <c r="AE179" s="249">
        <f t="shared" si="54"/>
        <v>8287.2000000000025</v>
      </c>
    </row>
    <row r="180" spans="1:31" ht="19.5" customHeight="1" x14ac:dyDescent="0.2">
      <c r="A180" s="24" t="s">
        <v>204</v>
      </c>
      <c r="B180" s="33">
        <v>45100</v>
      </c>
      <c r="C180" s="35">
        <v>0</v>
      </c>
      <c r="D180" s="35">
        <v>0</v>
      </c>
      <c r="E180" s="35">
        <v>0</v>
      </c>
      <c r="F180" s="16">
        <f t="shared" si="0"/>
        <v>4290.100000000004</v>
      </c>
      <c r="G180" s="17">
        <f t="shared" si="55"/>
        <v>6732</v>
      </c>
      <c r="H180" s="16">
        <f t="shared" si="2"/>
        <v>2070.3000000000002</v>
      </c>
      <c r="I180" s="34">
        <v>0.4</v>
      </c>
      <c r="J180" s="34">
        <v>0.7</v>
      </c>
      <c r="K180" s="19">
        <f t="shared" si="46"/>
        <v>553.699999999998</v>
      </c>
      <c r="L180" s="19">
        <f t="shared" si="46"/>
        <v>3781.3000000000015</v>
      </c>
      <c r="M180" s="20">
        <f t="shared" si="5"/>
        <v>5571.3000000000011</v>
      </c>
      <c r="N180" s="21">
        <f t="shared" si="56"/>
        <v>3024.800000000012</v>
      </c>
      <c r="O180" s="21">
        <f t="shared" si="57"/>
        <v>6404.3000000000011</v>
      </c>
      <c r="P180" s="249">
        <f t="shared" si="49"/>
        <v>1429.6999999999998</v>
      </c>
      <c r="Q180" s="249">
        <f t="shared" si="50"/>
        <v>6218.6999999999989</v>
      </c>
      <c r="R180" s="249">
        <f t="shared" si="51"/>
        <v>9394.2000000000025</v>
      </c>
      <c r="S180" s="16">
        <f t="shared" si="11"/>
        <v>1726.0999999999997</v>
      </c>
      <c r="T180" s="34">
        <v>0.4</v>
      </c>
      <c r="U180" s="34">
        <v>0.7</v>
      </c>
      <c r="V180" s="19">
        <f t="shared" si="39"/>
        <v>574.29999999999734</v>
      </c>
      <c r="W180" s="19">
        <f t="shared" si="40"/>
        <v>1306.9000000000003</v>
      </c>
      <c r="X180" s="20">
        <f t="shared" si="41"/>
        <v>5137.5000000000027</v>
      </c>
      <c r="Y180" s="21">
        <f t="shared" si="42"/>
        <v>1713.2000000000019</v>
      </c>
      <c r="Z180" s="21">
        <f t="shared" si="43"/>
        <v>3952.3999999999992</v>
      </c>
      <c r="AC180" s="249">
        <f t="shared" si="52"/>
        <v>1773.9500000000003</v>
      </c>
      <c r="AD180" s="249">
        <f t="shared" si="53"/>
        <v>8693.1</v>
      </c>
      <c r="AE180" s="249">
        <f t="shared" si="54"/>
        <v>8286.8000000000029</v>
      </c>
    </row>
    <row r="181" spans="1:31" ht="19.5" customHeight="1" x14ac:dyDescent="0.2">
      <c r="A181" s="24" t="s">
        <v>205</v>
      </c>
      <c r="B181" s="33">
        <v>45101</v>
      </c>
      <c r="C181" s="35">
        <v>2.2999999999999998</v>
      </c>
      <c r="D181" s="35">
        <v>1</v>
      </c>
      <c r="E181" s="35">
        <v>1</v>
      </c>
      <c r="F181" s="16">
        <f t="shared" si="0"/>
        <v>4292.4000000000042</v>
      </c>
      <c r="G181" s="17">
        <f t="shared" si="55"/>
        <v>6733</v>
      </c>
      <c r="H181" s="16">
        <f t="shared" si="2"/>
        <v>2072.6000000000004</v>
      </c>
      <c r="I181" s="34">
        <v>0.3</v>
      </c>
      <c r="J181" s="34">
        <v>1</v>
      </c>
      <c r="K181" s="19">
        <f t="shared" si="46"/>
        <v>553.99999999999795</v>
      </c>
      <c r="L181" s="19">
        <f t="shared" si="46"/>
        <v>3782.3000000000015</v>
      </c>
      <c r="M181" s="20">
        <f t="shared" si="5"/>
        <v>5573.6000000000013</v>
      </c>
      <c r="N181" s="21">
        <f t="shared" si="56"/>
        <v>3025.1000000000122</v>
      </c>
      <c r="O181" s="21">
        <f t="shared" si="57"/>
        <v>6405.3000000000011</v>
      </c>
      <c r="P181" s="249">
        <f t="shared" si="49"/>
        <v>1427.3999999999996</v>
      </c>
      <c r="Q181" s="249">
        <f t="shared" si="50"/>
        <v>6217.6999999999989</v>
      </c>
      <c r="R181" s="249">
        <f t="shared" si="51"/>
        <v>9393.9000000000015</v>
      </c>
      <c r="S181" s="16">
        <f t="shared" si="11"/>
        <v>1728.3999999999996</v>
      </c>
      <c r="T181" s="34">
        <v>0.3</v>
      </c>
      <c r="U181" s="34">
        <v>0.9</v>
      </c>
      <c r="V181" s="19">
        <f t="shared" si="39"/>
        <v>574.59999999999729</v>
      </c>
      <c r="W181" s="19">
        <f t="shared" si="40"/>
        <v>1307.8000000000004</v>
      </c>
      <c r="X181" s="20">
        <f t="shared" si="41"/>
        <v>5139.8000000000029</v>
      </c>
      <c r="Y181" s="21">
        <f t="shared" si="42"/>
        <v>1713.5000000000018</v>
      </c>
      <c r="Z181" s="21">
        <f t="shared" si="43"/>
        <v>3953.2999999999993</v>
      </c>
      <c r="AC181" s="249">
        <f t="shared" si="52"/>
        <v>1771.6500000000003</v>
      </c>
      <c r="AD181" s="249">
        <f t="shared" si="53"/>
        <v>8692.1999999999989</v>
      </c>
      <c r="AE181" s="249">
        <f t="shared" si="54"/>
        <v>8286.5000000000036</v>
      </c>
    </row>
    <row r="182" spans="1:31" ht="19.5" customHeight="1" x14ac:dyDescent="0.2">
      <c r="A182" s="24" t="s">
        <v>206</v>
      </c>
      <c r="B182" s="33">
        <v>45103</v>
      </c>
      <c r="C182" s="35">
        <v>1.2</v>
      </c>
      <c r="D182" s="35">
        <v>2</v>
      </c>
      <c r="E182" s="35">
        <v>1</v>
      </c>
      <c r="F182" s="16">
        <f t="shared" si="0"/>
        <v>4293.600000000004</v>
      </c>
      <c r="G182" s="17">
        <f t="shared" si="55"/>
        <v>6734</v>
      </c>
      <c r="H182" s="16">
        <f t="shared" si="2"/>
        <v>2073.8000000000002</v>
      </c>
      <c r="I182" s="34">
        <v>0.3</v>
      </c>
      <c r="J182" s="34">
        <v>0.8</v>
      </c>
      <c r="K182" s="19">
        <f t="shared" si="46"/>
        <v>554.29999999999791</v>
      </c>
      <c r="L182" s="19">
        <f t="shared" si="46"/>
        <v>3783.1000000000017</v>
      </c>
      <c r="M182" s="20">
        <f t="shared" si="5"/>
        <v>5574.8000000000011</v>
      </c>
      <c r="N182" s="21">
        <f t="shared" si="56"/>
        <v>3025.4000000000124</v>
      </c>
      <c r="O182" s="21">
        <f t="shared" si="57"/>
        <v>6406.1000000000013</v>
      </c>
      <c r="P182" s="249">
        <f t="shared" si="49"/>
        <v>1426.1999999999998</v>
      </c>
      <c r="Q182" s="249">
        <f t="shared" si="50"/>
        <v>6216.8999999999987</v>
      </c>
      <c r="R182" s="249">
        <f t="shared" si="51"/>
        <v>9393.6000000000022</v>
      </c>
      <c r="S182" s="16">
        <f t="shared" si="11"/>
        <v>1729.5999999999997</v>
      </c>
      <c r="T182" s="34">
        <v>0.3</v>
      </c>
      <c r="U182" s="34">
        <v>0.9</v>
      </c>
      <c r="V182" s="19">
        <f t="shared" si="39"/>
        <v>574.89999999999725</v>
      </c>
      <c r="W182" s="19">
        <f t="shared" si="40"/>
        <v>1308.7000000000005</v>
      </c>
      <c r="X182" s="20">
        <f t="shared" si="41"/>
        <v>5141.0000000000027</v>
      </c>
      <c r="Y182" s="21">
        <f t="shared" si="42"/>
        <v>1713.8000000000018</v>
      </c>
      <c r="Z182" s="21">
        <f t="shared" si="43"/>
        <v>3954.1999999999994</v>
      </c>
      <c r="AC182" s="249">
        <f t="shared" si="52"/>
        <v>1770.4500000000003</v>
      </c>
      <c r="AD182" s="249">
        <f t="shared" si="53"/>
        <v>8691.2999999999993</v>
      </c>
      <c r="AE182" s="249">
        <f t="shared" si="54"/>
        <v>8286.2000000000044</v>
      </c>
    </row>
    <row r="183" spans="1:31" ht="19.5" customHeight="1" x14ac:dyDescent="0.2">
      <c r="A183" s="24" t="s">
        <v>207</v>
      </c>
      <c r="B183" s="33">
        <v>45104</v>
      </c>
      <c r="C183" s="35">
        <v>1.3</v>
      </c>
      <c r="D183" s="35">
        <v>1</v>
      </c>
      <c r="E183" s="35">
        <v>1</v>
      </c>
      <c r="F183" s="16">
        <f t="shared" si="0"/>
        <v>4294.9000000000042</v>
      </c>
      <c r="G183" s="17">
        <f t="shared" si="55"/>
        <v>6735</v>
      </c>
      <c r="H183" s="16">
        <f t="shared" si="2"/>
        <v>2075.1000000000004</v>
      </c>
      <c r="I183" s="34">
        <v>0.4</v>
      </c>
      <c r="J183" s="34">
        <v>1.2</v>
      </c>
      <c r="K183" s="19">
        <f t="shared" si="46"/>
        <v>554.69999999999789</v>
      </c>
      <c r="L183" s="19">
        <f t="shared" si="46"/>
        <v>3784.3000000000015</v>
      </c>
      <c r="M183" s="20">
        <f t="shared" si="5"/>
        <v>5576.1000000000013</v>
      </c>
      <c r="N183" s="21">
        <f t="shared" si="56"/>
        <v>3025.8000000000125</v>
      </c>
      <c r="O183" s="21">
        <f t="shared" si="57"/>
        <v>6407.3000000000011</v>
      </c>
      <c r="P183" s="249">
        <f t="shared" si="49"/>
        <v>1424.8999999999996</v>
      </c>
      <c r="Q183" s="249">
        <f t="shared" si="50"/>
        <v>6215.6999999999989</v>
      </c>
      <c r="R183" s="249">
        <f t="shared" si="51"/>
        <v>9393.2000000000025</v>
      </c>
      <c r="S183" s="16">
        <f t="shared" si="11"/>
        <v>1730.8999999999996</v>
      </c>
      <c r="T183" s="34">
        <v>0.4</v>
      </c>
      <c r="U183" s="34">
        <v>1.3</v>
      </c>
      <c r="V183" s="19">
        <f t="shared" si="39"/>
        <v>575.29999999999723</v>
      </c>
      <c r="W183" s="19">
        <f t="shared" si="40"/>
        <v>1310.0000000000005</v>
      </c>
      <c r="X183" s="20">
        <f t="shared" si="41"/>
        <v>5142.3000000000029</v>
      </c>
      <c r="Y183" s="21">
        <f t="shared" si="42"/>
        <v>1714.2000000000019</v>
      </c>
      <c r="Z183" s="21">
        <f t="shared" si="43"/>
        <v>3955.4999999999995</v>
      </c>
      <c r="AC183" s="249">
        <f t="shared" si="52"/>
        <v>1769.1500000000003</v>
      </c>
      <c r="AD183" s="249">
        <f t="shared" si="53"/>
        <v>8690</v>
      </c>
      <c r="AE183" s="249">
        <f t="shared" si="54"/>
        <v>8285.8000000000029</v>
      </c>
    </row>
    <row r="184" spans="1:31" ht="19.5" customHeight="1" x14ac:dyDescent="0.2">
      <c r="A184" s="24" t="s">
        <v>208</v>
      </c>
      <c r="B184" s="33">
        <v>45105</v>
      </c>
      <c r="C184" s="35">
        <v>0</v>
      </c>
      <c r="D184" s="35">
        <v>0</v>
      </c>
      <c r="E184" s="35">
        <v>0</v>
      </c>
      <c r="F184" s="16">
        <f t="shared" si="0"/>
        <v>4294.9000000000042</v>
      </c>
      <c r="G184" s="17">
        <f t="shared" si="55"/>
        <v>6735</v>
      </c>
      <c r="H184" s="16">
        <f t="shared" si="2"/>
        <v>2075.1000000000004</v>
      </c>
      <c r="I184" s="34">
        <v>0</v>
      </c>
      <c r="J184" s="34">
        <v>0</v>
      </c>
      <c r="K184" s="19">
        <f t="shared" si="46"/>
        <v>554.69999999999789</v>
      </c>
      <c r="L184" s="19">
        <f t="shared" si="46"/>
        <v>3784.3000000000015</v>
      </c>
      <c r="M184" s="20">
        <f t="shared" si="5"/>
        <v>5576.1000000000013</v>
      </c>
      <c r="N184" s="21">
        <f t="shared" si="56"/>
        <v>3025.8000000000125</v>
      </c>
      <c r="O184" s="21">
        <f t="shared" si="57"/>
        <v>6407.3000000000011</v>
      </c>
      <c r="P184" s="249">
        <f t="shared" si="49"/>
        <v>1424.8999999999996</v>
      </c>
      <c r="Q184" s="249">
        <f t="shared" si="50"/>
        <v>6215.6999999999989</v>
      </c>
      <c r="R184" s="249">
        <f t="shared" si="51"/>
        <v>9393.2000000000025</v>
      </c>
      <c r="S184" s="16">
        <f t="shared" si="11"/>
        <v>1730.8999999999996</v>
      </c>
      <c r="T184" s="34">
        <v>0</v>
      </c>
      <c r="U184" s="34">
        <v>0</v>
      </c>
      <c r="V184" s="19">
        <f t="shared" si="39"/>
        <v>575.29999999999723</v>
      </c>
      <c r="W184" s="19">
        <f t="shared" si="40"/>
        <v>1310.0000000000005</v>
      </c>
      <c r="X184" s="20">
        <f t="shared" si="41"/>
        <v>5142.3000000000029</v>
      </c>
      <c r="Y184" s="21">
        <f t="shared" si="42"/>
        <v>1714.2000000000019</v>
      </c>
      <c r="Z184" s="21">
        <f t="shared" si="43"/>
        <v>3955.4999999999995</v>
      </c>
      <c r="AC184" s="249">
        <f t="shared" si="52"/>
        <v>1769.1500000000003</v>
      </c>
      <c r="AD184" s="249">
        <f t="shared" si="53"/>
        <v>8690</v>
      </c>
      <c r="AE184" s="249">
        <f t="shared" si="54"/>
        <v>8285.8000000000029</v>
      </c>
    </row>
    <row r="185" spans="1:31" ht="19.5" customHeight="1" x14ac:dyDescent="0.2">
      <c r="A185" s="24" t="s">
        <v>209</v>
      </c>
      <c r="B185" s="33">
        <v>45106</v>
      </c>
      <c r="C185" s="35">
        <v>1.7</v>
      </c>
      <c r="D185" s="35">
        <v>1</v>
      </c>
      <c r="E185" s="35">
        <v>1</v>
      </c>
      <c r="F185" s="16">
        <f t="shared" si="0"/>
        <v>4296.600000000004</v>
      </c>
      <c r="G185" s="17">
        <f t="shared" si="55"/>
        <v>6736</v>
      </c>
      <c r="H185" s="16">
        <f t="shared" si="2"/>
        <v>2076.8000000000002</v>
      </c>
      <c r="I185" s="34">
        <v>0.4</v>
      </c>
      <c r="J185" s="34">
        <v>1.2</v>
      </c>
      <c r="K185" s="19">
        <f t="shared" si="46"/>
        <v>555.09999999999786</v>
      </c>
      <c r="L185" s="19">
        <f t="shared" si="46"/>
        <v>3785.5000000000014</v>
      </c>
      <c r="M185" s="20">
        <f t="shared" si="5"/>
        <v>5577.8000000000011</v>
      </c>
      <c r="N185" s="21">
        <f t="shared" si="56"/>
        <v>3026.2000000000126</v>
      </c>
      <c r="O185" s="21">
        <f t="shared" si="57"/>
        <v>6408.5000000000009</v>
      </c>
      <c r="P185" s="249">
        <f t="shared" si="49"/>
        <v>1423.1999999999998</v>
      </c>
      <c r="Q185" s="249">
        <f t="shared" si="50"/>
        <v>6214.4999999999991</v>
      </c>
      <c r="R185" s="249">
        <f t="shared" si="51"/>
        <v>9392.8000000000011</v>
      </c>
      <c r="S185" s="16">
        <f t="shared" si="11"/>
        <v>1732.5999999999997</v>
      </c>
      <c r="T185" s="34">
        <v>0.4</v>
      </c>
      <c r="U185" s="34">
        <v>1.2</v>
      </c>
      <c r="V185" s="19">
        <f t="shared" si="39"/>
        <v>575.6999999999972</v>
      </c>
      <c r="W185" s="19">
        <f t="shared" si="40"/>
        <v>1311.2000000000005</v>
      </c>
      <c r="X185" s="20">
        <f t="shared" si="41"/>
        <v>5144.0000000000027</v>
      </c>
      <c r="Y185" s="21">
        <f t="shared" si="42"/>
        <v>1714.600000000002</v>
      </c>
      <c r="Z185" s="21">
        <f t="shared" si="43"/>
        <v>3956.6999999999994</v>
      </c>
      <c r="AC185" s="249">
        <f t="shared" si="52"/>
        <v>1767.4500000000003</v>
      </c>
      <c r="AD185" s="249">
        <f t="shared" si="53"/>
        <v>8688.7999999999993</v>
      </c>
      <c r="AE185" s="249">
        <f t="shared" si="54"/>
        <v>8285.4000000000033</v>
      </c>
    </row>
    <row r="186" spans="1:31" ht="21.75" customHeight="1" x14ac:dyDescent="0.2">
      <c r="A186" s="37" t="s">
        <v>210</v>
      </c>
      <c r="B186" s="38">
        <v>45112</v>
      </c>
      <c r="C186" s="39">
        <v>1</v>
      </c>
      <c r="D186" s="39">
        <v>1</v>
      </c>
      <c r="E186" s="39">
        <v>5</v>
      </c>
      <c r="F186" s="40">
        <f t="shared" si="0"/>
        <v>4297.600000000004</v>
      </c>
      <c r="G186" s="41">
        <f t="shared" si="55"/>
        <v>6741</v>
      </c>
      <c r="H186" s="40">
        <f t="shared" si="2"/>
        <v>2077.8000000000002</v>
      </c>
      <c r="I186" s="42">
        <v>0.3</v>
      </c>
      <c r="J186" s="42">
        <v>1.8</v>
      </c>
      <c r="K186" s="19">
        <f t="shared" si="46"/>
        <v>555.39999999999782</v>
      </c>
      <c r="L186" s="19">
        <f t="shared" si="46"/>
        <v>3787.3000000000015</v>
      </c>
      <c r="M186" s="44">
        <f t="shared" si="5"/>
        <v>5578.8000000000011</v>
      </c>
      <c r="N186" s="45">
        <f t="shared" si="56"/>
        <v>3026.5000000000127</v>
      </c>
      <c r="O186" s="45">
        <f t="shared" si="57"/>
        <v>6410.3000000000011</v>
      </c>
      <c r="P186" s="249">
        <f t="shared" si="49"/>
        <v>1422.1999999999998</v>
      </c>
      <c r="Q186" s="249">
        <f t="shared" si="50"/>
        <v>6212.6999999999989</v>
      </c>
      <c r="R186" s="249">
        <f t="shared" si="51"/>
        <v>9392.5000000000018</v>
      </c>
      <c r="S186" s="40">
        <f t="shared" si="11"/>
        <v>1733.5999999999997</v>
      </c>
      <c r="T186" s="42">
        <v>0.3</v>
      </c>
      <c r="U186" s="42">
        <v>1.7</v>
      </c>
      <c r="V186" s="43">
        <f t="shared" si="39"/>
        <v>575.99999999999716</v>
      </c>
      <c r="W186" s="43">
        <f t="shared" si="40"/>
        <v>1312.9000000000005</v>
      </c>
      <c r="X186" s="44">
        <f t="shared" si="41"/>
        <v>5145.0000000000027</v>
      </c>
      <c r="Y186" s="45">
        <f t="shared" si="42"/>
        <v>1714.9000000000019</v>
      </c>
      <c r="Z186" s="45">
        <f t="shared" si="43"/>
        <v>3958.3999999999992</v>
      </c>
      <c r="AC186" s="249">
        <f t="shared" si="52"/>
        <v>1766.4500000000003</v>
      </c>
      <c r="AD186" s="249">
        <f t="shared" si="53"/>
        <v>8687.0999999999985</v>
      </c>
      <c r="AE186" s="249">
        <f t="shared" si="54"/>
        <v>8285.100000000004</v>
      </c>
    </row>
    <row r="187" spans="1:31" ht="19.5" customHeight="1" x14ac:dyDescent="0.2">
      <c r="A187" s="24" t="s">
        <v>211</v>
      </c>
      <c r="B187" s="33">
        <v>45113</v>
      </c>
      <c r="C187" s="35">
        <v>2.4</v>
      </c>
      <c r="D187" s="35">
        <v>2</v>
      </c>
      <c r="E187" s="35">
        <v>2</v>
      </c>
      <c r="F187" s="40">
        <f t="shared" si="0"/>
        <v>4300.0000000000036</v>
      </c>
      <c r="G187" s="41">
        <f t="shared" si="55"/>
        <v>6743</v>
      </c>
      <c r="H187" s="40">
        <f t="shared" si="2"/>
        <v>2080.2000000000003</v>
      </c>
      <c r="I187" s="46">
        <v>0.7</v>
      </c>
      <c r="J187" s="46">
        <v>1.6</v>
      </c>
      <c r="K187" s="19">
        <f t="shared" si="46"/>
        <v>556.09999999999786</v>
      </c>
      <c r="L187" s="19">
        <f t="shared" si="46"/>
        <v>3788.9000000000015</v>
      </c>
      <c r="M187" s="44">
        <f t="shared" si="5"/>
        <v>5581.2000000000007</v>
      </c>
      <c r="N187" s="45">
        <f t="shared" si="56"/>
        <v>3027.2000000000126</v>
      </c>
      <c r="O187" s="45">
        <f t="shared" si="57"/>
        <v>6411.9000000000015</v>
      </c>
      <c r="P187" s="249">
        <f t="shared" si="49"/>
        <v>1419.7999999999997</v>
      </c>
      <c r="Q187" s="249">
        <f t="shared" si="50"/>
        <v>6211.0999999999985</v>
      </c>
      <c r="R187" s="249">
        <f t="shared" si="51"/>
        <v>9391.8000000000011</v>
      </c>
      <c r="S187" s="40">
        <f t="shared" si="11"/>
        <v>1735.9999999999998</v>
      </c>
      <c r="T187" s="46">
        <v>0.7</v>
      </c>
      <c r="U187" s="46">
        <v>1.6</v>
      </c>
      <c r="V187" s="43">
        <f t="shared" si="39"/>
        <v>576.6999999999972</v>
      </c>
      <c r="W187" s="43">
        <f t="shared" si="40"/>
        <v>1314.5000000000005</v>
      </c>
      <c r="X187" s="44">
        <f t="shared" si="41"/>
        <v>5147.4000000000024</v>
      </c>
      <c r="Y187" s="45">
        <f t="shared" si="42"/>
        <v>1715.600000000002</v>
      </c>
      <c r="Z187" s="45">
        <f t="shared" si="43"/>
        <v>3959.9999999999991</v>
      </c>
      <c r="AC187" s="249">
        <f t="shared" si="52"/>
        <v>1764.0500000000002</v>
      </c>
      <c r="AD187" s="249">
        <f t="shared" si="53"/>
        <v>8685.5</v>
      </c>
      <c r="AE187" s="249">
        <f t="shared" si="54"/>
        <v>8284.4000000000033</v>
      </c>
    </row>
    <row r="188" spans="1:31" ht="19.5" customHeight="1" x14ac:dyDescent="0.2">
      <c r="A188" s="24" t="s">
        <v>212</v>
      </c>
      <c r="B188" s="33">
        <v>45114</v>
      </c>
      <c r="C188" s="35">
        <v>2.6</v>
      </c>
      <c r="D188" s="35">
        <v>1</v>
      </c>
      <c r="E188" s="35">
        <v>1</v>
      </c>
      <c r="F188" s="40">
        <f t="shared" si="0"/>
        <v>4302.600000000004</v>
      </c>
      <c r="G188" s="41">
        <f t="shared" si="55"/>
        <v>6744</v>
      </c>
      <c r="H188" s="40">
        <f t="shared" si="2"/>
        <v>2082.8000000000002</v>
      </c>
      <c r="I188" s="46">
        <v>0.3</v>
      </c>
      <c r="J188" s="46">
        <v>1.1000000000000001</v>
      </c>
      <c r="K188" s="19">
        <f t="shared" si="46"/>
        <v>556.39999999999782</v>
      </c>
      <c r="L188" s="19">
        <f t="shared" si="46"/>
        <v>3790.0000000000014</v>
      </c>
      <c r="M188" s="44">
        <f t="shared" si="5"/>
        <v>5583.8000000000011</v>
      </c>
      <c r="N188" s="45">
        <f t="shared" si="56"/>
        <v>3027.5000000000127</v>
      </c>
      <c r="O188" s="45">
        <f t="shared" si="57"/>
        <v>6413.0000000000018</v>
      </c>
      <c r="P188" s="249">
        <f t="shared" si="49"/>
        <v>1417.1999999999998</v>
      </c>
      <c r="Q188" s="249">
        <f t="shared" si="50"/>
        <v>6209.9999999999982</v>
      </c>
      <c r="R188" s="249">
        <f t="shared" si="51"/>
        <v>9391.5000000000018</v>
      </c>
      <c r="S188" s="40">
        <f t="shared" si="11"/>
        <v>1738.5999999999997</v>
      </c>
      <c r="T188" s="46">
        <v>0.4</v>
      </c>
      <c r="U188" s="46">
        <v>1</v>
      </c>
      <c r="V188" s="43">
        <f t="shared" si="39"/>
        <v>577.09999999999718</v>
      </c>
      <c r="W188" s="43">
        <f t="shared" si="40"/>
        <v>1315.5000000000005</v>
      </c>
      <c r="X188" s="44">
        <f t="shared" si="41"/>
        <v>5150.0000000000027</v>
      </c>
      <c r="Y188" s="45">
        <f t="shared" si="42"/>
        <v>1716.000000000002</v>
      </c>
      <c r="Z188" s="45">
        <f t="shared" si="43"/>
        <v>3960.9999999999991</v>
      </c>
      <c r="AC188" s="249">
        <f t="shared" si="52"/>
        <v>1761.4500000000003</v>
      </c>
      <c r="AD188" s="249">
        <f t="shared" si="53"/>
        <v>8684.5</v>
      </c>
      <c r="AE188" s="249">
        <f t="shared" si="54"/>
        <v>8284.0000000000036</v>
      </c>
    </row>
    <row r="189" spans="1:31" ht="19.5" customHeight="1" x14ac:dyDescent="0.2">
      <c r="A189" s="24" t="s">
        <v>213</v>
      </c>
      <c r="B189" s="33">
        <v>45116</v>
      </c>
      <c r="C189" s="35">
        <v>1</v>
      </c>
      <c r="D189" s="35">
        <v>1</v>
      </c>
      <c r="E189" s="35">
        <v>1</v>
      </c>
      <c r="F189" s="40">
        <f t="shared" si="0"/>
        <v>4303.600000000004</v>
      </c>
      <c r="G189" s="41">
        <f t="shared" si="55"/>
        <v>6745</v>
      </c>
      <c r="H189" s="40">
        <f t="shared" si="2"/>
        <v>2083.8000000000002</v>
      </c>
      <c r="I189" s="46">
        <v>0.3</v>
      </c>
      <c r="J189" s="46">
        <v>1</v>
      </c>
      <c r="K189" s="19">
        <f t="shared" si="46"/>
        <v>556.69999999999777</v>
      </c>
      <c r="L189" s="19">
        <f t="shared" si="46"/>
        <v>3791.0000000000014</v>
      </c>
      <c r="M189" s="44">
        <f t="shared" si="5"/>
        <v>5584.8000000000011</v>
      </c>
      <c r="N189" s="45">
        <f t="shared" si="56"/>
        <v>3027.8000000000129</v>
      </c>
      <c r="O189" s="45">
        <f t="shared" si="57"/>
        <v>6414.0000000000018</v>
      </c>
      <c r="P189" s="249">
        <f t="shared" si="49"/>
        <v>1416.1999999999998</v>
      </c>
      <c r="Q189" s="249">
        <f t="shared" si="50"/>
        <v>6208.9999999999982</v>
      </c>
      <c r="R189" s="249">
        <f t="shared" si="51"/>
        <v>9391.2000000000025</v>
      </c>
      <c r="S189" s="40">
        <f t="shared" si="11"/>
        <v>1739.5999999999997</v>
      </c>
      <c r="T189" s="46">
        <v>0.3</v>
      </c>
      <c r="U189" s="46">
        <v>1</v>
      </c>
      <c r="V189" s="43">
        <f t="shared" si="39"/>
        <v>577.39999999999714</v>
      </c>
      <c r="W189" s="43">
        <f t="shared" si="40"/>
        <v>1316.5000000000005</v>
      </c>
      <c r="X189" s="44">
        <f t="shared" si="41"/>
        <v>5151.0000000000027</v>
      </c>
      <c r="Y189" s="45">
        <f t="shared" si="42"/>
        <v>1716.300000000002</v>
      </c>
      <c r="Z189" s="45">
        <f t="shared" si="43"/>
        <v>3961.9999999999991</v>
      </c>
      <c r="AC189" s="249">
        <f t="shared" si="52"/>
        <v>1760.4500000000003</v>
      </c>
      <c r="AD189" s="249">
        <f t="shared" si="53"/>
        <v>8683.5</v>
      </c>
      <c r="AE189" s="249">
        <f t="shared" si="54"/>
        <v>8283.7000000000044</v>
      </c>
    </row>
    <row r="190" spans="1:31" ht="19.5" customHeight="1" x14ac:dyDescent="0.2">
      <c r="A190" s="24" t="s">
        <v>214</v>
      </c>
      <c r="B190" s="33">
        <v>45119</v>
      </c>
      <c r="C190" s="35">
        <v>0.9</v>
      </c>
      <c r="D190" s="35">
        <v>1</v>
      </c>
      <c r="E190" s="35">
        <v>1</v>
      </c>
      <c r="F190" s="40">
        <f t="shared" si="0"/>
        <v>4304.5000000000036</v>
      </c>
      <c r="G190" s="41">
        <f t="shared" si="55"/>
        <v>6746</v>
      </c>
      <c r="H190" s="40">
        <f t="shared" si="2"/>
        <v>2084.7000000000003</v>
      </c>
      <c r="I190" s="46">
        <v>0.4</v>
      </c>
      <c r="J190" s="46">
        <v>0.8</v>
      </c>
      <c r="K190" s="19">
        <f t="shared" si="46"/>
        <v>557.09999999999775</v>
      </c>
      <c r="L190" s="19">
        <f t="shared" si="46"/>
        <v>3791.8000000000015</v>
      </c>
      <c r="M190" s="44">
        <f t="shared" si="5"/>
        <v>5585.7000000000007</v>
      </c>
      <c r="N190" s="45">
        <f t="shared" si="56"/>
        <v>3028.200000000013</v>
      </c>
      <c r="O190" s="45">
        <f t="shared" si="57"/>
        <v>6414.800000000002</v>
      </c>
      <c r="P190" s="249">
        <f t="shared" si="49"/>
        <v>1415.2999999999997</v>
      </c>
      <c r="Q190" s="249">
        <f t="shared" si="50"/>
        <v>6208.199999999998</v>
      </c>
      <c r="R190" s="249">
        <f t="shared" si="51"/>
        <v>9390.8000000000011</v>
      </c>
      <c r="S190" s="40">
        <f t="shared" si="11"/>
        <v>1740.4999999999998</v>
      </c>
      <c r="T190" s="46">
        <v>0.3</v>
      </c>
      <c r="U190" s="46">
        <v>0.8</v>
      </c>
      <c r="V190" s="43">
        <f t="shared" si="39"/>
        <v>577.69999999999709</v>
      </c>
      <c r="W190" s="43">
        <f t="shared" si="40"/>
        <v>1317.3000000000004</v>
      </c>
      <c r="X190" s="44">
        <f t="shared" si="41"/>
        <v>5151.9000000000024</v>
      </c>
      <c r="Y190" s="45">
        <f t="shared" si="42"/>
        <v>1716.600000000002</v>
      </c>
      <c r="Z190" s="45">
        <f t="shared" si="43"/>
        <v>3962.7999999999993</v>
      </c>
      <c r="AC190" s="249">
        <f t="shared" si="52"/>
        <v>1759.5500000000002</v>
      </c>
      <c r="AD190" s="249">
        <f t="shared" si="53"/>
        <v>8682.6999999999989</v>
      </c>
      <c r="AE190" s="249">
        <f t="shared" si="54"/>
        <v>8283.4000000000033</v>
      </c>
    </row>
    <row r="191" spans="1:31" ht="19.5" customHeight="1" x14ac:dyDescent="0.2">
      <c r="A191" s="24" t="s">
        <v>215</v>
      </c>
      <c r="B191" s="33">
        <v>45120</v>
      </c>
      <c r="C191" s="35">
        <v>0</v>
      </c>
      <c r="D191" s="35">
        <v>0</v>
      </c>
      <c r="E191" s="35">
        <v>0</v>
      </c>
      <c r="F191" s="40">
        <f t="shared" si="0"/>
        <v>4304.5000000000036</v>
      </c>
      <c r="G191" s="41">
        <f t="shared" si="55"/>
        <v>6746</v>
      </c>
      <c r="H191" s="40">
        <f t="shared" si="2"/>
        <v>2084.7000000000003</v>
      </c>
      <c r="I191" s="46">
        <v>0</v>
      </c>
      <c r="J191" s="46">
        <v>0</v>
      </c>
      <c r="K191" s="19">
        <f t="shared" si="46"/>
        <v>557.09999999999775</v>
      </c>
      <c r="L191" s="19">
        <f t="shared" si="46"/>
        <v>3791.8000000000015</v>
      </c>
      <c r="M191" s="44">
        <f t="shared" si="5"/>
        <v>5585.7000000000007</v>
      </c>
      <c r="N191" s="45">
        <f t="shared" si="56"/>
        <v>3028.200000000013</v>
      </c>
      <c r="O191" s="45">
        <f t="shared" si="57"/>
        <v>6414.800000000002</v>
      </c>
      <c r="P191" s="249">
        <f t="shared" si="49"/>
        <v>1415.2999999999997</v>
      </c>
      <c r="Q191" s="249">
        <f t="shared" si="50"/>
        <v>6208.199999999998</v>
      </c>
      <c r="R191" s="249">
        <f t="shared" si="51"/>
        <v>9390.8000000000011</v>
      </c>
      <c r="S191" s="40">
        <f t="shared" si="11"/>
        <v>1740.4999999999998</v>
      </c>
      <c r="T191" s="46">
        <v>0</v>
      </c>
      <c r="U191" s="46">
        <v>0</v>
      </c>
      <c r="V191" s="43">
        <f t="shared" si="39"/>
        <v>577.69999999999709</v>
      </c>
      <c r="W191" s="43">
        <f t="shared" si="40"/>
        <v>1317.3000000000004</v>
      </c>
      <c r="X191" s="44">
        <f t="shared" si="41"/>
        <v>5151.9000000000024</v>
      </c>
      <c r="Y191" s="45">
        <f t="shared" si="42"/>
        <v>1716.600000000002</v>
      </c>
      <c r="Z191" s="45">
        <f t="shared" si="43"/>
        <v>3962.7999999999993</v>
      </c>
      <c r="AC191" s="249">
        <f t="shared" si="52"/>
        <v>1759.5500000000002</v>
      </c>
      <c r="AD191" s="249">
        <f t="shared" si="53"/>
        <v>8682.6999999999989</v>
      </c>
      <c r="AE191" s="249">
        <f t="shared" si="54"/>
        <v>8283.4000000000033</v>
      </c>
    </row>
    <row r="192" spans="1:31" ht="19.5" customHeight="1" x14ac:dyDescent="0.2">
      <c r="A192" s="24" t="s">
        <v>216</v>
      </c>
      <c r="B192" s="33">
        <v>45121</v>
      </c>
      <c r="C192" s="35">
        <v>3.3</v>
      </c>
      <c r="D192" s="35">
        <v>3</v>
      </c>
      <c r="E192" s="35">
        <v>3</v>
      </c>
      <c r="F192" s="40">
        <f t="shared" si="0"/>
        <v>4307.8000000000038</v>
      </c>
      <c r="G192" s="41">
        <f t="shared" si="55"/>
        <v>6749</v>
      </c>
      <c r="H192" s="40">
        <f t="shared" si="2"/>
        <v>2088.0000000000005</v>
      </c>
      <c r="I192" s="46">
        <v>1.1000000000000001</v>
      </c>
      <c r="J192" s="46">
        <v>2.5</v>
      </c>
      <c r="K192" s="19">
        <f t="shared" si="46"/>
        <v>558.19999999999777</v>
      </c>
      <c r="L192" s="19">
        <f t="shared" si="46"/>
        <v>3794.3000000000015</v>
      </c>
      <c r="M192" s="44">
        <f t="shared" si="5"/>
        <v>5589.0000000000009</v>
      </c>
      <c r="N192" s="45">
        <f t="shared" si="56"/>
        <v>3029.3000000000129</v>
      </c>
      <c r="O192" s="45">
        <f t="shared" si="57"/>
        <v>6417.300000000002</v>
      </c>
      <c r="P192" s="249">
        <f t="shared" si="49"/>
        <v>1411.9999999999995</v>
      </c>
      <c r="Q192" s="249">
        <f t="shared" si="50"/>
        <v>6205.699999999998</v>
      </c>
      <c r="R192" s="249">
        <f t="shared" si="51"/>
        <v>9389.7000000000025</v>
      </c>
      <c r="S192" s="40">
        <f t="shared" si="11"/>
        <v>1743.7999999999997</v>
      </c>
      <c r="T192" s="46">
        <v>1.2</v>
      </c>
      <c r="U192" s="46">
        <v>2.6</v>
      </c>
      <c r="V192" s="43">
        <f t="shared" si="39"/>
        <v>578.89999999999714</v>
      </c>
      <c r="W192" s="43">
        <f t="shared" si="40"/>
        <v>1319.9000000000003</v>
      </c>
      <c r="X192" s="44">
        <f t="shared" si="41"/>
        <v>5155.2000000000025</v>
      </c>
      <c r="Y192" s="45">
        <f t="shared" si="42"/>
        <v>1717.800000000002</v>
      </c>
      <c r="Z192" s="45">
        <f t="shared" si="43"/>
        <v>3965.3999999999992</v>
      </c>
      <c r="AC192" s="249">
        <f t="shared" si="52"/>
        <v>1756.2500000000002</v>
      </c>
      <c r="AD192" s="249">
        <f t="shared" si="53"/>
        <v>8680.1</v>
      </c>
      <c r="AE192" s="249">
        <f t="shared" si="54"/>
        <v>8282.2000000000044</v>
      </c>
    </row>
    <row r="193" spans="1:31" ht="19.5" customHeight="1" x14ac:dyDescent="0.2">
      <c r="A193" s="24" t="s">
        <v>217</v>
      </c>
      <c r="B193" s="33">
        <v>45124</v>
      </c>
      <c r="C193" s="35">
        <v>2.2000000000000002</v>
      </c>
      <c r="D193" s="35">
        <v>1</v>
      </c>
      <c r="E193" s="35">
        <v>1</v>
      </c>
      <c r="F193" s="40">
        <f t="shared" si="0"/>
        <v>4310.0000000000036</v>
      </c>
      <c r="G193" s="41">
        <f t="shared" si="55"/>
        <v>6750</v>
      </c>
      <c r="H193" s="40">
        <f t="shared" si="2"/>
        <v>2090.2000000000003</v>
      </c>
      <c r="I193" s="46">
        <v>0.4</v>
      </c>
      <c r="J193" s="46">
        <v>1</v>
      </c>
      <c r="K193" s="19">
        <f t="shared" si="46"/>
        <v>558.59999999999775</v>
      </c>
      <c r="L193" s="19">
        <f t="shared" si="46"/>
        <v>3795.3000000000015</v>
      </c>
      <c r="M193" s="44">
        <f t="shared" si="5"/>
        <v>5591.2000000000007</v>
      </c>
      <c r="N193" s="45">
        <f t="shared" si="56"/>
        <v>3029.700000000013</v>
      </c>
      <c r="O193" s="45">
        <f t="shared" si="57"/>
        <v>6418.300000000002</v>
      </c>
      <c r="P193" s="249">
        <f t="shared" si="49"/>
        <v>1409.7999999999997</v>
      </c>
      <c r="Q193" s="249">
        <f t="shared" si="50"/>
        <v>6204.699999999998</v>
      </c>
      <c r="R193" s="249">
        <f t="shared" si="51"/>
        <v>9389.3000000000011</v>
      </c>
      <c r="S193" s="40">
        <f t="shared" si="11"/>
        <v>1745.9999999999998</v>
      </c>
      <c r="T193" s="46">
        <v>0.3</v>
      </c>
      <c r="U193" s="46">
        <v>0.9</v>
      </c>
      <c r="V193" s="43">
        <f t="shared" si="39"/>
        <v>579.19999999999709</v>
      </c>
      <c r="W193" s="43">
        <f t="shared" si="40"/>
        <v>1320.8000000000004</v>
      </c>
      <c r="X193" s="44">
        <f t="shared" si="41"/>
        <v>5157.4000000000024</v>
      </c>
      <c r="Y193" s="45">
        <f t="shared" si="42"/>
        <v>1718.100000000002</v>
      </c>
      <c r="Z193" s="45">
        <f t="shared" si="43"/>
        <v>3966.2999999999993</v>
      </c>
      <c r="AC193" s="249">
        <f t="shared" si="52"/>
        <v>1754.0500000000002</v>
      </c>
      <c r="AD193" s="249">
        <f t="shared" si="53"/>
        <v>8679.1999999999989</v>
      </c>
      <c r="AE193" s="249">
        <f t="shared" si="54"/>
        <v>8281.9000000000033</v>
      </c>
    </row>
    <row r="194" spans="1:31" ht="19.5" customHeight="1" x14ac:dyDescent="0.2">
      <c r="A194" s="24" t="s">
        <v>218</v>
      </c>
      <c r="B194" s="33">
        <v>45125</v>
      </c>
      <c r="C194" s="35">
        <v>0</v>
      </c>
      <c r="D194" s="35">
        <v>0</v>
      </c>
      <c r="E194" s="35">
        <v>0</v>
      </c>
      <c r="F194" s="40">
        <f t="shared" si="0"/>
        <v>4310.0000000000036</v>
      </c>
      <c r="G194" s="41">
        <f t="shared" si="55"/>
        <v>6750</v>
      </c>
      <c r="H194" s="40">
        <f t="shared" si="2"/>
        <v>2090.2000000000003</v>
      </c>
      <c r="I194" s="46">
        <v>0</v>
      </c>
      <c r="J194" s="46">
        <v>0</v>
      </c>
      <c r="K194" s="19">
        <f t="shared" si="46"/>
        <v>558.59999999999775</v>
      </c>
      <c r="L194" s="19">
        <f t="shared" si="46"/>
        <v>3795.3000000000015</v>
      </c>
      <c r="M194" s="44">
        <f t="shared" si="5"/>
        <v>5591.2000000000007</v>
      </c>
      <c r="N194" s="45">
        <f t="shared" si="56"/>
        <v>3029.700000000013</v>
      </c>
      <c r="O194" s="45">
        <f t="shared" si="57"/>
        <v>6418.300000000002</v>
      </c>
      <c r="P194" s="249">
        <f t="shared" si="49"/>
        <v>1409.7999999999997</v>
      </c>
      <c r="Q194" s="249">
        <f t="shared" si="50"/>
        <v>6204.699999999998</v>
      </c>
      <c r="R194" s="249">
        <f t="shared" si="51"/>
        <v>9389.3000000000011</v>
      </c>
      <c r="S194" s="40">
        <f t="shared" si="11"/>
        <v>1745.9999999999998</v>
      </c>
      <c r="T194" s="46">
        <v>0</v>
      </c>
      <c r="U194" s="46">
        <v>0</v>
      </c>
      <c r="V194" s="43">
        <f t="shared" si="39"/>
        <v>579.19999999999709</v>
      </c>
      <c r="W194" s="43">
        <f t="shared" si="40"/>
        <v>1320.8000000000004</v>
      </c>
      <c r="X194" s="44">
        <f t="shared" si="41"/>
        <v>5157.4000000000024</v>
      </c>
      <c r="Y194" s="45">
        <f t="shared" si="42"/>
        <v>1718.100000000002</v>
      </c>
      <c r="Z194" s="45">
        <f t="shared" si="43"/>
        <v>3966.2999999999993</v>
      </c>
      <c r="AC194" s="249">
        <f t="shared" si="52"/>
        <v>1754.0500000000002</v>
      </c>
      <c r="AD194" s="249">
        <f t="shared" si="53"/>
        <v>8679.1999999999989</v>
      </c>
      <c r="AE194" s="249">
        <f t="shared" si="54"/>
        <v>8281.9000000000033</v>
      </c>
    </row>
    <row r="195" spans="1:31" ht="19.5" customHeight="1" x14ac:dyDescent="0.2">
      <c r="A195" s="24" t="s">
        <v>219</v>
      </c>
      <c r="B195" s="33">
        <v>45126</v>
      </c>
      <c r="C195" s="35">
        <v>0</v>
      </c>
      <c r="D195" s="35">
        <v>0</v>
      </c>
      <c r="E195" s="35">
        <v>0</v>
      </c>
      <c r="F195" s="40">
        <f t="shared" si="0"/>
        <v>4310.0000000000036</v>
      </c>
      <c r="G195" s="41">
        <f t="shared" si="55"/>
        <v>6750</v>
      </c>
      <c r="H195" s="40">
        <f t="shared" si="2"/>
        <v>2090.2000000000003</v>
      </c>
      <c r="I195" s="46">
        <v>0</v>
      </c>
      <c r="J195" s="46">
        <v>0</v>
      </c>
      <c r="K195" s="19">
        <f t="shared" si="46"/>
        <v>558.59999999999775</v>
      </c>
      <c r="L195" s="19">
        <f t="shared" si="46"/>
        <v>3795.3000000000015</v>
      </c>
      <c r="M195" s="44">
        <f t="shared" si="5"/>
        <v>5591.2000000000007</v>
      </c>
      <c r="N195" s="45">
        <f t="shared" si="56"/>
        <v>3029.700000000013</v>
      </c>
      <c r="O195" s="45">
        <f t="shared" si="57"/>
        <v>6418.300000000002</v>
      </c>
      <c r="P195" s="249">
        <f t="shared" si="49"/>
        <v>1409.7999999999997</v>
      </c>
      <c r="Q195" s="249">
        <f t="shared" si="50"/>
        <v>6204.699999999998</v>
      </c>
      <c r="R195" s="249">
        <f t="shared" si="51"/>
        <v>9389.3000000000011</v>
      </c>
      <c r="S195" s="40">
        <f t="shared" si="11"/>
        <v>1745.9999999999998</v>
      </c>
      <c r="T195" s="46">
        <v>0</v>
      </c>
      <c r="U195" s="46">
        <v>0</v>
      </c>
      <c r="V195" s="43">
        <f t="shared" si="39"/>
        <v>579.19999999999709</v>
      </c>
      <c r="W195" s="43">
        <f t="shared" si="40"/>
        <v>1320.8000000000004</v>
      </c>
      <c r="X195" s="44">
        <f t="shared" si="41"/>
        <v>5157.4000000000024</v>
      </c>
      <c r="Y195" s="45">
        <f t="shared" si="42"/>
        <v>1718.100000000002</v>
      </c>
      <c r="Z195" s="45">
        <f t="shared" si="43"/>
        <v>3966.2999999999993</v>
      </c>
      <c r="AC195" s="249">
        <f t="shared" si="52"/>
        <v>1754.0500000000002</v>
      </c>
      <c r="AD195" s="249">
        <f t="shared" si="53"/>
        <v>8679.1999999999989</v>
      </c>
      <c r="AE195" s="249">
        <f t="shared" si="54"/>
        <v>8281.9000000000033</v>
      </c>
    </row>
    <row r="196" spans="1:31" ht="19.5" customHeight="1" x14ac:dyDescent="0.2">
      <c r="A196" s="24" t="s">
        <v>220</v>
      </c>
      <c r="B196" s="33">
        <v>45127</v>
      </c>
      <c r="C196" s="35">
        <v>1.3</v>
      </c>
      <c r="D196" s="35">
        <v>1</v>
      </c>
      <c r="E196" s="35">
        <v>2</v>
      </c>
      <c r="F196" s="40">
        <f t="shared" si="0"/>
        <v>4311.3000000000038</v>
      </c>
      <c r="G196" s="41">
        <f t="shared" si="55"/>
        <v>6752</v>
      </c>
      <c r="H196" s="40">
        <f t="shared" si="2"/>
        <v>2091.5000000000005</v>
      </c>
      <c r="I196" s="46">
        <v>0.3</v>
      </c>
      <c r="J196" s="46">
        <v>1.2</v>
      </c>
      <c r="K196" s="19">
        <f t="shared" si="46"/>
        <v>558.8999999999977</v>
      </c>
      <c r="L196" s="19">
        <f t="shared" si="46"/>
        <v>3796.5000000000014</v>
      </c>
      <c r="M196" s="44">
        <f t="shared" si="5"/>
        <v>5592.5000000000009</v>
      </c>
      <c r="N196" s="45">
        <f t="shared" si="56"/>
        <v>3030.0000000000132</v>
      </c>
      <c r="O196" s="45">
        <f t="shared" si="57"/>
        <v>6419.5000000000018</v>
      </c>
      <c r="P196" s="249">
        <f t="shared" si="49"/>
        <v>1408.4999999999995</v>
      </c>
      <c r="Q196" s="249">
        <f t="shared" si="50"/>
        <v>6203.4999999999982</v>
      </c>
      <c r="R196" s="249">
        <f t="shared" si="51"/>
        <v>9389.0000000000018</v>
      </c>
      <c r="S196" s="40">
        <f t="shared" si="11"/>
        <v>1747.2999999999997</v>
      </c>
      <c r="T196" s="46">
        <v>0.4</v>
      </c>
      <c r="U196" s="46">
        <v>1.2</v>
      </c>
      <c r="V196" s="43">
        <f t="shared" si="39"/>
        <v>579.59999999999707</v>
      </c>
      <c r="W196" s="43">
        <f t="shared" si="40"/>
        <v>1322.0000000000005</v>
      </c>
      <c r="X196" s="44">
        <f t="shared" si="41"/>
        <v>5158.7000000000025</v>
      </c>
      <c r="Y196" s="45">
        <f t="shared" si="42"/>
        <v>1718.500000000002</v>
      </c>
      <c r="Z196" s="45">
        <f t="shared" si="43"/>
        <v>3967.4999999999991</v>
      </c>
      <c r="AC196" s="249">
        <f t="shared" si="52"/>
        <v>1752.7500000000002</v>
      </c>
      <c r="AD196" s="249">
        <f t="shared" si="53"/>
        <v>8678</v>
      </c>
      <c r="AE196" s="249">
        <f t="shared" si="54"/>
        <v>8281.5000000000036</v>
      </c>
    </row>
    <row r="197" spans="1:31" ht="19.5" customHeight="1" x14ac:dyDescent="0.2">
      <c r="A197" s="24" t="s">
        <v>221</v>
      </c>
      <c r="B197" s="33">
        <v>45132</v>
      </c>
      <c r="C197" s="35">
        <v>1.2</v>
      </c>
      <c r="D197" s="35">
        <v>1</v>
      </c>
      <c r="E197" s="35">
        <v>7</v>
      </c>
      <c r="F197" s="40">
        <f t="shared" si="0"/>
        <v>4312.5000000000036</v>
      </c>
      <c r="G197" s="41">
        <f t="shared" si="55"/>
        <v>6759</v>
      </c>
      <c r="H197" s="40">
        <f t="shared" si="2"/>
        <v>2092.7000000000003</v>
      </c>
      <c r="I197" s="46">
        <v>0.3</v>
      </c>
      <c r="J197" s="46">
        <v>2</v>
      </c>
      <c r="K197" s="19">
        <f t="shared" si="46"/>
        <v>559.19999999999766</v>
      </c>
      <c r="L197" s="19">
        <f t="shared" si="46"/>
        <v>3798.5000000000014</v>
      </c>
      <c r="M197" s="44">
        <f t="shared" si="5"/>
        <v>5593.7000000000007</v>
      </c>
      <c r="N197" s="45">
        <f t="shared" si="56"/>
        <v>3030.3000000000134</v>
      </c>
      <c r="O197" s="45">
        <f t="shared" si="57"/>
        <v>6421.5000000000018</v>
      </c>
      <c r="P197" s="249">
        <f t="shared" si="49"/>
        <v>1407.2999999999997</v>
      </c>
      <c r="Q197" s="249">
        <f t="shared" si="50"/>
        <v>6201.4999999999982</v>
      </c>
      <c r="R197" s="249">
        <f t="shared" si="51"/>
        <v>9388.7000000000025</v>
      </c>
      <c r="S197" s="40">
        <f t="shared" si="11"/>
        <v>1748.4999999999998</v>
      </c>
      <c r="T197" s="46">
        <v>0.3</v>
      </c>
      <c r="U197" s="46">
        <v>1.6</v>
      </c>
      <c r="V197" s="43">
        <f t="shared" si="39"/>
        <v>579.89999999999702</v>
      </c>
      <c r="W197" s="43">
        <f t="shared" si="40"/>
        <v>1323.6000000000004</v>
      </c>
      <c r="X197" s="44">
        <f t="shared" si="41"/>
        <v>5159.9000000000024</v>
      </c>
      <c r="Y197" s="45">
        <f t="shared" si="42"/>
        <v>1718.800000000002</v>
      </c>
      <c r="Z197" s="45">
        <f t="shared" si="43"/>
        <v>3969.099999999999</v>
      </c>
      <c r="AC197" s="249">
        <f t="shared" si="52"/>
        <v>1751.5500000000002</v>
      </c>
      <c r="AD197" s="249">
        <f t="shared" si="53"/>
        <v>8676.4</v>
      </c>
      <c r="AE197" s="249">
        <f t="shared" si="54"/>
        <v>8281.2000000000044</v>
      </c>
    </row>
    <row r="198" spans="1:31" ht="19.5" customHeight="1" x14ac:dyDescent="0.2">
      <c r="A198" s="24" t="s">
        <v>222</v>
      </c>
      <c r="B198" s="33">
        <v>45133</v>
      </c>
      <c r="C198" s="35">
        <v>2</v>
      </c>
      <c r="D198" s="35">
        <v>2</v>
      </c>
      <c r="E198" s="35">
        <v>4</v>
      </c>
      <c r="F198" s="40">
        <f t="shared" si="0"/>
        <v>4314.5000000000036</v>
      </c>
      <c r="G198" s="41">
        <f t="shared" si="55"/>
        <v>6763</v>
      </c>
      <c r="H198" s="40">
        <f t="shared" si="2"/>
        <v>2094.7000000000003</v>
      </c>
      <c r="I198" s="46">
        <v>0.8</v>
      </c>
      <c r="J198" s="46">
        <v>1.7</v>
      </c>
      <c r="K198" s="19">
        <f t="shared" si="46"/>
        <v>559.99999999999761</v>
      </c>
      <c r="L198" s="19">
        <f t="shared" si="46"/>
        <v>3800.2000000000012</v>
      </c>
      <c r="M198" s="44">
        <f t="shared" si="5"/>
        <v>5595.7000000000007</v>
      </c>
      <c r="N198" s="45">
        <f t="shared" si="56"/>
        <v>3031.1000000000136</v>
      </c>
      <c r="O198" s="45">
        <f t="shared" si="57"/>
        <v>6423.2000000000016</v>
      </c>
      <c r="P198" s="249">
        <f t="shared" si="49"/>
        <v>1405.2999999999997</v>
      </c>
      <c r="Q198" s="249">
        <f t="shared" si="50"/>
        <v>6199.7999999999984</v>
      </c>
      <c r="R198" s="249">
        <f t="shared" si="51"/>
        <v>9387.9000000000015</v>
      </c>
      <c r="S198" s="40">
        <f t="shared" si="11"/>
        <v>1750.4999999999998</v>
      </c>
      <c r="T198" s="46">
        <v>0.7</v>
      </c>
      <c r="U198" s="46">
        <v>1.7</v>
      </c>
      <c r="V198" s="43">
        <f t="shared" si="39"/>
        <v>580.59999999999707</v>
      </c>
      <c r="W198" s="43">
        <f t="shared" si="40"/>
        <v>1325.3000000000004</v>
      </c>
      <c r="X198" s="44">
        <f t="shared" si="41"/>
        <v>5161.9000000000024</v>
      </c>
      <c r="Y198" s="45">
        <f t="shared" si="42"/>
        <v>1719.500000000002</v>
      </c>
      <c r="Z198" s="45">
        <f t="shared" si="43"/>
        <v>3970.7999999999988</v>
      </c>
      <c r="AC198" s="249">
        <f t="shared" si="52"/>
        <v>1749.5500000000002</v>
      </c>
      <c r="AD198" s="249">
        <f t="shared" si="53"/>
        <v>8674.6999999999989</v>
      </c>
      <c r="AE198" s="249">
        <f t="shared" si="54"/>
        <v>8280.5000000000036</v>
      </c>
    </row>
    <row r="199" spans="1:31" ht="19.5" customHeight="1" x14ac:dyDescent="0.2">
      <c r="A199" s="24" t="s">
        <v>223</v>
      </c>
      <c r="B199" s="33">
        <v>45140</v>
      </c>
      <c r="C199" s="35">
        <v>1.5</v>
      </c>
      <c r="D199" s="35">
        <v>1</v>
      </c>
      <c r="E199" s="35">
        <v>1</v>
      </c>
      <c r="F199" s="40">
        <f t="shared" si="0"/>
        <v>4316.0000000000036</v>
      </c>
      <c r="G199" s="41">
        <f t="shared" si="55"/>
        <v>6764</v>
      </c>
      <c r="H199" s="40">
        <f t="shared" si="2"/>
        <v>2096.2000000000003</v>
      </c>
      <c r="I199" s="46">
        <v>0.3</v>
      </c>
      <c r="J199" s="46">
        <v>0.9</v>
      </c>
      <c r="K199" s="19">
        <f t="shared" ref="K199:L262" si="58">IF(I199="","",I199+K198)</f>
        <v>560.29999999999757</v>
      </c>
      <c r="L199" s="19">
        <f t="shared" si="58"/>
        <v>3801.1000000000013</v>
      </c>
      <c r="M199" s="44">
        <f t="shared" si="5"/>
        <v>5597.2000000000007</v>
      </c>
      <c r="N199" s="45">
        <f t="shared" si="56"/>
        <v>3031.4000000000137</v>
      </c>
      <c r="O199" s="45">
        <f t="shared" si="57"/>
        <v>6424.1000000000013</v>
      </c>
      <c r="P199" s="249">
        <f t="shared" ref="P199:P262" si="59">IF(H199="","",3500-(H199-0))</f>
        <v>1403.7999999999997</v>
      </c>
      <c r="Q199" s="249">
        <f t="shared" ref="Q199:Q262" si="60">IF(O199="","",7799-(O199-4824))</f>
        <v>6198.8999999999987</v>
      </c>
      <c r="R199" s="249">
        <f t="shared" ref="R199:R262" si="61">IF(K199="","",10000-(K199-0)-52.1)</f>
        <v>9387.6000000000022</v>
      </c>
      <c r="S199" s="40">
        <f t="shared" si="11"/>
        <v>1751.9999999999998</v>
      </c>
      <c r="T199" s="46">
        <v>0.4</v>
      </c>
      <c r="U199" s="46">
        <v>1</v>
      </c>
      <c r="V199" s="43">
        <f t="shared" si="39"/>
        <v>580.99999999999704</v>
      </c>
      <c r="W199" s="43">
        <f t="shared" si="40"/>
        <v>1326.3000000000004</v>
      </c>
      <c r="X199" s="44">
        <f t="shared" si="41"/>
        <v>5163.4000000000024</v>
      </c>
      <c r="Y199" s="45">
        <f t="shared" si="42"/>
        <v>1719.9000000000021</v>
      </c>
      <c r="Z199" s="45">
        <f t="shared" si="43"/>
        <v>3971.7999999999988</v>
      </c>
      <c r="AC199" s="249">
        <f t="shared" ref="AC199:AC262" si="62">IF(S199="","",2719.75-(S199-780.25)+0.05)</f>
        <v>1748.0500000000002</v>
      </c>
      <c r="AD199" s="249">
        <f t="shared" ref="AD199:AD262" si="63">IF(W199="","",9364-(W199-636))</f>
        <v>8673.6999999999989</v>
      </c>
      <c r="AE199" s="249">
        <f t="shared" ref="AE199:AE262" si="64">IF(V199="","",8518.2-(V199-342.9))</f>
        <v>8280.100000000004</v>
      </c>
    </row>
    <row r="200" spans="1:31" ht="19.5" customHeight="1" x14ac:dyDescent="0.2">
      <c r="A200" s="24" t="s">
        <v>368</v>
      </c>
      <c r="B200" s="33">
        <v>45146</v>
      </c>
      <c r="C200" s="35">
        <v>1</v>
      </c>
      <c r="D200" s="35">
        <v>1</v>
      </c>
      <c r="E200" s="35">
        <v>6</v>
      </c>
      <c r="F200" s="40">
        <f t="shared" si="0"/>
        <v>4317.0000000000036</v>
      </c>
      <c r="G200" s="41">
        <f t="shared" si="55"/>
        <v>6770</v>
      </c>
      <c r="H200" s="40">
        <f t="shared" si="2"/>
        <v>2097.2000000000003</v>
      </c>
      <c r="I200" s="46">
        <v>0.7</v>
      </c>
      <c r="J200" s="46">
        <v>1.5</v>
      </c>
      <c r="K200" s="19">
        <f t="shared" si="58"/>
        <v>560.99999999999761</v>
      </c>
      <c r="L200" s="19">
        <f t="shared" si="58"/>
        <v>3802.6000000000013</v>
      </c>
      <c r="M200" s="44">
        <f t="shared" si="5"/>
        <v>5598.2000000000007</v>
      </c>
      <c r="N200" s="45">
        <f t="shared" si="56"/>
        <v>3032.1000000000136</v>
      </c>
      <c r="O200" s="45">
        <f t="shared" si="57"/>
        <v>6425.6000000000013</v>
      </c>
      <c r="P200" s="249">
        <f t="shared" si="59"/>
        <v>1402.7999999999997</v>
      </c>
      <c r="Q200" s="249">
        <f t="shared" si="60"/>
        <v>6197.3999999999987</v>
      </c>
      <c r="R200" s="249">
        <f t="shared" si="61"/>
        <v>9386.9000000000015</v>
      </c>
      <c r="S200" s="40">
        <f t="shared" si="11"/>
        <v>1752.9999999999998</v>
      </c>
      <c r="T200" s="46">
        <v>0.6</v>
      </c>
      <c r="U200" s="46">
        <v>1.5</v>
      </c>
      <c r="V200" s="43">
        <f t="shared" si="39"/>
        <v>581.59999999999707</v>
      </c>
      <c r="W200" s="43">
        <f t="shared" si="40"/>
        <v>1327.8000000000004</v>
      </c>
      <c r="X200" s="44">
        <f t="shared" si="41"/>
        <v>5164.4000000000024</v>
      </c>
      <c r="Y200" s="45">
        <f t="shared" si="42"/>
        <v>1720.500000000002</v>
      </c>
      <c r="Z200" s="45">
        <f t="shared" si="43"/>
        <v>3973.2999999999988</v>
      </c>
      <c r="AC200" s="249">
        <f t="shared" si="62"/>
        <v>1747.0500000000002</v>
      </c>
      <c r="AD200" s="249">
        <f t="shared" si="63"/>
        <v>8672.1999999999989</v>
      </c>
      <c r="AE200" s="249">
        <f t="shared" si="64"/>
        <v>8279.5000000000036</v>
      </c>
    </row>
    <row r="201" spans="1:31" ht="19.5" customHeight="1" x14ac:dyDescent="0.2">
      <c r="A201" s="24" t="s">
        <v>370</v>
      </c>
      <c r="B201" s="33">
        <v>45148</v>
      </c>
      <c r="C201" s="35">
        <v>1</v>
      </c>
      <c r="D201" s="35">
        <v>2</v>
      </c>
      <c r="E201" s="35">
        <v>4</v>
      </c>
      <c r="F201" s="40">
        <f t="shared" ref="F201:F211" si="65">IF(C201="","",C201+F200)</f>
        <v>4318.0000000000036</v>
      </c>
      <c r="G201" s="41">
        <f t="shared" ref="G201:G211" si="66">IF(E201="","",E201+G200)</f>
        <v>6774</v>
      </c>
      <c r="H201" s="40">
        <f t="shared" ref="H201:H211" si="67">IF(C201="","",C201+H200)</f>
        <v>2098.2000000000003</v>
      </c>
      <c r="I201" s="46">
        <v>0.6</v>
      </c>
      <c r="J201" s="46">
        <v>1.7</v>
      </c>
      <c r="K201" s="19">
        <f t="shared" si="58"/>
        <v>561.59999999999764</v>
      </c>
      <c r="L201" s="19">
        <f t="shared" si="58"/>
        <v>3804.3000000000011</v>
      </c>
      <c r="M201" s="44">
        <f t="shared" ref="M201:M211" si="68">IF(C201="","",C201+M200)</f>
        <v>5599.2000000000007</v>
      </c>
      <c r="N201" s="45">
        <f t="shared" ref="N201:N211" si="69">IF(I201="","",I201+N200)</f>
        <v>3032.7000000000135</v>
      </c>
      <c r="O201" s="45">
        <f t="shared" ref="O201:O211" si="70">IF(J201="","",J201+O200)</f>
        <v>6427.3000000000011</v>
      </c>
      <c r="P201" s="249">
        <f t="shared" si="59"/>
        <v>1401.7999999999997</v>
      </c>
      <c r="Q201" s="249">
        <f t="shared" si="60"/>
        <v>6195.6999999999989</v>
      </c>
      <c r="R201" s="249">
        <f t="shared" si="61"/>
        <v>9386.3000000000011</v>
      </c>
      <c r="S201" s="40">
        <f t="shared" ref="S201:S211" si="71">IF(C201="","",C201+S200)</f>
        <v>1753.9999999999998</v>
      </c>
      <c r="T201" s="46">
        <v>0.7</v>
      </c>
      <c r="U201" s="46">
        <v>1.6</v>
      </c>
      <c r="V201" s="43">
        <f t="shared" ref="V201:V211" si="72">IF(T201="","",T201+V200)</f>
        <v>582.29999999999711</v>
      </c>
      <c r="W201" s="43">
        <f t="shared" ref="W201:W211" si="73">IF(U201="","",U201+W200)</f>
        <v>1329.4000000000003</v>
      </c>
      <c r="X201" s="44">
        <f t="shared" ref="X201:X211" si="74">IF(C201="","",C201+X200)</f>
        <v>5165.4000000000024</v>
      </c>
      <c r="Y201" s="45">
        <f t="shared" ref="Y201:Y211" si="75">IF(T201="","",T201+Y200)</f>
        <v>1721.2000000000021</v>
      </c>
      <c r="Z201" s="45">
        <f t="shared" ref="Z201:Z211" si="76">IF(U201="","",U201+Z200)</f>
        <v>3974.8999999999987</v>
      </c>
      <c r="AC201" s="249">
        <f t="shared" si="62"/>
        <v>1746.0500000000002</v>
      </c>
      <c r="AD201" s="249">
        <f t="shared" si="63"/>
        <v>8670.6</v>
      </c>
      <c r="AE201" s="249">
        <f t="shared" si="64"/>
        <v>8278.8000000000029</v>
      </c>
    </row>
    <row r="202" spans="1:31" ht="19.5" customHeight="1" x14ac:dyDescent="0.2">
      <c r="A202" s="24" t="s">
        <v>374</v>
      </c>
      <c r="B202" s="33">
        <v>45150</v>
      </c>
      <c r="C202" s="35">
        <v>4</v>
      </c>
      <c r="D202" s="35">
        <v>2</v>
      </c>
      <c r="E202" s="35">
        <v>2</v>
      </c>
      <c r="F202" s="40">
        <f t="shared" si="65"/>
        <v>4322.0000000000036</v>
      </c>
      <c r="G202" s="41">
        <f t="shared" si="66"/>
        <v>6776</v>
      </c>
      <c r="H202" s="40">
        <f t="shared" si="67"/>
        <v>2102.2000000000003</v>
      </c>
      <c r="I202" s="46">
        <v>0.7</v>
      </c>
      <c r="J202" s="46">
        <v>1.7</v>
      </c>
      <c r="K202" s="19">
        <f t="shared" si="58"/>
        <v>562.29999999999768</v>
      </c>
      <c r="L202" s="19">
        <f t="shared" si="58"/>
        <v>3806.0000000000009</v>
      </c>
      <c r="M202" s="44">
        <f t="shared" si="68"/>
        <v>5603.2000000000007</v>
      </c>
      <c r="N202" s="45">
        <f t="shared" si="69"/>
        <v>3033.4000000000133</v>
      </c>
      <c r="O202" s="45">
        <f t="shared" si="70"/>
        <v>6429.0000000000009</v>
      </c>
      <c r="P202" s="249">
        <f t="shared" si="59"/>
        <v>1397.7999999999997</v>
      </c>
      <c r="Q202" s="249">
        <f t="shared" si="60"/>
        <v>6193.9999999999991</v>
      </c>
      <c r="R202" s="249">
        <f t="shared" si="61"/>
        <v>9385.6000000000022</v>
      </c>
      <c r="S202" s="40">
        <f t="shared" si="71"/>
        <v>1757.9999999999998</v>
      </c>
      <c r="T202" s="46">
        <v>0.6</v>
      </c>
      <c r="U202" s="46">
        <v>1.8</v>
      </c>
      <c r="V202" s="43">
        <f t="shared" si="72"/>
        <v>582.89999999999714</v>
      </c>
      <c r="W202" s="43">
        <f t="shared" si="73"/>
        <v>1331.2000000000003</v>
      </c>
      <c r="X202" s="44">
        <f t="shared" si="74"/>
        <v>5169.4000000000024</v>
      </c>
      <c r="Y202" s="45">
        <f t="shared" si="75"/>
        <v>1721.800000000002</v>
      </c>
      <c r="Z202" s="45">
        <f t="shared" si="76"/>
        <v>3976.6999999999989</v>
      </c>
      <c r="AC202" s="249">
        <f t="shared" si="62"/>
        <v>1742.0500000000002</v>
      </c>
      <c r="AD202" s="249">
        <f t="shared" si="63"/>
        <v>8668.7999999999993</v>
      </c>
      <c r="AE202" s="249">
        <f t="shared" si="64"/>
        <v>8278.2000000000044</v>
      </c>
    </row>
    <row r="203" spans="1:31" ht="19.5" customHeight="1" x14ac:dyDescent="0.2">
      <c r="A203" s="24" t="s">
        <v>375</v>
      </c>
      <c r="B203" s="33">
        <v>45153</v>
      </c>
      <c r="C203" s="35">
        <v>1.2</v>
      </c>
      <c r="D203" s="35">
        <v>1</v>
      </c>
      <c r="E203" s="35">
        <v>2</v>
      </c>
      <c r="F203" s="40">
        <f t="shared" si="65"/>
        <v>4323.2000000000035</v>
      </c>
      <c r="G203" s="41">
        <f t="shared" si="66"/>
        <v>6778</v>
      </c>
      <c r="H203" s="40">
        <f t="shared" si="67"/>
        <v>2103.4</v>
      </c>
      <c r="I203" s="46">
        <v>0.3</v>
      </c>
      <c r="J203" s="46">
        <v>1</v>
      </c>
      <c r="K203" s="19">
        <f t="shared" si="58"/>
        <v>562.59999999999764</v>
      </c>
      <c r="L203" s="19">
        <f t="shared" si="58"/>
        <v>3807.0000000000009</v>
      </c>
      <c r="M203" s="44">
        <f t="shared" si="68"/>
        <v>5604.4000000000005</v>
      </c>
      <c r="N203" s="45">
        <f t="shared" si="69"/>
        <v>3033.7000000000135</v>
      </c>
      <c r="O203" s="45">
        <f t="shared" si="70"/>
        <v>6430.0000000000009</v>
      </c>
      <c r="P203" s="249">
        <f t="shared" si="59"/>
        <v>1396.6</v>
      </c>
      <c r="Q203" s="249">
        <f t="shared" si="60"/>
        <v>6192.9999999999991</v>
      </c>
      <c r="R203" s="249">
        <f t="shared" si="61"/>
        <v>9385.3000000000011</v>
      </c>
      <c r="S203" s="40">
        <f t="shared" si="71"/>
        <v>1759.1999999999998</v>
      </c>
      <c r="T203" s="46">
        <v>0.4</v>
      </c>
      <c r="U203" s="46">
        <v>1.1000000000000001</v>
      </c>
      <c r="V203" s="43">
        <f t="shared" si="72"/>
        <v>583.29999999999711</v>
      </c>
      <c r="W203" s="43">
        <f t="shared" si="73"/>
        <v>1332.3000000000002</v>
      </c>
      <c r="X203" s="44">
        <f t="shared" si="74"/>
        <v>5170.6000000000022</v>
      </c>
      <c r="Y203" s="45">
        <f t="shared" si="75"/>
        <v>1722.2000000000021</v>
      </c>
      <c r="Z203" s="45">
        <f t="shared" si="76"/>
        <v>3977.7999999999988</v>
      </c>
      <c r="AC203" s="249">
        <f t="shared" si="62"/>
        <v>1740.8500000000001</v>
      </c>
      <c r="AD203" s="249">
        <f t="shared" si="63"/>
        <v>8667.7000000000007</v>
      </c>
      <c r="AE203" s="249">
        <f t="shared" si="64"/>
        <v>8277.8000000000029</v>
      </c>
    </row>
    <row r="204" spans="1:31" ht="19.5" customHeight="1" x14ac:dyDescent="0.2">
      <c r="A204" s="24" t="s">
        <v>378</v>
      </c>
      <c r="B204" s="33">
        <v>45155</v>
      </c>
      <c r="C204" s="35">
        <v>2</v>
      </c>
      <c r="D204" s="35">
        <v>1</v>
      </c>
      <c r="E204" s="35">
        <v>1</v>
      </c>
      <c r="F204" s="40">
        <f t="shared" si="65"/>
        <v>4325.2000000000035</v>
      </c>
      <c r="G204" s="41">
        <f t="shared" si="66"/>
        <v>6779</v>
      </c>
      <c r="H204" s="40">
        <f t="shared" si="67"/>
        <v>2105.4</v>
      </c>
      <c r="I204" s="46">
        <v>0.4</v>
      </c>
      <c r="J204" s="46">
        <v>0.9</v>
      </c>
      <c r="K204" s="19">
        <f t="shared" si="58"/>
        <v>562.99999999999761</v>
      </c>
      <c r="L204" s="19">
        <f t="shared" si="58"/>
        <v>3807.900000000001</v>
      </c>
      <c r="M204" s="44">
        <f t="shared" si="68"/>
        <v>5606.4000000000005</v>
      </c>
      <c r="N204" s="45">
        <f t="shared" si="69"/>
        <v>3034.1000000000136</v>
      </c>
      <c r="O204" s="45">
        <f t="shared" si="70"/>
        <v>6430.9000000000005</v>
      </c>
      <c r="P204" s="249">
        <f t="shared" si="59"/>
        <v>1394.6</v>
      </c>
      <c r="Q204" s="249">
        <f t="shared" si="60"/>
        <v>6192.0999999999995</v>
      </c>
      <c r="R204" s="249">
        <f t="shared" si="61"/>
        <v>9384.9000000000015</v>
      </c>
      <c r="S204" s="40">
        <f t="shared" si="71"/>
        <v>1761.1999999999998</v>
      </c>
      <c r="T204" s="46">
        <v>0.3</v>
      </c>
      <c r="U204" s="46">
        <v>0.9</v>
      </c>
      <c r="V204" s="43">
        <f t="shared" si="72"/>
        <v>583.59999999999707</v>
      </c>
      <c r="W204" s="43">
        <f t="shared" si="73"/>
        <v>1333.2000000000003</v>
      </c>
      <c r="X204" s="44">
        <f t="shared" si="74"/>
        <v>5172.6000000000022</v>
      </c>
      <c r="Y204" s="45">
        <f t="shared" si="75"/>
        <v>1722.500000000002</v>
      </c>
      <c r="Z204" s="45">
        <f t="shared" si="76"/>
        <v>3978.6999999999989</v>
      </c>
      <c r="AC204" s="249">
        <f t="shared" si="62"/>
        <v>1738.8500000000001</v>
      </c>
      <c r="AD204" s="249">
        <f t="shared" si="63"/>
        <v>8666.7999999999993</v>
      </c>
      <c r="AE204" s="249">
        <f t="shared" si="64"/>
        <v>8277.5000000000036</v>
      </c>
    </row>
    <row r="205" spans="1:31" ht="19.5" customHeight="1" x14ac:dyDescent="0.2">
      <c r="A205" s="24" t="s">
        <v>379</v>
      </c>
      <c r="B205" s="33">
        <v>45156</v>
      </c>
      <c r="C205" s="35">
        <v>0</v>
      </c>
      <c r="D205" s="35">
        <v>0</v>
      </c>
      <c r="E205" s="35">
        <v>0</v>
      </c>
      <c r="F205" s="40">
        <f t="shared" si="65"/>
        <v>4325.2000000000035</v>
      </c>
      <c r="G205" s="41">
        <f t="shared" si="66"/>
        <v>6779</v>
      </c>
      <c r="H205" s="40">
        <f t="shared" si="67"/>
        <v>2105.4</v>
      </c>
      <c r="I205" s="46">
        <v>0</v>
      </c>
      <c r="J205" s="46">
        <v>0</v>
      </c>
      <c r="K205" s="19">
        <f t="shared" si="58"/>
        <v>562.99999999999761</v>
      </c>
      <c r="L205" s="19">
        <f t="shared" si="58"/>
        <v>3807.900000000001</v>
      </c>
      <c r="M205" s="44">
        <f t="shared" si="68"/>
        <v>5606.4000000000005</v>
      </c>
      <c r="N205" s="45">
        <f t="shared" si="69"/>
        <v>3034.1000000000136</v>
      </c>
      <c r="O205" s="45">
        <f t="shared" si="70"/>
        <v>6430.9000000000005</v>
      </c>
      <c r="P205" s="249">
        <f t="shared" si="59"/>
        <v>1394.6</v>
      </c>
      <c r="Q205" s="249">
        <f t="shared" si="60"/>
        <v>6192.0999999999995</v>
      </c>
      <c r="R205" s="249">
        <f t="shared" si="61"/>
        <v>9384.9000000000015</v>
      </c>
      <c r="S205" s="40">
        <f t="shared" si="71"/>
        <v>1761.1999999999998</v>
      </c>
      <c r="T205" s="46">
        <v>0</v>
      </c>
      <c r="U205" s="46">
        <v>0</v>
      </c>
      <c r="V205" s="43">
        <f t="shared" si="72"/>
        <v>583.59999999999707</v>
      </c>
      <c r="W205" s="43">
        <f t="shared" si="73"/>
        <v>1333.2000000000003</v>
      </c>
      <c r="X205" s="44">
        <f t="shared" si="74"/>
        <v>5172.6000000000022</v>
      </c>
      <c r="Y205" s="45">
        <f t="shared" si="75"/>
        <v>1722.500000000002</v>
      </c>
      <c r="Z205" s="45">
        <f t="shared" si="76"/>
        <v>3978.6999999999989</v>
      </c>
      <c r="AC205" s="249">
        <f t="shared" si="62"/>
        <v>1738.8500000000001</v>
      </c>
      <c r="AD205" s="249">
        <f t="shared" si="63"/>
        <v>8666.7999999999993</v>
      </c>
      <c r="AE205" s="249">
        <f t="shared" si="64"/>
        <v>8277.5000000000036</v>
      </c>
    </row>
    <row r="206" spans="1:31" ht="19.5" customHeight="1" x14ac:dyDescent="0.2">
      <c r="A206" s="24" t="s">
        <v>382</v>
      </c>
      <c r="B206" s="33">
        <v>45160</v>
      </c>
      <c r="C206" s="35">
        <v>1.1000000000000001</v>
      </c>
      <c r="D206" s="35">
        <v>1</v>
      </c>
      <c r="E206" s="35">
        <v>1</v>
      </c>
      <c r="F206" s="40">
        <f t="shared" si="65"/>
        <v>4326.3000000000038</v>
      </c>
      <c r="G206" s="41">
        <f t="shared" si="66"/>
        <v>6780</v>
      </c>
      <c r="H206" s="40">
        <f t="shared" si="67"/>
        <v>2106.5</v>
      </c>
      <c r="I206" s="46">
        <v>0.6</v>
      </c>
      <c r="J206" s="46">
        <v>1.4</v>
      </c>
      <c r="K206" s="19">
        <f t="shared" si="58"/>
        <v>563.59999999999764</v>
      </c>
      <c r="L206" s="19">
        <f t="shared" si="58"/>
        <v>3809.3000000000011</v>
      </c>
      <c r="M206" s="44">
        <f t="shared" si="68"/>
        <v>5607.5000000000009</v>
      </c>
      <c r="N206" s="45">
        <f t="shared" si="69"/>
        <v>3034.7000000000135</v>
      </c>
      <c r="O206" s="45">
        <f t="shared" si="70"/>
        <v>6432.3</v>
      </c>
      <c r="P206" s="249">
        <f t="shared" si="59"/>
        <v>1393.5</v>
      </c>
      <c r="Q206" s="249">
        <f t="shared" si="60"/>
        <v>6190.7</v>
      </c>
      <c r="R206" s="249">
        <f t="shared" si="61"/>
        <v>9384.3000000000011</v>
      </c>
      <c r="S206" s="40">
        <f t="shared" si="71"/>
        <v>1762.2999999999997</v>
      </c>
      <c r="T206" s="46">
        <v>0.7</v>
      </c>
      <c r="U206" s="46">
        <v>1.5</v>
      </c>
      <c r="V206" s="43">
        <f t="shared" si="72"/>
        <v>584.29999999999711</v>
      </c>
      <c r="W206" s="43">
        <f t="shared" si="73"/>
        <v>1334.7000000000003</v>
      </c>
      <c r="X206" s="44">
        <f t="shared" si="74"/>
        <v>5173.7000000000025</v>
      </c>
      <c r="Y206" s="45">
        <f t="shared" si="75"/>
        <v>1723.2000000000021</v>
      </c>
      <c r="Z206" s="45">
        <f t="shared" si="76"/>
        <v>3980.1999999999989</v>
      </c>
      <c r="AC206" s="249">
        <f t="shared" si="62"/>
        <v>1737.7500000000002</v>
      </c>
      <c r="AD206" s="249">
        <f t="shared" si="63"/>
        <v>8665.2999999999993</v>
      </c>
      <c r="AE206" s="249">
        <f t="shared" si="64"/>
        <v>8276.8000000000029</v>
      </c>
    </row>
    <row r="207" spans="1:31" ht="19.5" customHeight="1" x14ac:dyDescent="0.2">
      <c r="A207" s="24" t="s">
        <v>385</v>
      </c>
      <c r="B207" s="33">
        <v>45162</v>
      </c>
      <c r="C207" s="35">
        <v>0</v>
      </c>
      <c r="D207" s="35">
        <v>0</v>
      </c>
      <c r="E207" s="35">
        <v>0</v>
      </c>
      <c r="F207" s="40">
        <f t="shared" si="65"/>
        <v>4326.3000000000038</v>
      </c>
      <c r="G207" s="41">
        <f t="shared" si="66"/>
        <v>6780</v>
      </c>
      <c r="H207" s="40">
        <f t="shared" si="67"/>
        <v>2106.5</v>
      </c>
      <c r="I207" s="46">
        <v>1</v>
      </c>
      <c r="J207" s="46">
        <v>1.7</v>
      </c>
      <c r="K207" s="19">
        <f t="shared" si="58"/>
        <v>564.59999999999764</v>
      </c>
      <c r="L207" s="19">
        <f t="shared" si="58"/>
        <v>3811.0000000000009</v>
      </c>
      <c r="M207" s="44">
        <f t="shared" si="68"/>
        <v>5607.5000000000009</v>
      </c>
      <c r="N207" s="45">
        <f t="shared" si="69"/>
        <v>3035.7000000000135</v>
      </c>
      <c r="O207" s="45">
        <f t="shared" si="70"/>
        <v>6434</v>
      </c>
      <c r="P207" s="249">
        <f t="shared" si="59"/>
        <v>1393.5</v>
      </c>
      <c r="Q207" s="249">
        <f t="shared" si="60"/>
        <v>6189</v>
      </c>
      <c r="R207" s="249">
        <f t="shared" si="61"/>
        <v>9383.3000000000011</v>
      </c>
      <c r="S207" s="40">
        <f t="shared" si="71"/>
        <v>1762.2999999999997</v>
      </c>
      <c r="T207" s="46">
        <v>1</v>
      </c>
      <c r="U207" s="46">
        <v>1.6</v>
      </c>
      <c r="V207" s="43">
        <f t="shared" si="72"/>
        <v>585.29999999999711</v>
      </c>
      <c r="W207" s="43">
        <f t="shared" si="73"/>
        <v>1336.3000000000002</v>
      </c>
      <c r="X207" s="44">
        <f t="shared" si="74"/>
        <v>5173.7000000000025</v>
      </c>
      <c r="Y207" s="45">
        <f t="shared" si="75"/>
        <v>1724.2000000000021</v>
      </c>
      <c r="Z207" s="45">
        <f t="shared" si="76"/>
        <v>3981.7999999999988</v>
      </c>
      <c r="AC207" s="249">
        <f t="shared" si="62"/>
        <v>1737.7500000000002</v>
      </c>
      <c r="AD207" s="249">
        <f t="shared" si="63"/>
        <v>8663.7000000000007</v>
      </c>
      <c r="AE207" s="249">
        <f t="shared" si="64"/>
        <v>8275.8000000000029</v>
      </c>
    </row>
    <row r="208" spans="1:31" ht="19.5" customHeight="1" x14ac:dyDescent="0.2">
      <c r="A208" s="24" t="s">
        <v>387</v>
      </c>
      <c r="B208" s="33">
        <v>45165</v>
      </c>
      <c r="C208" s="35">
        <v>1.6</v>
      </c>
      <c r="D208" s="35">
        <v>1</v>
      </c>
      <c r="E208" s="35">
        <v>1</v>
      </c>
      <c r="F208" s="40">
        <f t="shared" si="65"/>
        <v>4327.9000000000042</v>
      </c>
      <c r="G208" s="41">
        <f t="shared" si="66"/>
        <v>6781</v>
      </c>
      <c r="H208" s="40">
        <f t="shared" si="67"/>
        <v>2108.1</v>
      </c>
      <c r="I208" s="46">
        <v>0.4</v>
      </c>
      <c r="J208" s="46">
        <v>1.1000000000000001</v>
      </c>
      <c r="K208" s="19">
        <f t="shared" si="58"/>
        <v>564.99999999999761</v>
      </c>
      <c r="L208" s="19">
        <f t="shared" si="58"/>
        <v>3812.1000000000008</v>
      </c>
      <c r="M208" s="44">
        <f t="shared" si="68"/>
        <v>5609.1000000000013</v>
      </c>
      <c r="N208" s="45">
        <f t="shared" si="69"/>
        <v>3036.1000000000136</v>
      </c>
      <c r="O208" s="45">
        <f t="shared" si="70"/>
        <v>6435.1</v>
      </c>
      <c r="P208" s="249">
        <f t="shared" si="59"/>
        <v>1391.9</v>
      </c>
      <c r="Q208" s="249">
        <f t="shared" si="60"/>
        <v>6187.9</v>
      </c>
      <c r="R208" s="249">
        <f t="shared" si="61"/>
        <v>9382.9000000000015</v>
      </c>
      <c r="S208" s="40">
        <f t="shared" si="71"/>
        <v>1763.8999999999996</v>
      </c>
      <c r="T208" s="46">
        <v>0.3</v>
      </c>
      <c r="U208" s="46">
        <v>1.1000000000000001</v>
      </c>
      <c r="V208" s="43">
        <f t="shared" si="72"/>
        <v>585.59999999999707</v>
      </c>
      <c r="W208" s="43">
        <f t="shared" si="73"/>
        <v>1337.4</v>
      </c>
      <c r="X208" s="44">
        <f t="shared" si="74"/>
        <v>5175.3000000000029</v>
      </c>
      <c r="Y208" s="45">
        <f t="shared" si="75"/>
        <v>1724.500000000002</v>
      </c>
      <c r="Z208" s="45">
        <f t="shared" si="76"/>
        <v>3982.8999999999987</v>
      </c>
      <c r="AC208" s="249">
        <f t="shared" si="62"/>
        <v>1736.1500000000003</v>
      </c>
      <c r="AD208" s="249">
        <f t="shared" si="63"/>
        <v>8662.6</v>
      </c>
      <c r="AE208" s="249">
        <f t="shared" si="64"/>
        <v>8275.5000000000036</v>
      </c>
    </row>
    <row r="209" spans="1:31" ht="19.5" customHeight="1" x14ac:dyDescent="0.2">
      <c r="A209" s="24" t="s">
        <v>390</v>
      </c>
      <c r="B209" s="33">
        <v>45166</v>
      </c>
      <c r="C209" s="35">
        <v>1.6</v>
      </c>
      <c r="D209" s="35">
        <v>1</v>
      </c>
      <c r="E209" s="35">
        <v>1</v>
      </c>
      <c r="F209" s="40">
        <f t="shared" si="65"/>
        <v>4329.5000000000045</v>
      </c>
      <c r="G209" s="41">
        <f t="shared" si="66"/>
        <v>6782</v>
      </c>
      <c r="H209" s="40">
        <f t="shared" si="67"/>
        <v>2109.6999999999998</v>
      </c>
      <c r="I209" s="46">
        <v>0.4</v>
      </c>
      <c r="J209" s="46">
        <v>1.1000000000000001</v>
      </c>
      <c r="K209" s="19">
        <f t="shared" si="58"/>
        <v>565.39999999999759</v>
      </c>
      <c r="L209" s="19">
        <f t="shared" si="58"/>
        <v>3813.2000000000007</v>
      </c>
      <c r="M209" s="44">
        <f t="shared" si="68"/>
        <v>5610.7000000000016</v>
      </c>
      <c r="N209" s="45">
        <f t="shared" si="69"/>
        <v>3036.5000000000136</v>
      </c>
      <c r="O209" s="45">
        <f t="shared" si="70"/>
        <v>6436.2000000000007</v>
      </c>
      <c r="P209" s="249">
        <f t="shared" si="59"/>
        <v>1390.3000000000002</v>
      </c>
      <c r="Q209" s="249">
        <f t="shared" si="60"/>
        <v>6186.7999999999993</v>
      </c>
      <c r="R209" s="249">
        <f t="shared" si="61"/>
        <v>9382.5000000000018</v>
      </c>
      <c r="S209" s="40">
        <f t="shared" si="71"/>
        <v>1765.4999999999995</v>
      </c>
      <c r="T209" s="46">
        <v>0.4</v>
      </c>
      <c r="U209" s="46">
        <v>1.1000000000000001</v>
      </c>
      <c r="V209" s="43">
        <f t="shared" si="72"/>
        <v>585.99999999999704</v>
      </c>
      <c r="W209" s="43">
        <f t="shared" si="73"/>
        <v>1338.5</v>
      </c>
      <c r="X209" s="44">
        <f t="shared" si="74"/>
        <v>5176.9000000000033</v>
      </c>
      <c r="Y209" s="45">
        <f t="shared" si="75"/>
        <v>1724.9000000000021</v>
      </c>
      <c r="Z209" s="45">
        <f t="shared" si="76"/>
        <v>3983.9999999999986</v>
      </c>
      <c r="AC209" s="249">
        <f t="shared" si="62"/>
        <v>1734.5500000000004</v>
      </c>
      <c r="AD209" s="249">
        <f t="shared" si="63"/>
        <v>8661.5</v>
      </c>
      <c r="AE209" s="249">
        <f t="shared" si="64"/>
        <v>8275.100000000004</v>
      </c>
    </row>
    <row r="210" spans="1:31" ht="19.5" customHeight="1" x14ac:dyDescent="0.2">
      <c r="A210" s="24" t="s">
        <v>391</v>
      </c>
      <c r="B210" s="33">
        <v>45166</v>
      </c>
      <c r="C210" s="35">
        <v>0</v>
      </c>
      <c r="D210" s="35">
        <v>0</v>
      </c>
      <c r="E210" s="35">
        <v>0</v>
      </c>
      <c r="F210" s="40">
        <f t="shared" si="65"/>
        <v>4329.5000000000045</v>
      </c>
      <c r="G210" s="41">
        <f t="shared" si="66"/>
        <v>6782</v>
      </c>
      <c r="H210" s="40">
        <f t="shared" si="67"/>
        <v>2109.6999999999998</v>
      </c>
      <c r="I210" s="46">
        <v>0.3</v>
      </c>
      <c r="J210" s="46">
        <v>0.5</v>
      </c>
      <c r="K210" s="19">
        <f t="shared" si="58"/>
        <v>565.69999999999754</v>
      </c>
      <c r="L210" s="19">
        <f t="shared" si="58"/>
        <v>3813.7000000000007</v>
      </c>
      <c r="M210" s="44">
        <f t="shared" si="68"/>
        <v>5610.7000000000016</v>
      </c>
      <c r="N210" s="45">
        <f t="shared" si="69"/>
        <v>3036.8000000000138</v>
      </c>
      <c r="O210" s="45">
        <f t="shared" si="70"/>
        <v>6436.7000000000007</v>
      </c>
      <c r="P210" s="249">
        <f t="shared" si="59"/>
        <v>1390.3000000000002</v>
      </c>
      <c r="Q210" s="249">
        <f t="shared" si="60"/>
        <v>6186.2999999999993</v>
      </c>
      <c r="R210" s="249">
        <f t="shared" si="61"/>
        <v>9382.2000000000025</v>
      </c>
      <c r="S210" s="40">
        <f t="shared" si="71"/>
        <v>1765.4999999999995</v>
      </c>
      <c r="T210" s="46">
        <v>0.3</v>
      </c>
      <c r="U210" s="46">
        <v>0.5</v>
      </c>
      <c r="V210" s="43">
        <f t="shared" si="72"/>
        <v>586.299999999997</v>
      </c>
      <c r="W210" s="43">
        <f t="shared" si="73"/>
        <v>1339</v>
      </c>
      <c r="X210" s="44">
        <f t="shared" si="74"/>
        <v>5176.9000000000033</v>
      </c>
      <c r="Y210" s="45">
        <f t="shared" si="75"/>
        <v>1725.2000000000021</v>
      </c>
      <c r="Z210" s="45">
        <f t="shared" si="76"/>
        <v>3984.4999999999986</v>
      </c>
      <c r="AC210" s="249">
        <f t="shared" si="62"/>
        <v>1734.5500000000004</v>
      </c>
      <c r="AD210" s="249">
        <f t="shared" si="63"/>
        <v>8661</v>
      </c>
      <c r="AE210" s="249">
        <f t="shared" si="64"/>
        <v>8274.8000000000029</v>
      </c>
    </row>
    <row r="211" spans="1:31" ht="19.5" customHeight="1" x14ac:dyDescent="0.2">
      <c r="A211" s="24" t="s">
        <v>393</v>
      </c>
      <c r="B211" s="33">
        <v>45167</v>
      </c>
      <c r="C211" s="35">
        <v>1.9</v>
      </c>
      <c r="D211" s="35">
        <v>1</v>
      </c>
      <c r="E211" s="35">
        <v>1</v>
      </c>
      <c r="F211" s="40">
        <f t="shared" si="65"/>
        <v>4331.4000000000042</v>
      </c>
      <c r="G211" s="41">
        <f t="shared" si="66"/>
        <v>6783</v>
      </c>
      <c r="H211" s="40">
        <f t="shared" si="67"/>
        <v>2111.6</v>
      </c>
      <c r="I211" s="46">
        <v>0.3</v>
      </c>
      <c r="J211" s="46">
        <v>0.9</v>
      </c>
      <c r="K211" s="19">
        <f t="shared" si="58"/>
        <v>565.9999999999975</v>
      </c>
      <c r="L211" s="19">
        <f t="shared" si="58"/>
        <v>3814.6000000000008</v>
      </c>
      <c r="M211" s="44">
        <f t="shared" si="68"/>
        <v>5612.6000000000013</v>
      </c>
      <c r="N211" s="45">
        <f t="shared" si="69"/>
        <v>3037.100000000014</v>
      </c>
      <c r="O211" s="45">
        <f t="shared" si="70"/>
        <v>6437.6</v>
      </c>
      <c r="P211" s="249">
        <f t="shared" si="59"/>
        <v>1388.4</v>
      </c>
      <c r="Q211" s="249">
        <f t="shared" si="60"/>
        <v>6185.4</v>
      </c>
      <c r="R211" s="249">
        <f t="shared" si="61"/>
        <v>9381.9000000000015</v>
      </c>
      <c r="S211" s="40">
        <f t="shared" si="71"/>
        <v>1767.3999999999996</v>
      </c>
      <c r="T211" s="46">
        <v>0.4</v>
      </c>
      <c r="U211" s="46">
        <v>0.9</v>
      </c>
      <c r="V211" s="43">
        <f t="shared" si="72"/>
        <v>586.69999999999698</v>
      </c>
      <c r="W211" s="43">
        <f t="shared" si="73"/>
        <v>1339.9</v>
      </c>
      <c r="X211" s="44">
        <f t="shared" si="74"/>
        <v>5178.8000000000029</v>
      </c>
      <c r="Y211" s="45">
        <f t="shared" si="75"/>
        <v>1725.6000000000022</v>
      </c>
      <c r="Z211" s="45">
        <f t="shared" si="76"/>
        <v>3985.3999999999987</v>
      </c>
      <c r="AC211" s="249">
        <f t="shared" si="62"/>
        <v>1732.6500000000003</v>
      </c>
      <c r="AD211" s="249">
        <f t="shared" si="63"/>
        <v>8660.1</v>
      </c>
      <c r="AE211" s="249">
        <f t="shared" si="64"/>
        <v>8274.4000000000033</v>
      </c>
    </row>
    <row r="212" spans="1:31" ht="19.5" customHeight="1" x14ac:dyDescent="0.2">
      <c r="A212" s="24" t="s">
        <v>395</v>
      </c>
      <c r="B212" s="33" t="s">
        <v>50</v>
      </c>
      <c r="C212" s="35">
        <v>0</v>
      </c>
      <c r="D212" s="35">
        <v>0</v>
      </c>
      <c r="E212" s="35">
        <v>0</v>
      </c>
      <c r="F212" s="40">
        <f>IF(C212="","",C212+F211)</f>
        <v>4331.4000000000042</v>
      </c>
      <c r="G212" s="41">
        <f>IF(E212="","",E212+G211)</f>
        <v>6783</v>
      </c>
      <c r="H212" s="40">
        <f>IF(C212="","",C212+H211)</f>
        <v>2111.6</v>
      </c>
      <c r="I212" s="46">
        <v>0</v>
      </c>
      <c r="J212" s="46">
        <v>0</v>
      </c>
      <c r="K212" s="19">
        <f t="shared" si="58"/>
        <v>565.9999999999975</v>
      </c>
      <c r="L212" s="19">
        <f t="shared" si="58"/>
        <v>3814.6000000000008</v>
      </c>
      <c r="M212" s="44">
        <f>IF(C212="","",C212+M211)</f>
        <v>5612.6000000000013</v>
      </c>
      <c r="N212" s="45">
        <f t="shared" ref="N212:O214" si="77">IF(I212="","",I212+N211)</f>
        <v>3037.100000000014</v>
      </c>
      <c r="O212" s="45">
        <f t="shared" si="77"/>
        <v>6437.6</v>
      </c>
      <c r="P212" s="249">
        <f t="shared" si="59"/>
        <v>1388.4</v>
      </c>
      <c r="Q212" s="249">
        <f t="shared" si="60"/>
        <v>6185.4</v>
      </c>
      <c r="R212" s="249">
        <f t="shared" si="61"/>
        <v>9381.9000000000015</v>
      </c>
      <c r="S212" s="40">
        <f>IF(C212="","",C212+S211)</f>
        <v>1767.3999999999996</v>
      </c>
      <c r="T212" s="46">
        <v>0</v>
      </c>
      <c r="U212" s="46">
        <v>0</v>
      </c>
      <c r="V212" s="43">
        <f t="shared" ref="V212:W214" si="78">IF(T212="","",T212+V211)</f>
        <v>586.69999999999698</v>
      </c>
      <c r="W212" s="43">
        <f t="shared" si="78"/>
        <v>1339.9</v>
      </c>
      <c r="X212" s="44">
        <f>IF(C212="","",C212+X211)</f>
        <v>5178.8000000000029</v>
      </c>
      <c r="Y212" s="45">
        <f t="shared" ref="Y212:Z214" si="79">IF(T212="","",T212+Y211)</f>
        <v>1725.6000000000022</v>
      </c>
      <c r="Z212" s="45">
        <f t="shared" si="79"/>
        <v>3985.3999999999987</v>
      </c>
      <c r="AC212" s="249">
        <f t="shared" si="62"/>
        <v>1732.6500000000003</v>
      </c>
      <c r="AD212" s="249">
        <f t="shared" si="63"/>
        <v>8660.1</v>
      </c>
      <c r="AE212" s="249">
        <f t="shared" si="64"/>
        <v>8274.4000000000033</v>
      </c>
    </row>
    <row r="213" spans="1:31" ht="19.5" customHeight="1" x14ac:dyDescent="0.2">
      <c r="A213" s="24" t="s">
        <v>396</v>
      </c>
      <c r="B213" s="33">
        <v>45168</v>
      </c>
      <c r="C213" s="35">
        <v>0</v>
      </c>
      <c r="D213" s="35">
        <v>0</v>
      </c>
      <c r="E213" s="35">
        <v>0</v>
      </c>
      <c r="F213" s="40">
        <f>IF(C213="","",C213+F212)</f>
        <v>4331.4000000000042</v>
      </c>
      <c r="G213" s="41">
        <f>IF(E213="","",E213+G212)</f>
        <v>6783</v>
      </c>
      <c r="H213" s="40">
        <f>IF(C213="","",C213+H212)</f>
        <v>2111.6</v>
      </c>
      <c r="I213" s="46">
        <v>0</v>
      </c>
      <c r="J213" s="46">
        <v>0</v>
      </c>
      <c r="K213" s="19">
        <f t="shared" si="58"/>
        <v>565.9999999999975</v>
      </c>
      <c r="L213" s="19">
        <f t="shared" si="58"/>
        <v>3814.6000000000008</v>
      </c>
      <c r="M213" s="44">
        <f>IF(C213="","",C213+M212)</f>
        <v>5612.6000000000013</v>
      </c>
      <c r="N213" s="45">
        <f t="shared" si="77"/>
        <v>3037.100000000014</v>
      </c>
      <c r="O213" s="45">
        <f t="shared" si="77"/>
        <v>6437.6</v>
      </c>
      <c r="P213" s="249">
        <f t="shared" si="59"/>
        <v>1388.4</v>
      </c>
      <c r="Q213" s="249">
        <f t="shared" si="60"/>
        <v>6185.4</v>
      </c>
      <c r="R213" s="249">
        <f t="shared" si="61"/>
        <v>9381.9000000000015</v>
      </c>
      <c r="S213" s="40">
        <f>IF(C213="","",C213+S212)</f>
        <v>1767.3999999999996</v>
      </c>
      <c r="T213" s="46">
        <v>0</v>
      </c>
      <c r="U213" s="46">
        <v>0</v>
      </c>
      <c r="V213" s="43">
        <f t="shared" si="78"/>
        <v>586.69999999999698</v>
      </c>
      <c r="W213" s="43">
        <f t="shared" si="78"/>
        <v>1339.9</v>
      </c>
      <c r="X213" s="44">
        <f>IF(C213="","",C213+X212)</f>
        <v>5178.8000000000029</v>
      </c>
      <c r="Y213" s="45">
        <f t="shared" si="79"/>
        <v>1725.6000000000022</v>
      </c>
      <c r="Z213" s="45">
        <f t="shared" si="79"/>
        <v>3985.3999999999987</v>
      </c>
      <c r="AC213" s="249">
        <f t="shared" si="62"/>
        <v>1732.6500000000003</v>
      </c>
      <c r="AD213" s="249">
        <f t="shared" si="63"/>
        <v>8660.1</v>
      </c>
      <c r="AE213" s="249">
        <f t="shared" si="64"/>
        <v>8274.4000000000033</v>
      </c>
    </row>
    <row r="214" spans="1:31" ht="19.5" customHeight="1" x14ac:dyDescent="0.2">
      <c r="A214" s="24" t="s">
        <v>397</v>
      </c>
      <c r="B214" s="33">
        <v>45169</v>
      </c>
      <c r="C214" s="35">
        <v>2</v>
      </c>
      <c r="D214" s="35">
        <v>1</v>
      </c>
      <c r="E214" s="35">
        <v>1</v>
      </c>
      <c r="F214" s="40">
        <f>IF(C214="","",C214+F213)</f>
        <v>4333.4000000000042</v>
      </c>
      <c r="G214" s="41">
        <f>IF(E214="","",E214+G213)</f>
        <v>6784</v>
      </c>
      <c r="H214" s="40">
        <f>IF(C214="","",C214+H213)</f>
        <v>2113.6</v>
      </c>
      <c r="I214" s="46">
        <v>0.4</v>
      </c>
      <c r="J214" s="46">
        <v>0.9</v>
      </c>
      <c r="K214" s="19">
        <f t="shared" si="58"/>
        <v>566.39999999999748</v>
      </c>
      <c r="L214" s="19">
        <f t="shared" si="58"/>
        <v>3815.5000000000009</v>
      </c>
      <c r="M214" s="44">
        <f>IF(C214="","",C214+M213)</f>
        <v>5614.6000000000013</v>
      </c>
      <c r="N214" s="45">
        <f t="shared" si="77"/>
        <v>3037.5000000000141</v>
      </c>
      <c r="O214" s="45">
        <f t="shared" si="77"/>
        <v>6438.5</v>
      </c>
      <c r="P214" s="249">
        <f t="shared" si="59"/>
        <v>1386.4</v>
      </c>
      <c r="Q214" s="249">
        <f t="shared" si="60"/>
        <v>6184.5</v>
      </c>
      <c r="R214" s="249">
        <f t="shared" si="61"/>
        <v>9381.5000000000018</v>
      </c>
      <c r="S214" s="40">
        <f>IF(C214="","",C214+S213)</f>
        <v>1769.3999999999996</v>
      </c>
      <c r="T214" s="46">
        <v>0.3</v>
      </c>
      <c r="U214" s="46">
        <v>0.9</v>
      </c>
      <c r="V214" s="43">
        <f t="shared" si="78"/>
        <v>586.99999999999693</v>
      </c>
      <c r="W214" s="43">
        <f t="shared" si="78"/>
        <v>1340.8000000000002</v>
      </c>
      <c r="X214" s="44">
        <f>IF(C214="","",C214+X213)</f>
        <v>5180.8000000000029</v>
      </c>
      <c r="Y214" s="45">
        <f t="shared" si="79"/>
        <v>1725.9000000000021</v>
      </c>
      <c r="Z214" s="45">
        <f t="shared" si="79"/>
        <v>3986.2999999999988</v>
      </c>
      <c r="AC214" s="249">
        <f t="shared" si="62"/>
        <v>1730.6500000000003</v>
      </c>
      <c r="AD214" s="249">
        <f t="shared" si="63"/>
        <v>8659.2000000000007</v>
      </c>
      <c r="AE214" s="249">
        <f t="shared" si="64"/>
        <v>8274.100000000004</v>
      </c>
    </row>
    <row r="215" spans="1:31" ht="19.5" customHeight="1" x14ac:dyDescent="0.2">
      <c r="A215" s="24" t="s">
        <v>398</v>
      </c>
      <c r="B215" s="33">
        <v>45170</v>
      </c>
      <c r="C215" s="35">
        <v>0.5</v>
      </c>
      <c r="D215" s="35">
        <v>1</v>
      </c>
      <c r="E215" s="35">
        <v>1</v>
      </c>
      <c r="F215" s="40">
        <f t="shared" ref="F215:F230" si="80">IF(C215="","",C215+F214)</f>
        <v>4333.9000000000042</v>
      </c>
      <c r="G215" s="41">
        <f t="shared" ref="G215:G230" si="81">IF(E215="","",E215+G214)</f>
        <v>6785</v>
      </c>
      <c r="H215" s="40">
        <f t="shared" ref="H215:H230" si="82">IF(C215="","",C215+H214)</f>
        <v>2114.1</v>
      </c>
      <c r="I215" s="46">
        <v>0.6</v>
      </c>
      <c r="J215" s="46">
        <v>1.3</v>
      </c>
      <c r="K215" s="19">
        <f t="shared" si="58"/>
        <v>566.9999999999975</v>
      </c>
      <c r="L215" s="19">
        <f t="shared" si="58"/>
        <v>3816.8000000000011</v>
      </c>
      <c r="M215" s="44">
        <f t="shared" ref="M215:M230" si="83">IF(C215="","",C215+M214)</f>
        <v>5615.1000000000013</v>
      </c>
      <c r="N215" s="45">
        <f t="shared" ref="N215:N230" si="84">IF(I215="","",I215+N214)</f>
        <v>3038.100000000014</v>
      </c>
      <c r="O215" s="45">
        <f t="shared" ref="O215:O230" si="85">IF(J215="","",J215+O214)</f>
        <v>6439.8</v>
      </c>
      <c r="P215" s="249">
        <f t="shared" si="59"/>
        <v>1385.9</v>
      </c>
      <c r="Q215" s="249">
        <f t="shared" si="60"/>
        <v>6183.2</v>
      </c>
      <c r="R215" s="249">
        <f t="shared" si="61"/>
        <v>9380.9000000000015</v>
      </c>
      <c r="S215" s="40">
        <f t="shared" ref="S215:S230" si="86">IF(C215="","",C215+S214)</f>
        <v>1769.8999999999996</v>
      </c>
      <c r="T215" s="46">
        <v>0.7</v>
      </c>
      <c r="U215" s="46">
        <v>1.4</v>
      </c>
      <c r="V215" s="43">
        <f t="shared" ref="V215:V237" si="87">IF(T215="","",T215+V214)</f>
        <v>587.69999999999698</v>
      </c>
      <c r="W215" s="43">
        <f t="shared" ref="W215:W230" si="88">IF(U215="","",U215+W214)</f>
        <v>1342.2000000000003</v>
      </c>
      <c r="X215" s="44">
        <f t="shared" ref="X215:X230" si="89">IF(C215="","",C215+X214)</f>
        <v>5181.3000000000029</v>
      </c>
      <c r="Y215" s="45">
        <f t="shared" ref="Y215:Y237" si="90">IF(T215="","",T215+Y214)</f>
        <v>1726.6000000000022</v>
      </c>
      <c r="Z215" s="45">
        <f t="shared" ref="Z215:Z230" si="91">IF(U215="","",U215+Z214)</f>
        <v>3987.6999999999989</v>
      </c>
      <c r="AC215" s="249">
        <f t="shared" si="62"/>
        <v>1730.1500000000003</v>
      </c>
      <c r="AD215" s="249">
        <f t="shared" si="63"/>
        <v>8657.7999999999993</v>
      </c>
      <c r="AE215" s="249">
        <f t="shared" si="64"/>
        <v>8273.4000000000033</v>
      </c>
    </row>
    <row r="216" spans="1:31" ht="19.5" customHeight="1" x14ac:dyDescent="0.2">
      <c r="A216" s="24" t="s">
        <v>399</v>
      </c>
      <c r="B216" s="33">
        <v>45173</v>
      </c>
      <c r="C216" s="35">
        <v>1.7</v>
      </c>
      <c r="D216" s="35">
        <v>1</v>
      </c>
      <c r="E216" s="35">
        <v>2</v>
      </c>
      <c r="F216" s="40">
        <f t="shared" si="80"/>
        <v>4335.600000000004</v>
      </c>
      <c r="G216" s="41">
        <f t="shared" si="81"/>
        <v>6787</v>
      </c>
      <c r="H216" s="40">
        <f t="shared" si="82"/>
        <v>2115.7999999999997</v>
      </c>
      <c r="I216" s="46">
        <v>0.5</v>
      </c>
      <c r="J216" s="46">
        <v>1.3</v>
      </c>
      <c r="K216" s="19">
        <f t="shared" si="58"/>
        <v>567.4999999999975</v>
      </c>
      <c r="L216" s="19">
        <f t="shared" si="58"/>
        <v>3818.1000000000013</v>
      </c>
      <c r="M216" s="44">
        <f t="shared" si="83"/>
        <v>5616.8000000000011</v>
      </c>
      <c r="N216" s="45">
        <f t="shared" si="84"/>
        <v>3038.600000000014</v>
      </c>
      <c r="O216" s="45">
        <f t="shared" si="85"/>
        <v>6441.1</v>
      </c>
      <c r="P216" s="249">
        <f t="shared" si="59"/>
        <v>1384.2000000000003</v>
      </c>
      <c r="Q216" s="249">
        <f t="shared" si="60"/>
        <v>6181.9</v>
      </c>
      <c r="R216" s="249">
        <f t="shared" si="61"/>
        <v>9380.4000000000015</v>
      </c>
      <c r="S216" s="40">
        <f t="shared" si="86"/>
        <v>1771.5999999999997</v>
      </c>
      <c r="T216" s="46">
        <v>0.4</v>
      </c>
      <c r="U216" s="46">
        <v>1.2</v>
      </c>
      <c r="V216" s="43">
        <f t="shared" si="87"/>
        <v>588.09999999999695</v>
      </c>
      <c r="W216" s="43">
        <f t="shared" si="88"/>
        <v>1343.4000000000003</v>
      </c>
      <c r="X216" s="44">
        <f t="shared" si="89"/>
        <v>5183.0000000000027</v>
      </c>
      <c r="Y216" s="45">
        <f t="shared" si="90"/>
        <v>1727.0000000000023</v>
      </c>
      <c r="Z216" s="45">
        <f t="shared" si="91"/>
        <v>3988.8999999999987</v>
      </c>
      <c r="AC216" s="249">
        <f t="shared" si="62"/>
        <v>1728.4500000000003</v>
      </c>
      <c r="AD216" s="249">
        <f t="shared" si="63"/>
        <v>8656.6</v>
      </c>
      <c r="AE216" s="249">
        <f t="shared" si="64"/>
        <v>8273.0000000000036</v>
      </c>
    </row>
    <row r="217" spans="1:31" ht="19.5" customHeight="1" x14ac:dyDescent="0.2">
      <c r="A217" s="24" t="s">
        <v>400</v>
      </c>
      <c r="B217" s="33">
        <v>45176</v>
      </c>
      <c r="C217" s="35">
        <v>2</v>
      </c>
      <c r="D217" s="35">
        <v>1</v>
      </c>
      <c r="E217" s="35">
        <v>1</v>
      </c>
      <c r="F217" s="40">
        <f t="shared" si="80"/>
        <v>4337.600000000004</v>
      </c>
      <c r="G217" s="41">
        <f t="shared" si="81"/>
        <v>6788</v>
      </c>
      <c r="H217" s="40">
        <f t="shared" si="82"/>
        <v>2117.7999999999997</v>
      </c>
      <c r="I217" s="46">
        <v>0.3</v>
      </c>
      <c r="J217" s="46">
        <v>1</v>
      </c>
      <c r="K217" s="19">
        <f t="shared" si="58"/>
        <v>567.79999999999745</v>
      </c>
      <c r="L217" s="19">
        <f t="shared" si="58"/>
        <v>3819.1000000000013</v>
      </c>
      <c r="M217" s="44">
        <f t="shared" si="83"/>
        <v>5618.8000000000011</v>
      </c>
      <c r="N217" s="45">
        <f t="shared" si="84"/>
        <v>3038.9000000000142</v>
      </c>
      <c r="O217" s="45">
        <f t="shared" si="85"/>
        <v>6442.1</v>
      </c>
      <c r="P217" s="249">
        <f t="shared" si="59"/>
        <v>1382.2000000000003</v>
      </c>
      <c r="Q217" s="249">
        <f t="shared" si="60"/>
        <v>6180.9</v>
      </c>
      <c r="R217" s="249">
        <f t="shared" si="61"/>
        <v>9380.1000000000022</v>
      </c>
      <c r="S217" s="40">
        <f t="shared" si="86"/>
        <v>1773.5999999999997</v>
      </c>
      <c r="T217" s="46">
        <v>0.3</v>
      </c>
      <c r="U217" s="46">
        <v>0.9</v>
      </c>
      <c r="V217" s="43">
        <f t="shared" si="87"/>
        <v>588.39999999999691</v>
      </c>
      <c r="W217" s="43">
        <f t="shared" si="88"/>
        <v>1344.3000000000004</v>
      </c>
      <c r="X217" s="44">
        <f t="shared" si="89"/>
        <v>5185.0000000000027</v>
      </c>
      <c r="Y217" s="45">
        <f t="shared" si="90"/>
        <v>1727.3000000000022</v>
      </c>
      <c r="Z217" s="45">
        <f t="shared" si="91"/>
        <v>3989.7999999999988</v>
      </c>
      <c r="AC217" s="249">
        <f t="shared" si="62"/>
        <v>1726.4500000000003</v>
      </c>
      <c r="AD217" s="249">
        <f t="shared" si="63"/>
        <v>8655.6999999999989</v>
      </c>
      <c r="AE217" s="249">
        <f t="shared" si="64"/>
        <v>8272.7000000000044</v>
      </c>
    </row>
    <row r="218" spans="1:31" ht="19.5" customHeight="1" x14ac:dyDescent="0.2">
      <c r="A218" s="24" t="s">
        <v>401</v>
      </c>
      <c r="B218" s="33">
        <v>45180</v>
      </c>
      <c r="C218" s="35">
        <v>2</v>
      </c>
      <c r="D218" s="35">
        <v>1</v>
      </c>
      <c r="E218" s="35">
        <v>7</v>
      </c>
      <c r="F218" s="40">
        <f t="shared" si="80"/>
        <v>4339.600000000004</v>
      </c>
      <c r="G218" s="41">
        <f t="shared" si="81"/>
        <v>6795</v>
      </c>
      <c r="H218" s="40">
        <f t="shared" si="82"/>
        <v>2119.7999999999997</v>
      </c>
      <c r="I218" s="46">
        <v>0.3</v>
      </c>
      <c r="J218" s="46">
        <v>1.7</v>
      </c>
      <c r="K218" s="19">
        <f t="shared" si="58"/>
        <v>568.09999999999741</v>
      </c>
      <c r="L218" s="19">
        <f t="shared" si="58"/>
        <v>3820.8000000000011</v>
      </c>
      <c r="M218" s="44">
        <f t="shared" si="83"/>
        <v>5620.8000000000011</v>
      </c>
      <c r="N218" s="45">
        <f t="shared" si="84"/>
        <v>3039.2000000000144</v>
      </c>
      <c r="O218" s="45">
        <f t="shared" si="85"/>
        <v>6443.8</v>
      </c>
      <c r="P218" s="249">
        <f t="shared" si="59"/>
        <v>1380.2000000000003</v>
      </c>
      <c r="Q218" s="249">
        <f t="shared" si="60"/>
        <v>6179.2</v>
      </c>
      <c r="R218" s="249">
        <f t="shared" si="61"/>
        <v>9379.8000000000029</v>
      </c>
      <c r="S218" s="40">
        <f t="shared" si="86"/>
        <v>1775.5999999999997</v>
      </c>
      <c r="T218" s="46">
        <v>0.4</v>
      </c>
      <c r="U218" s="46">
        <v>1.7</v>
      </c>
      <c r="V218" s="43">
        <f t="shared" si="87"/>
        <v>588.79999999999688</v>
      </c>
      <c r="W218" s="43">
        <f t="shared" si="88"/>
        <v>1346.0000000000005</v>
      </c>
      <c r="X218" s="44">
        <f t="shared" si="89"/>
        <v>5187.0000000000027</v>
      </c>
      <c r="Y218" s="45">
        <f t="shared" si="90"/>
        <v>1727.7000000000023</v>
      </c>
      <c r="Z218" s="45">
        <f t="shared" si="91"/>
        <v>3991.4999999999986</v>
      </c>
      <c r="AC218" s="249">
        <f t="shared" si="62"/>
        <v>1724.4500000000003</v>
      </c>
      <c r="AD218" s="249">
        <f t="shared" si="63"/>
        <v>8654</v>
      </c>
      <c r="AE218" s="249">
        <f t="shared" si="64"/>
        <v>8272.3000000000029</v>
      </c>
    </row>
    <row r="219" spans="1:31" ht="19.5" customHeight="1" x14ac:dyDescent="0.2">
      <c r="A219" s="24" t="s">
        <v>402</v>
      </c>
      <c r="B219" s="33">
        <v>45181</v>
      </c>
      <c r="C219" s="35">
        <v>2.1</v>
      </c>
      <c r="D219" s="35">
        <v>1</v>
      </c>
      <c r="E219" s="35">
        <v>6</v>
      </c>
      <c r="F219" s="40">
        <f t="shared" si="80"/>
        <v>4341.7000000000044</v>
      </c>
      <c r="G219" s="41">
        <f t="shared" si="81"/>
        <v>6801</v>
      </c>
      <c r="H219" s="40">
        <f t="shared" si="82"/>
        <v>2121.8999999999996</v>
      </c>
      <c r="I219" s="46">
        <v>0.4</v>
      </c>
      <c r="J219" s="46">
        <v>1.7</v>
      </c>
      <c r="K219" s="19">
        <f t="shared" si="58"/>
        <v>568.49999999999739</v>
      </c>
      <c r="L219" s="19">
        <f t="shared" si="58"/>
        <v>3822.5000000000009</v>
      </c>
      <c r="M219" s="44">
        <f t="shared" si="83"/>
        <v>5622.9000000000015</v>
      </c>
      <c r="N219" s="45">
        <f t="shared" si="84"/>
        <v>3039.6000000000145</v>
      </c>
      <c r="O219" s="45">
        <f t="shared" si="85"/>
        <v>6445.5</v>
      </c>
      <c r="P219" s="249">
        <f t="shared" si="59"/>
        <v>1378.1000000000004</v>
      </c>
      <c r="Q219" s="249">
        <f t="shared" si="60"/>
        <v>6177.5</v>
      </c>
      <c r="R219" s="249">
        <f t="shared" si="61"/>
        <v>9379.4000000000015</v>
      </c>
      <c r="S219" s="40">
        <f t="shared" si="86"/>
        <v>1777.6999999999996</v>
      </c>
      <c r="T219" s="46">
        <v>0.3</v>
      </c>
      <c r="U219" s="46">
        <v>1.7</v>
      </c>
      <c r="V219" s="43">
        <f t="shared" si="87"/>
        <v>589.09999999999684</v>
      </c>
      <c r="W219" s="43">
        <f t="shared" si="88"/>
        <v>1347.7000000000005</v>
      </c>
      <c r="X219" s="44">
        <f t="shared" si="89"/>
        <v>5189.1000000000031</v>
      </c>
      <c r="Y219" s="45">
        <f t="shared" si="90"/>
        <v>1728.0000000000023</v>
      </c>
      <c r="Z219" s="45">
        <f t="shared" si="91"/>
        <v>3993.1999999999985</v>
      </c>
      <c r="AC219" s="249">
        <f t="shared" si="62"/>
        <v>1722.3500000000004</v>
      </c>
      <c r="AD219" s="249">
        <f t="shared" si="63"/>
        <v>8652.2999999999993</v>
      </c>
      <c r="AE219" s="249">
        <f t="shared" si="64"/>
        <v>8272.0000000000036</v>
      </c>
    </row>
    <row r="220" spans="1:31" ht="19.5" customHeight="1" x14ac:dyDescent="0.2">
      <c r="A220" s="24" t="s">
        <v>414</v>
      </c>
      <c r="B220" s="33">
        <v>45182</v>
      </c>
      <c r="C220" s="35">
        <v>1</v>
      </c>
      <c r="D220" s="35">
        <v>1</v>
      </c>
      <c r="E220" s="35">
        <v>3</v>
      </c>
      <c r="F220" s="40">
        <f t="shared" si="80"/>
        <v>4342.7000000000044</v>
      </c>
      <c r="G220" s="41">
        <f t="shared" si="81"/>
        <v>6804</v>
      </c>
      <c r="H220" s="40">
        <f t="shared" si="82"/>
        <v>2122.8999999999996</v>
      </c>
      <c r="I220" s="46">
        <v>0.3</v>
      </c>
      <c r="J220" s="46">
        <v>1.8</v>
      </c>
      <c r="K220" s="19">
        <f t="shared" si="58"/>
        <v>568.79999999999734</v>
      </c>
      <c r="L220" s="19">
        <f t="shared" si="58"/>
        <v>3824.3000000000011</v>
      </c>
      <c r="M220" s="44">
        <f t="shared" si="83"/>
        <v>5623.9000000000015</v>
      </c>
      <c r="N220" s="45">
        <f t="shared" si="84"/>
        <v>3039.9000000000146</v>
      </c>
      <c r="O220" s="45">
        <f t="shared" si="85"/>
        <v>6447.3</v>
      </c>
      <c r="P220" s="249">
        <f t="shared" si="59"/>
        <v>1377.1000000000004</v>
      </c>
      <c r="Q220" s="249">
        <f t="shared" si="60"/>
        <v>6175.7</v>
      </c>
      <c r="R220" s="249">
        <f t="shared" si="61"/>
        <v>9379.1000000000022</v>
      </c>
      <c r="S220" s="40">
        <f t="shared" si="86"/>
        <v>1778.6999999999996</v>
      </c>
      <c r="T220" s="46">
        <v>0.4</v>
      </c>
      <c r="U220" s="46">
        <v>1.8</v>
      </c>
      <c r="V220" s="43">
        <f t="shared" si="87"/>
        <v>589.49999999999682</v>
      </c>
      <c r="W220" s="43">
        <f t="shared" si="88"/>
        <v>1349.5000000000005</v>
      </c>
      <c r="X220" s="44">
        <f t="shared" si="89"/>
        <v>5190.1000000000031</v>
      </c>
      <c r="Y220" s="45">
        <f t="shared" si="90"/>
        <v>1728.4000000000024</v>
      </c>
      <c r="Z220" s="45">
        <f t="shared" si="91"/>
        <v>3994.9999999999986</v>
      </c>
      <c r="AC220" s="249">
        <f t="shared" si="62"/>
        <v>1721.3500000000004</v>
      </c>
      <c r="AD220" s="249">
        <f t="shared" si="63"/>
        <v>8650.5</v>
      </c>
      <c r="AE220" s="249">
        <f t="shared" si="64"/>
        <v>8271.600000000004</v>
      </c>
    </row>
    <row r="221" spans="1:31" ht="19.5" customHeight="1" x14ac:dyDescent="0.2">
      <c r="A221" s="24" t="s">
        <v>415</v>
      </c>
      <c r="B221" s="33">
        <v>45183</v>
      </c>
      <c r="C221" s="35">
        <v>1.4</v>
      </c>
      <c r="D221" s="35">
        <v>1</v>
      </c>
      <c r="E221" s="35">
        <v>1</v>
      </c>
      <c r="F221" s="40">
        <f t="shared" si="80"/>
        <v>4344.100000000004</v>
      </c>
      <c r="G221" s="41">
        <f t="shared" si="81"/>
        <v>6805</v>
      </c>
      <c r="H221" s="40">
        <f t="shared" si="82"/>
        <v>2124.2999999999997</v>
      </c>
      <c r="I221" s="46">
        <v>0.4</v>
      </c>
      <c r="J221" s="46">
        <v>1</v>
      </c>
      <c r="K221" s="19">
        <f t="shared" si="58"/>
        <v>569.19999999999732</v>
      </c>
      <c r="L221" s="19">
        <f t="shared" si="58"/>
        <v>3825.3000000000011</v>
      </c>
      <c r="M221" s="44">
        <f t="shared" si="83"/>
        <v>5625.3000000000011</v>
      </c>
      <c r="N221" s="45">
        <f t="shared" si="84"/>
        <v>3040.3000000000147</v>
      </c>
      <c r="O221" s="45">
        <f t="shared" si="85"/>
        <v>6448.3</v>
      </c>
      <c r="P221" s="249">
        <f t="shared" si="59"/>
        <v>1375.7000000000003</v>
      </c>
      <c r="Q221" s="249">
        <f t="shared" si="60"/>
        <v>6174.7</v>
      </c>
      <c r="R221" s="249">
        <f t="shared" si="61"/>
        <v>9378.7000000000025</v>
      </c>
      <c r="S221" s="40">
        <f t="shared" si="86"/>
        <v>1780.0999999999997</v>
      </c>
      <c r="T221" s="46">
        <v>0.3</v>
      </c>
      <c r="U221" s="46">
        <v>1.1000000000000001</v>
      </c>
      <c r="V221" s="43">
        <f t="shared" si="87"/>
        <v>589.79999999999677</v>
      </c>
      <c r="W221" s="43">
        <f t="shared" si="88"/>
        <v>1350.6000000000004</v>
      </c>
      <c r="X221" s="44">
        <f t="shared" si="89"/>
        <v>5191.5000000000027</v>
      </c>
      <c r="Y221" s="45">
        <f t="shared" si="90"/>
        <v>1728.7000000000023</v>
      </c>
      <c r="Z221" s="45">
        <f t="shared" si="91"/>
        <v>3996.0999999999985</v>
      </c>
      <c r="AC221" s="249">
        <f t="shared" si="62"/>
        <v>1719.9500000000003</v>
      </c>
      <c r="AD221" s="249">
        <f t="shared" si="63"/>
        <v>8649.4</v>
      </c>
      <c r="AE221" s="249">
        <f t="shared" si="64"/>
        <v>8271.3000000000047</v>
      </c>
    </row>
    <row r="222" spans="1:31" ht="19.5" customHeight="1" x14ac:dyDescent="0.2">
      <c r="A222" s="24" t="s">
        <v>416</v>
      </c>
      <c r="B222" s="33">
        <v>45184</v>
      </c>
      <c r="C222" s="35">
        <v>2.6</v>
      </c>
      <c r="D222" s="35">
        <v>1</v>
      </c>
      <c r="E222" s="35">
        <v>1</v>
      </c>
      <c r="F222" s="40">
        <f t="shared" si="80"/>
        <v>4346.7000000000044</v>
      </c>
      <c r="G222" s="41">
        <f t="shared" si="81"/>
        <v>6806</v>
      </c>
      <c r="H222" s="40">
        <f t="shared" si="82"/>
        <v>2126.8999999999996</v>
      </c>
      <c r="I222" s="46">
        <v>0.3</v>
      </c>
      <c r="J222" s="46">
        <v>1</v>
      </c>
      <c r="K222" s="19">
        <f t="shared" si="58"/>
        <v>569.49999999999727</v>
      </c>
      <c r="L222" s="19">
        <f t="shared" si="58"/>
        <v>3826.3000000000011</v>
      </c>
      <c r="M222" s="44">
        <f t="shared" si="83"/>
        <v>5627.9000000000015</v>
      </c>
      <c r="N222" s="45">
        <f t="shared" si="84"/>
        <v>3040.6000000000149</v>
      </c>
      <c r="O222" s="45">
        <f t="shared" si="85"/>
        <v>6449.3</v>
      </c>
      <c r="P222" s="249">
        <f t="shared" si="59"/>
        <v>1373.1000000000004</v>
      </c>
      <c r="Q222" s="249">
        <f t="shared" si="60"/>
        <v>6173.7</v>
      </c>
      <c r="R222" s="249">
        <f t="shared" si="61"/>
        <v>9378.4000000000033</v>
      </c>
      <c r="S222" s="40">
        <f t="shared" si="86"/>
        <v>1782.6999999999996</v>
      </c>
      <c r="T222" s="46">
        <v>0.4</v>
      </c>
      <c r="U222" s="46">
        <v>0.9</v>
      </c>
      <c r="V222" s="43">
        <f t="shared" si="87"/>
        <v>590.19999999999675</v>
      </c>
      <c r="W222" s="43">
        <f t="shared" si="88"/>
        <v>1351.5000000000005</v>
      </c>
      <c r="X222" s="44">
        <f t="shared" si="89"/>
        <v>5194.1000000000031</v>
      </c>
      <c r="Y222" s="45">
        <f t="shared" si="90"/>
        <v>1729.1000000000024</v>
      </c>
      <c r="Z222" s="45">
        <f t="shared" si="91"/>
        <v>3996.9999999999986</v>
      </c>
      <c r="AC222" s="249">
        <f t="shared" si="62"/>
        <v>1717.3500000000004</v>
      </c>
      <c r="AD222" s="249">
        <f t="shared" si="63"/>
        <v>8648.5</v>
      </c>
      <c r="AE222" s="249">
        <f t="shared" si="64"/>
        <v>8270.9000000000033</v>
      </c>
    </row>
    <row r="223" spans="1:31" ht="19.5" customHeight="1" x14ac:dyDescent="0.2">
      <c r="A223" s="24" t="s">
        <v>418</v>
      </c>
      <c r="B223" s="33">
        <v>45187</v>
      </c>
      <c r="C223" s="35">
        <v>2</v>
      </c>
      <c r="D223" s="35">
        <v>1</v>
      </c>
      <c r="E223" s="35">
        <v>5</v>
      </c>
      <c r="F223" s="40">
        <f t="shared" si="80"/>
        <v>4348.7000000000044</v>
      </c>
      <c r="G223" s="41">
        <f t="shared" si="81"/>
        <v>6811</v>
      </c>
      <c r="H223" s="40">
        <f t="shared" si="82"/>
        <v>2128.8999999999996</v>
      </c>
      <c r="I223" s="46">
        <v>0.4</v>
      </c>
      <c r="J223" s="46">
        <v>1.4</v>
      </c>
      <c r="K223" s="19">
        <f t="shared" si="58"/>
        <v>569.89999999999725</v>
      </c>
      <c r="L223" s="19">
        <f t="shared" si="58"/>
        <v>3827.7000000000012</v>
      </c>
      <c r="M223" s="44">
        <f t="shared" si="83"/>
        <v>5629.9000000000015</v>
      </c>
      <c r="N223" s="45">
        <f t="shared" si="84"/>
        <v>3041.000000000015</v>
      </c>
      <c r="O223" s="45">
        <f t="shared" si="85"/>
        <v>6450.7</v>
      </c>
      <c r="P223" s="249">
        <f t="shared" si="59"/>
        <v>1371.1000000000004</v>
      </c>
      <c r="Q223" s="249">
        <f t="shared" si="60"/>
        <v>6172.3</v>
      </c>
      <c r="R223" s="249">
        <f t="shared" si="61"/>
        <v>9378.0000000000018</v>
      </c>
      <c r="S223" s="40">
        <f t="shared" si="86"/>
        <v>1784.6999999999996</v>
      </c>
      <c r="T223" s="46">
        <v>0.3</v>
      </c>
      <c r="U223" s="46">
        <v>1.5</v>
      </c>
      <c r="V223" s="43">
        <f t="shared" si="87"/>
        <v>590.4999999999967</v>
      </c>
      <c r="W223" s="43">
        <f t="shared" si="88"/>
        <v>1353.0000000000005</v>
      </c>
      <c r="X223" s="44">
        <f t="shared" si="89"/>
        <v>5196.1000000000031</v>
      </c>
      <c r="Y223" s="45">
        <f t="shared" si="90"/>
        <v>1729.4000000000024</v>
      </c>
      <c r="Z223" s="45">
        <f t="shared" si="91"/>
        <v>3998.4999999999986</v>
      </c>
      <c r="AC223" s="249">
        <f t="shared" si="62"/>
        <v>1715.3500000000004</v>
      </c>
      <c r="AD223" s="249">
        <f t="shared" si="63"/>
        <v>8647</v>
      </c>
      <c r="AE223" s="249">
        <f t="shared" si="64"/>
        <v>8270.600000000004</v>
      </c>
    </row>
    <row r="224" spans="1:31" ht="19.5" customHeight="1" x14ac:dyDescent="0.2">
      <c r="A224" s="24" t="s">
        <v>423</v>
      </c>
      <c r="B224" s="33">
        <v>45190</v>
      </c>
      <c r="C224" s="35">
        <v>1.8</v>
      </c>
      <c r="D224" s="35">
        <v>1</v>
      </c>
      <c r="E224" s="35">
        <v>6</v>
      </c>
      <c r="F224" s="40">
        <f t="shared" si="80"/>
        <v>4350.5000000000045</v>
      </c>
      <c r="G224" s="41">
        <f t="shared" si="81"/>
        <v>6817</v>
      </c>
      <c r="H224" s="40">
        <f t="shared" si="82"/>
        <v>2130.6999999999998</v>
      </c>
      <c r="I224" s="46">
        <v>0.3</v>
      </c>
      <c r="J224" s="46">
        <v>1.6</v>
      </c>
      <c r="K224" s="19">
        <f t="shared" si="58"/>
        <v>570.1999999999972</v>
      </c>
      <c r="L224" s="19">
        <f t="shared" si="58"/>
        <v>3829.3000000000011</v>
      </c>
      <c r="M224" s="44">
        <f t="shared" si="83"/>
        <v>5631.7000000000016</v>
      </c>
      <c r="N224" s="45">
        <f t="shared" si="84"/>
        <v>3041.3000000000152</v>
      </c>
      <c r="O224" s="45">
        <f t="shared" si="85"/>
        <v>6452.3</v>
      </c>
      <c r="P224" s="249">
        <f t="shared" si="59"/>
        <v>1369.3000000000002</v>
      </c>
      <c r="Q224" s="249">
        <f t="shared" si="60"/>
        <v>6170.7</v>
      </c>
      <c r="R224" s="249">
        <f t="shared" si="61"/>
        <v>9377.7000000000025</v>
      </c>
      <c r="S224" s="40">
        <f t="shared" si="86"/>
        <v>1786.4999999999995</v>
      </c>
      <c r="T224" s="46">
        <v>0.4</v>
      </c>
      <c r="U224" s="46">
        <v>1.5</v>
      </c>
      <c r="V224" s="43">
        <f t="shared" si="87"/>
        <v>590.89999999999668</v>
      </c>
      <c r="W224" s="43">
        <f t="shared" si="88"/>
        <v>1354.5000000000005</v>
      </c>
      <c r="X224" s="44">
        <f t="shared" si="89"/>
        <v>5197.9000000000033</v>
      </c>
      <c r="Y224" s="45">
        <f t="shared" si="90"/>
        <v>1729.8000000000025</v>
      </c>
      <c r="Z224" s="45">
        <f t="shared" si="91"/>
        <v>3999.9999999999986</v>
      </c>
      <c r="AC224" s="249">
        <f t="shared" si="62"/>
        <v>1713.5500000000004</v>
      </c>
      <c r="AD224" s="249">
        <f t="shared" si="63"/>
        <v>8645.5</v>
      </c>
      <c r="AE224" s="249">
        <f t="shared" si="64"/>
        <v>8270.2000000000044</v>
      </c>
    </row>
    <row r="225" spans="1:31" ht="19.5" customHeight="1" x14ac:dyDescent="0.2">
      <c r="A225" s="24" t="s">
        <v>424</v>
      </c>
      <c r="B225" s="33">
        <v>45192</v>
      </c>
      <c r="C225" s="35">
        <v>4.4000000000000004</v>
      </c>
      <c r="D225" s="35">
        <v>2</v>
      </c>
      <c r="E225" s="35">
        <v>2</v>
      </c>
      <c r="F225" s="40">
        <f t="shared" si="80"/>
        <v>4354.9000000000042</v>
      </c>
      <c r="G225" s="41">
        <f t="shared" si="81"/>
        <v>6819</v>
      </c>
      <c r="H225" s="40">
        <f t="shared" si="82"/>
        <v>2135.1</v>
      </c>
      <c r="I225" s="46">
        <v>0.7</v>
      </c>
      <c r="J225" s="46">
        <v>1.7</v>
      </c>
      <c r="K225" s="19">
        <f t="shared" si="58"/>
        <v>570.89999999999725</v>
      </c>
      <c r="L225" s="19">
        <f t="shared" si="58"/>
        <v>3831.0000000000009</v>
      </c>
      <c r="M225" s="44">
        <f t="shared" si="83"/>
        <v>5636.1000000000013</v>
      </c>
      <c r="N225" s="45">
        <f t="shared" si="84"/>
        <v>3042.000000000015</v>
      </c>
      <c r="O225" s="45">
        <f t="shared" si="85"/>
        <v>6454</v>
      </c>
      <c r="P225" s="249">
        <f t="shared" si="59"/>
        <v>1364.9</v>
      </c>
      <c r="Q225" s="249">
        <f t="shared" si="60"/>
        <v>6169</v>
      </c>
      <c r="R225" s="249">
        <f t="shared" si="61"/>
        <v>9377.0000000000018</v>
      </c>
      <c r="S225" s="40">
        <f t="shared" si="86"/>
        <v>1790.8999999999996</v>
      </c>
      <c r="T225" s="46">
        <v>0.6</v>
      </c>
      <c r="U225" s="46">
        <v>1.7</v>
      </c>
      <c r="V225" s="43">
        <f t="shared" si="87"/>
        <v>591.4999999999967</v>
      </c>
      <c r="W225" s="43">
        <f t="shared" si="88"/>
        <v>1356.2000000000005</v>
      </c>
      <c r="X225" s="44">
        <f t="shared" si="89"/>
        <v>5202.3000000000029</v>
      </c>
      <c r="Y225" s="45">
        <f t="shared" si="90"/>
        <v>1730.4000000000024</v>
      </c>
      <c r="Z225" s="45">
        <f t="shared" si="91"/>
        <v>4001.6999999999985</v>
      </c>
      <c r="AC225" s="249">
        <f t="shared" si="62"/>
        <v>1709.1500000000003</v>
      </c>
      <c r="AD225" s="249">
        <f t="shared" si="63"/>
        <v>8643.7999999999993</v>
      </c>
      <c r="AE225" s="249">
        <f t="shared" si="64"/>
        <v>8269.600000000004</v>
      </c>
    </row>
    <row r="226" spans="1:31" ht="19.5" customHeight="1" x14ac:dyDescent="0.2">
      <c r="A226" s="24" t="s">
        <v>425</v>
      </c>
      <c r="B226" s="33">
        <v>45193</v>
      </c>
      <c r="C226" s="35">
        <v>1.4</v>
      </c>
      <c r="D226" s="35">
        <v>1</v>
      </c>
      <c r="E226" s="35">
        <v>8</v>
      </c>
      <c r="F226" s="40">
        <f t="shared" si="80"/>
        <v>4356.3000000000038</v>
      </c>
      <c r="G226" s="41">
        <f t="shared" si="81"/>
        <v>6827</v>
      </c>
      <c r="H226" s="40">
        <f t="shared" si="82"/>
        <v>2136.5</v>
      </c>
      <c r="I226" s="46">
        <v>0.3</v>
      </c>
      <c r="J226" s="46">
        <v>1.7</v>
      </c>
      <c r="K226" s="19">
        <f t="shared" si="58"/>
        <v>571.1999999999972</v>
      </c>
      <c r="L226" s="19">
        <f t="shared" si="58"/>
        <v>3832.7000000000007</v>
      </c>
      <c r="M226" s="44">
        <f t="shared" si="83"/>
        <v>5637.5000000000009</v>
      </c>
      <c r="N226" s="45">
        <f t="shared" si="84"/>
        <v>3042.3000000000152</v>
      </c>
      <c r="O226" s="45">
        <f t="shared" si="85"/>
        <v>6455.7</v>
      </c>
      <c r="P226" s="249">
        <f t="shared" si="59"/>
        <v>1363.5</v>
      </c>
      <c r="Q226" s="249">
        <f t="shared" si="60"/>
        <v>6167.3</v>
      </c>
      <c r="R226" s="249">
        <f t="shared" si="61"/>
        <v>9376.7000000000025</v>
      </c>
      <c r="S226" s="40">
        <f t="shared" si="86"/>
        <v>1792.2999999999997</v>
      </c>
      <c r="T226" s="46">
        <v>0.4</v>
      </c>
      <c r="U226" s="46">
        <v>2</v>
      </c>
      <c r="V226" s="43">
        <f t="shared" si="87"/>
        <v>591.89999999999668</v>
      </c>
      <c r="W226" s="43">
        <f t="shared" si="88"/>
        <v>1358.2000000000005</v>
      </c>
      <c r="X226" s="44">
        <f t="shared" si="89"/>
        <v>5203.7000000000025</v>
      </c>
      <c r="Y226" s="45">
        <f t="shared" si="90"/>
        <v>1730.8000000000025</v>
      </c>
      <c r="Z226" s="45">
        <f t="shared" si="91"/>
        <v>4003.6999999999985</v>
      </c>
      <c r="AC226" s="249">
        <f t="shared" si="62"/>
        <v>1707.7500000000002</v>
      </c>
      <c r="AD226" s="249">
        <f t="shared" si="63"/>
        <v>8641.7999999999993</v>
      </c>
      <c r="AE226" s="249">
        <f t="shared" si="64"/>
        <v>8269.2000000000044</v>
      </c>
    </row>
    <row r="227" spans="1:31" ht="19.5" customHeight="1" x14ac:dyDescent="0.2">
      <c r="A227" s="24" t="s">
        <v>426</v>
      </c>
      <c r="B227" s="33">
        <v>45194</v>
      </c>
      <c r="C227" s="35">
        <v>2</v>
      </c>
      <c r="D227" s="35">
        <v>1</v>
      </c>
      <c r="E227" s="35">
        <v>4</v>
      </c>
      <c r="F227" s="40">
        <f t="shared" si="80"/>
        <v>4358.3000000000038</v>
      </c>
      <c r="G227" s="41">
        <f t="shared" si="81"/>
        <v>6831</v>
      </c>
      <c r="H227" s="40">
        <f t="shared" si="82"/>
        <v>2138.5</v>
      </c>
      <c r="I227" s="46">
        <v>0.4</v>
      </c>
      <c r="J227" s="46">
        <v>1.8</v>
      </c>
      <c r="K227" s="19">
        <f t="shared" si="58"/>
        <v>571.59999999999718</v>
      </c>
      <c r="L227" s="19">
        <f t="shared" si="58"/>
        <v>3834.5000000000009</v>
      </c>
      <c r="M227" s="44">
        <f t="shared" si="83"/>
        <v>5639.5000000000009</v>
      </c>
      <c r="N227" s="45">
        <f t="shared" si="84"/>
        <v>3042.7000000000153</v>
      </c>
      <c r="O227" s="45">
        <f t="shared" si="85"/>
        <v>6457.5</v>
      </c>
      <c r="P227" s="249">
        <f t="shared" si="59"/>
        <v>1361.5</v>
      </c>
      <c r="Q227" s="249">
        <f t="shared" si="60"/>
        <v>6165.5</v>
      </c>
      <c r="R227" s="249">
        <f t="shared" si="61"/>
        <v>9376.3000000000029</v>
      </c>
      <c r="S227" s="40">
        <f t="shared" si="86"/>
        <v>1794.2999999999997</v>
      </c>
      <c r="T227" s="46">
        <v>0.3</v>
      </c>
      <c r="U227" s="46">
        <v>1.6</v>
      </c>
      <c r="V227" s="43">
        <f t="shared" si="87"/>
        <v>592.19999999999663</v>
      </c>
      <c r="W227" s="43">
        <f t="shared" si="88"/>
        <v>1359.8000000000004</v>
      </c>
      <c r="X227" s="44">
        <f t="shared" si="89"/>
        <v>5205.7000000000025</v>
      </c>
      <c r="Y227" s="45">
        <f t="shared" si="90"/>
        <v>1731.1000000000024</v>
      </c>
      <c r="Z227" s="45">
        <f t="shared" si="91"/>
        <v>4005.2999999999984</v>
      </c>
      <c r="AC227" s="249">
        <f t="shared" si="62"/>
        <v>1705.7500000000002</v>
      </c>
      <c r="AD227" s="249">
        <f t="shared" si="63"/>
        <v>8640.1999999999989</v>
      </c>
      <c r="AE227" s="249">
        <f t="shared" si="64"/>
        <v>8268.9000000000033</v>
      </c>
    </row>
    <row r="228" spans="1:31" ht="19.5" customHeight="1" x14ac:dyDescent="0.2">
      <c r="A228" s="24" t="s">
        <v>429</v>
      </c>
      <c r="B228" s="33">
        <v>45196</v>
      </c>
      <c r="C228" s="35">
        <v>1.3</v>
      </c>
      <c r="D228" s="35">
        <v>1</v>
      </c>
      <c r="E228" s="35">
        <v>1</v>
      </c>
      <c r="F228" s="40">
        <f t="shared" si="80"/>
        <v>4359.600000000004</v>
      </c>
      <c r="G228" s="41">
        <f t="shared" si="81"/>
        <v>6832</v>
      </c>
      <c r="H228" s="40">
        <f t="shared" si="82"/>
        <v>2139.8000000000002</v>
      </c>
      <c r="I228" s="46">
        <v>0.4</v>
      </c>
      <c r="J228" s="46">
        <v>0.9</v>
      </c>
      <c r="K228" s="19">
        <f t="shared" si="58"/>
        <v>571.99999999999716</v>
      </c>
      <c r="L228" s="19">
        <f t="shared" si="58"/>
        <v>3835.400000000001</v>
      </c>
      <c r="M228" s="44">
        <f t="shared" si="83"/>
        <v>5640.8000000000011</v>
      </c>
      <c r="N228" s="45">
        <f t="shared" si="84"/>
        <v>3043.1000000000154</v>
      </c>
      <c r="O228" s="45">
        <f t="shared" si="85"/>
        <v>6458.4</v>
      </c>
      <c r="P228" s="249">
        <f t="shared" si="59"/>
        <v>1360.1999999999998</v>
      </c>
      <c r="Q228" s="249">
        <f t="shared" si="60"/>
        <v>6164.6</v>
      </c>
      <c r="R228" s="249">
        <f t="shared" si="61"/>
        <v>9375.9000000000033</v>
      </c>
      <c r="S228" s="40">
        <f t="shared" si="86"/>
        <v>1795.5999999999997</v>
      </c>
      <c r="T228" s="46">
        <v>0.4</v>
      </c>
      <c r="U228" s="46">
        <v>1</v>
      </c>
      <c r="V228" s="43">
        <f t="shared" si="87"/>
        <v>592.59999999999661</v>
      </c>
      <c r="W228" s="43">
        <f t="shared" si="88"/>
        <v>1360.8000000000004</v>
      </c>
      <c r="X228" s="44">
        <f t="shared" si="89"/>
        <v>5207.0000000000027</v>
      </c>
      <c r="Y228" s="45">
        <f t="shared" si="90"/>
        <v>1731.5000000000025</v>
      </c>
      <c r="Z228" s="45">
        <f t="shared" si="91"/>
        <v>4006.2999999999984</v>
      </c>
      <c r="AC228" s="249">
        <f t="shared" si="62"/>
        <v>1704.4500000000003</v>
      </c>
      <c r="AD228" s="249">
        <f t="shared" si="63"/>
        <v>8639.1999999999989</v>
      </c>
      <c r="AE228" s="249">
        <f t="shared" si="64"/>
        <v>8268.5000000000036</v>
      </c>
    </row>
    <row r="229" spans="1:31" ht="19.5" customHeight="1" x14ac:dyDescent="0.2">
      <c r="A229" s="24" t="s">
        <v>433</v>
      </c>
      <c r="B229" s="33">
        <v>45197</v>
      </c>
      <c r="C229" s="35">
        <v>1</v>
      </c>
      <c r="D229" s="35">
        <v>1</v>
      </c>
      <c r="E229" s="35">
        <v>1</v>
      </c>
      <c r="F229" s="40">
        <f t="shared" si="80"/>
        <v>4360.600000000004</v>
      </c>
      <c r="G229" s="41">
        <f t="shared" si="81"/>
        <v>6833</v>
      </c>
      <c r="H229" s="40">
        <f t="shared" si="82"/>
        <v>2140.8000000000002</v>
      </c>
      <c r="I229" s="46">
        <v>0.3</v>
      </c>
      <c r="J229" s="46">
        <v>0.9</v>
      </c>
      <c r="K229" s="19">
        <f t="shared" si="58"/>
        <v>572.29999999999711</v>
      </c>
      <c r="L229" s="19">
        <f t="shared" si="58"/>
        <v>3836.3000000000011</v>
      </c>
      <c r="M229" s="44">
        <f t="shared" si="83"/>
        <v>5641.8000000000011</v>
      </c>
      <c r="N229" s="45">
        <f t="shared" si="84"/>
        <v>3043.4000000000156</v>
      </c>
      <c r="O229" s="45">
        <f t="shared" si="85"/>
        <v>6459.2999999999993</v>
      </c>
      <c r="P229" s="249">
        <f t="shared" si="59"/>
        <v>1359.1999999999998</v>
      </c>
      <c r="Q229" s="249">
        <f t="shared" si="60"/>
        <v>6163.7000000000007</v>
      </c>
      <c r="R229" s="249">
        <f t="shared" si="61"/>
        <v>9375.6000000000022</v>
      </c>
      <c r="S229" s="40">
        <f t="shared" si="86"/>
        <v>1796.5999999999997</v>
      </c>
      <c r="T229" s="46">
        <v>0.3</v>
      </c>
      <c r="U229" s="46">
        <v>0.9</v>
      </c>
      <c r="V229" s="43">
        <f t="shared" si="87"/>
        <v>592.89999999999657</v>
      </c>
      <c r="W229" s="43">
        <f t="shared" si="88"/>
        <v>1361.7000000000005</v>
      </c>
      <c r="X229" s="44">
        <f t="shared" si="89"/>
        <v>5208.0000000000027</v>
      </c>
      <c r="Y229" s="45">
        <f t="shared" si="90"/>
        <v>1731.8000000000025</v>
      </c>
      <c r="Z229" s="45">
        <f t="shared" si="91"/>
        <v>4007.1999999999985</v>
      </c>
      <c r="AC229" s="249">
        <f t="shared" si="62"/>
        <v>1703.4500000000003</v>
      </c>
      <c r="AD229" s="249">
        <f t="shared" si="63"/>
        <v>8638.2999999999993</v>
      </c>
      <c r="AE229" s="249">
        <f t="shared" si="64"/>
        <v>8268.2000000000044</v>
      </c>
    </row>
    <row r="230" spans="1:31" ht="19.5" customHeight="1" x14ac:dyDescent="0.2">
      <c r="A230" s="24" t="s">
        <v>434</v>
      </c>
      <c r="B230" s="33">
        <v>45200</v>
      </c>
      <c r="C230" s="35">
        <v>0</v>
      </c>
      <c r="D230" s="35">
        <v>0</v>
      </c>
      <c r="E230" s="35">
        <v>0</v>
      </c>
      <c r="F230" s="40">
        <f t="shared" si="80"/>
        <v>4360.600000000004</v>
      </c>
      <c r="G230" s="41">
        <f t="shared" si="81"/>
        <v>6833</v>
      </c>
      <c r="H230" s="40">
        <f t="shared" si="82"/>
        <v>2140.8000000000002</v>
      </c>
      <c r="I230" s="46">
        <v>0.3</v>
      </c>
      <c r="J230" s="46">
        <v>0.7</v>
      </c>
      <c r="K230" s="19">
        <f t="shared" si="58"/>
        <v>572.59999999999707</v>
      </c>
      <c r="L230" s="19">
        <f t="shared" si="58"/>
        <v>3837.0000000000009</v>
      </c>
      <c r="M230" s="44">
        <f t="shared" si="83"/>
        <v>5641.8000000000011</v>
      </c>
      <c r="N230" s="45">
        <f t="shared" si="84"/>
        <v>3043.7000000000157</v>
      </c>
      <c r="O230" s="45">
        <f t="shared" si="85"/>
        <v>6459.9999999999991</v>
      </c>
      <c r="P230" s="249">
        <f t="shared" si="59"/>
        <v>1359.1999999999998</v>
      </c>
      <c r="Q230" s="249">
        <f t="shared" si="60"/>
        <v>6163.0000000000009</v>
      </c>
      <c r="R230" s="249">
        <f t="shared" si="61"/>
        <v>9375.3000000000029</v>
      </c>
      <c r="S230" s="40">
        <f t="shared" si="86"/>
        <v>1796.5999999999997</v>
      </c>
      <c r="T230" s="46">
        <v>0.3</v>
      </c>
      <c r="U230" s="46">
        <v>0.7</v>
      </c>
      <c r="V230" s="43">
        <f t="shared" si="87"/>
        <v>593.19999999999652</v>
      </c>
      <c r="W230" s="43">
        <f t="shared" si="88"/>
        <v>1362.4000000000005</v>
      </c>
      <c r="X230" s="44">
        <f t="shared" si="89"/>
        <v>5208.0000000000027</v>
      </c>
      <c r="Y230" s="45">
        <f t="shared" si="90"/>
        <v>1732.1000000000024</v>
      </c>
      <c r="Z230" s="45">
        <f t="shared" si="91"/>
        <v>4007.8999999999983</v>
      </c>
      <c r="AC230" s="249">
        <f t="shared" si="62"/>
        <v>1703.4500000000003</v>
      </c>
      <c r="AD230" s="249">
        <f t="shared" si="63"/>
        <v>8637.5999999999985</v>
      </c>
      <c r="AE230" s="249">
        <f t="shared" si="64"/>
        <v>8267.9000000000051</v>
      </c>
    </row>
    <row r="231" spans="1:31" ht="19.5" customHeight="1" x14ac:dyDescent="0.2">
      <c r="A231" s="24" t="s">
        <v>435</v>
      </c>
      <c r="B231" s="33">
        <v>45201</v>
      </c>
      <c r="C231" s="35">
        <v>1.1000000000000001</v>
      </c>
      <c r="D231" s="35">
        <v>1</v>
      </c>
      <c r="E231" s="35">
        <v>1</v>
      </c>
      <c r="F231" s="40">
        <f t="shared" ref="F231:F237" si="92">IF(C231="","",C231+F230)</f>
        <v>4361.7000000000044</v>
      </c>
      <c r="G231" s="41">
        <f t="shared" ref="G231:G237" si="93">IF(E231="","",E231+G230)</f>
        <v>6834</v>
      </c>
      <c r="H231" s="40">
        <f t="shared" ref="H231:H237" si="94">IF(C231="","",C231+H230)</f>
        <v>2141.9</v>
      </c>
      <c r="I231" s="46">
        <v>0.4</v>
      </c>
      <c r="J231" s="46">
        <v>1</v>
      </c>
      <c r="K231" s="19">
        <f t="shared" si="58"/>
        <v>572.99999999999704</v>
      </c>
      <c r="L231" s="19">
        <f t="shared" si="58"/>
        <v>3838.0000000000009</v>
      </c>
      <c r="M231" s="44">
        <f t="shared" ref="M231:M237" si="95">IF(C231="","",C231+M230)</f>
        <v>5642.9000000000015</v>
      </c>
      <c r="N231" s="45">
        <f t="shared" ref="N231:N237" si="96">IF(I231="","",I231+N230)</f>
        <v>3044.1000000000158</v>
      </c>
      <c r="O231" s="45">
        <f t="shared" ref="O231:O237" si="97">IF(J231="","",J231+O230)</f>
        <v>6460.9999999999991</v>
      </c>
      <c r="P231" s="249">
        <f t="shared" si="59"/>
        <v>1358.1</v>
      </c>
      <c r="Q231" s="249">
        <f t="shared" si="60"/>
        <v>6162.0000000000009</v>
      </c>
      <c r="R231" s="249">
        <f t="shared" si="61"/>
        <v>9374.9000000000033</v>
      </c>
      <c r="S231" s="40">
        <f t="shared" ref="S231:S237" si="98">IF(C231="","",C231+S230)</f>
        <v>1797.6999999999996</v>
      </c>
      <c r="T231" s="46">
        <v>0.4</v>
      </c>
      <c r="U231" s="46">
        <v>1</v>
      </c>
      <c r="V231" s="43">
        <f t="shared" si="87"/>
        <v>593.5999999999965</v>
      </c>
      <c r="W231" s="43">
        <f t="shared" ref="W231:W237" si="99">IF(U231="","",U231+W230)</f>
        <v>1363.4000000000005</v>
      </c>
      <c r="X231" s="44">
        <f t="shared" ref="X231:X237" si="100">IF(C231="","",C231+X230)</f>
        <v>5209.1000000000031</v>
      </c>
      <c r="Y231" s="45">
        <f t="shared" si="90"/>
        <v>1732.5000000000025</v>
      </c>
      <c r="Z231" s="45">
        <f t="shared" ref="Z231:Z237" si="101">IF(U231="","",U231+Z230)</f>
        <v>4008.8999999999983</v>
      </c>
      <c r="AC231" s="249">
        <f t="shared" si="62"/>
        <v>1702.3500000000004</v>
      </c>
      <c r="AD231" s="249">
        <f t="shared" si="63"/>
        <v>8636.5999999999985</v>
      </c>
      <c r="AE231" s="249">
        <f t="shared" si="64"/>
        <v>8267.5000000000036</v>
      </c>
    </row>
    <row r="232" spans="1:31" ht="19.5" customHeight="1" x14ac:dyDescent="0.2">
      <c r="A232" s="24" t="s">
        <v>438</v>
      </c>
      <c r="B232" s="33">
        <v>45204</v>
      </c>
      <c r="C232" s="35">
        <v>2.2999999999999998</v>
      </c>
      <c r="D232" s="35">
        <v>1</v>
      </c>
      <c r="E232" s="35">
        <v>1</v>
      </c>
      <c r="F232" s="40">
        <f t="shared" si="92"/>
        <v>4364.0000000000045</v>
      </c>
      <c r="G232" s="41">
        <f t="shared" si="93"/>
        <v>6835</v>
      </c>
      <c r="H232" s="40">
        <f t="shared" si="94"/>
        <v>2144.2000000000003</v>
      </c>
      <c r="I232" s="46">
        <v>0.3</v>
      </c>
      <c r="J232" s="46">
        <v>1</v>
      </c>
      <c r="K232" s="19">
        <f t="shared" si="58"/>
        <v>573.299999999997</v>
      </c>
      <c r="L232" s="19">
        <f t="shared" si="58"/>
        <v>3839.0000000000009</v>
      </c>
      <c r="M232" s="44">
        <f t="shared" si="95"/>
        <v>5645.2000000000016</v>
      </c>
      <c r="N232" s="45">
        <f t="shared" si="96"/>
        <v>3044.400000000016</v>
      </c>
      <c r="O232" s="45">
        <f t="shared" si="97"/>
        <v>6461.9999999999991</v>
      </c>
      <c r="P232" s="249">
        <f t="shared" si="59"/>
        <v>1355.7999999999997</v>
      </c>
      <c r="Q232" s="249">
        <f t="shared" si="60"/>
        <v>6161.0000000000009</v>
      </c>
      <c r="R232" s="249">
        <f t="shared" si="61"/>
        <v>9374.6000000000022</v>
      </c>
      <c r="S232" s="40">
        <f t="shared" si="98"/>
        <v>1799.9999999999995</v>
      </c>
      <c r="T232" s="46">
        <v>0.3</v>
      </c>
      <c r="U232" s="46">
        <v>1.1000000000000001</v>
      </c>
      <c r="V232" s="43">
        <f t="shared" si="87"/>
        <v>593.89999999999645</v>
      </c>
      <c r="W232" s="43">
        <f t="shared" si="99"/>
        <v>1364.5000000000005</v>
      </c>
      <c r="X232" s="44">
        <f t="shared" si="100"/>
        <v>5211.4000000000033</v>
      </c>
      <c r="Y232" s="45">
        <f t="shared" si="90"/>
        <v>1732.8000000000025</v>
      </c>
      <c r="Z232" s="45">
        <f t="shared" si="101"/>
        <v>4009.9999999999982</v>
      </c>
      <c r="AC232" s="249">
        <f t="shared" si="62"/>
        <v>1700.0500000000004</v>
      </c>
      <c r="AD232" s="249">
        <f t="shared" si="63"/>
        <v>8635.5</v>
      </c>
      <c r="AE232" s="249">
        <f t="shared" si="64"/>
        <v>8267.2000000000044</v>
      </c>
    </row>
    <row r="233" spans="1:31" ht="19.5" customHeight="1" x14ac:dyDescent="0.2">
      <c r="A233" s="24" t="s">
        <v>450</v>
      </c>
      <c r="B233" s="33">
        <v>45211</v>
      </c>
      <c r="C233" s="35">
        <v>1.5</v>
      </c>
      <c r="D233" s="35">
        <v>1</v>
      </c>
      <c r="E233" s="35">
        <v>5</v>
      </c>
      <c r="F233" s="40">
        <f t="shared" si="92"/>
        <v>4365.5000000000045</v>
      </c>
      <c r="G233" s="41">
        <f t="shared" si="93"/>
        <v>6840</v>
      </c>
      <c r="H233" s="40">
        <f t="shared" si="94"/>
        <v>2145.7000000000003</v>
      </c>
      <c r="I233" s="46">
        <v>0.5</v>
      </c>
      <c r="J233" s="46">
        <v>1.8</v>
      </c>
      <c r="K233" s="19">
        <f t="shared" si="58"/>
        <v>573.799999999997</v>
      </c>
      <c r="L233" s="19">
        <f t="shared" si="58"/>
        <v>3840.8000000000011</v>
      </c>
      <c r="M233" s="44">
        <f t="shared" si="95"/>
        <v>5646.7000000000016</v>
      </c>
      <c r="N233" s="45">
        <f t="shared" si="96"/>
        <v>3044.900000000016</v>
      </c>
      <c r="O233" s="45">
        <f t="shared" si="97"/>
        <v>6463.7999999999993</v>
      </c>
      <c r="P233" s="249">
        <f t="shared" si="59"/>
        <v>1354.2999999999997</v>
      </c>
      <c r="Q233" s="249">
        <f t="shared" si="60"/>
        <v>6159.2000000000007</v>
      </c>
      <c r="R233" s="249">
        <f t="shared" si="61"/>
        <v>9374.1000000000022</v>
      </c>
      <c r="S233" s="40">
        <f t="shared" si="98"/>
        <v>1801.4999999999995</v>
      </c>
      <c r="T233" s="46">
        <v>0.5</v>
      </c>
      <c r="U233" s="46">
        <v>1.8</v>
      </c>
      <c r="V233" s="43">
        <f t="shared" si="87"/>
        <v>594.39999999999645</v>
      </c>
      <c r="W233" s="43">
        <f t="shared" si="99"/>
        <v>1366.3000000000004</v>
      </c>
      <c r="X233" s="44">
        <f t="shared" si="100"/>
        <v>5212.9000000000033</v>
      </c>
      <c r="Y233" s="45">
        <f t="shared" si="90"/>
        <v>1733.3000000000025</v>
      </c>
      <c r="Z233" s="45">
        <f t="shared" si="101"/>
        <v>4011.7999999999984</v>
      </c>
      <c r="AC233" s="249">
        <f t="shared" si="62"/>
        <v>1698.5500000000004</v>
      </c>
      <c r="AD233" s="249">
        <f t="shared" si="63"/>
        <v>8633.6999999999989</v>
      </c>
      <c r="AE233" s="249">
        <f t="shared" si="64"/>
        <v>8266.7000000000044</v>
      </c>
    </row>
    <row r="234" spans="1:31" ht="19.5" customHeight="1" x14ac:dyDescent="0.2">
      <c r="A234" s="24" t="s">
        <v>451</v>
      </c>
      <c r="B234" s="33">
        <v>45212</v>
      </c>
      <c r="C234" s="35">
        <v>1.2</v>
      </c>
      <c r="D234" s="35">
        <v>1</v>
      </c>
      <c r="E234" s="35">
        <v>4</v>
      </c>
      <c r="F234" s="40">
        <f t="shared" si="92"/>
        <v>4366.7000000000044</v>
      </c>
      <c r="G234" s="41">
        <f t="shared" si="93"/>
        <v>6844</v>
      </c>
      <c r="H234" s="40">
        <f t="shared" si="94"/>
        <v>2146.9</v>
      </c>
      <c r="I234" s="46">
        <v>0.3</v>
      </c>
      <c r="J234" s="46">
        <v>1.4</v>
      </c>
      <c r="K234" s="19">
        <f t="shared" si="58"/>
        <v>574.09999999999695</v>
      </c>
      <c r="L234" s="19">
        <f t="shared" si="58"/>
        <v>3842.2000000000012</v>
      </c>
      <c r="M234" s="44">
        <f t="shared" si="95"/>
        <v>5647.9000000000015</v>
      </c>
      <c r="N234" s="45">
        <f t="shared" si="96"/>
        <v>3045.2000000000162</v>
      </c>
      <c r="O234" s="45">
        <f t="shared" si="97"/>
        <v>6465.1999999999989</v>
      </c>
      <c r="P234" s="249">
        <f t="shared" si="59"/>
        <v>1353.1</v>
      </c>
      <c r="Q234" s="249">
        <f t="shared" si="60"/>
        <v>6157.8000000000011</v>
      </c>
      <c r="R234" s="249">
        <f t="shared" si="61"/>
        <v>9373.8000000000029</v>
      </c>
      <c r="S234" s="40">
        <f t="shared" si="98"/>
        <v>1802.6999999999996</v>
      </c>
      <c r="T234" s="46">
        <v>0.3</v>
      </c>
      <c r="U234" s="46">
        <v>1.5</v>
      </c>
      <c r="V234" s="43">
        <f t="shared" si="87"/>
        <v>594.69999999999641</v>
      </c>
      <c r="W234" s="43">
        <f t="shared" si="99"/>
        <v>1367.8000000000004</v>
      </c>
      <c r="X234" s="44">
        <f t="shared" si="100"/>
        <v>5214.1000000000031</v>
      </c>
      <c r="Y234" s="45">
        <f t="shared" si="90"/>
        <v>1733.6000000000024</v>
      </c>
      <c r="Z234" s="45">
        <f t="shared" si="101"/>
        <v>4013.2999999999984</v>
      </c>
      <c r="AC234" s="249">
        <f t="shared" si="62"/>
        <v>1697.3500000000004</v>
      </c>
      <c r="AD234" s="249">
        <f t="shared" si="63"/>
        <v>8632.1999999999989</v>
      </c>
      <c r="AE234" s="249">
        <f t="shared" si="64"/>
        <v>8266.4000000000051</v>
      </c>
    </row>
    <row r="235" spans="1:31" ht="19.5" customHeight="1" x14ac:dyDescent="0.2">
      <c r="A235" s="24" t="s">
        <v>452</v>
      </c>
      <c r="B235" s="33">
        <v>45215</v>
      </c>
      <c r="C235" s="35">
        <v>1.6</v>
      </c>
      <c r="D235" s="35">
        <v>1</v>
      </c>
      <c r="E235" s="35">
        <v>1</v>
      </c>
      <c r="F235" s="40">
        <f t="shared" si="92"/>
        <v>4368.3000000000047</v>
      </c>
      <c r="G235" s="41">
        <f t="shared" si="93"/>
        <v>6845</v>
      </c>
      <c r="H235" s="40">
        <f t="shared" si="94"/>
        <v>2148.5</v>
      </c>
      <c r="I235" s="46">
        <v>0.3</v>
      </c>
      <c r="J235" s="46">
        <v>1.1000000000000001</v>
      </c>
      <c r="K235" s="19">
        <f t="shared" si="58"/>
        <v>574.39999999999691</v>
      </c>
      <c r="L235" s="19">
        <f t="shared" si="58"/>
        <v>3843.3000000000011</v>
      </c>
      <c r="M235" s="44">
        <f t="shared" si="95"/>
        <v>5649.5000000000018</v>
      </c>
      <c r="N235" s="45">
        <f t="shared" si="96"/>
        <v>3045.5000000000164</v>
      </c>
      <c r="O235" s="45">
        <f t="shared" si="97"/>
        <v>6466.2999999999993</v>
      </c>
      <c r="P235" s="249">
        <f t="shared" si="59"/>
        <v>1351.5</v>
      </c>
      <c r="Q235" s="249">
        <f t="shared" si="60"/>
        <v>6156.7000000000007</v>
      </c>
      <c r="R235" s="249">
        <f t="shared" si="61"/>
        <v>9373.5000000000018</v>
      </c>
      <c r="S235" s="40">
        <f t="shared" si="98"/>
        <v>1804.2999999999995</v>
      </c>
      <c r="T235" s="46">
        <v>0.4</v>
      </c>
      <c r="U235" s="46">
        <v>1</v>
      </c>
      <c r="V235" s="43">
        <f t="shared" si="87"/>
        <v>595.09999999999638</v>
      </c>
      <c r="W235" s="43">
        <f t="shared" si="99"/>
        <v>1368.8000000000004</v>
      </c>
      <c r="X235" s="44">
        <f t="shared" si="100"/>
        <v>5215.7000000000035</v>
      </c>
      <c r="Y235" s="45">
        <f t="shared" si="90"/>
        <v>1734.0000000000025</v>
      </c>
      <c r="Z235" s="45">
        <f t="shared" si="101"/>
        <v>4014.2999999999984</v>
      </c>
      <c r="AC235" s="249">
        <f t="shared" si="62"/>
        <v>1695.7500000000005</v>
      </c>
      <c r="AD235" s="249">
        <f t="shared" si="63"/>
        <v>8631.1999999999989</v>
      </c>
      <c r="AE235" s="249">
        <f t="shared" si="64"/>
        <v>8266.0000000000036</v>
      </c>
    </row>
    <row r="236" spans="1:31" s="66" customFormat="1" ht="19.5" customHeight="1" x14ac:dyDescent="0.2">
      <c r="A236" s="60" t="s">
        <v>453</v>
      </c>
      <c r="B236" s="61">
        <v>45216</v>
      </c>
      <c r="C236" s="62">
        <v>4</v>
      </c>
      <c r="D236" s="62">
        <v>2</v>
      </c>
      <c r="E236" s="62">
        <v>3</v>
      </c>
      <c r="F236" s="40">
        <f t="shared" si="92"/>
        <v>4372.3000000000047</v>
      </c>
      <c r="G236" s="63">
        <f t="shared" si="93"/>
        <v>6848</v>
      </c>
      <c r="H236" s="40">
        <f t="shared" si="94"/>
        <v>2152.5</v>
      </c>
      <c r="I236" s="64">
        <v>0.7</v>
      </c>
      <c r="J236" s="64">
        <v>1.8</v>
      </c>
      <c r="K236" s="19">
        <f t="shared" si="58"/>
        <v>575.09999999999695</v>
      </c>
      <c r="L236" s="19">
        <f t="shared" si="58"/>
        <v>3845.1000000000013</v>
      </c>
      <c r="M236" s="44">
        <f t="shared" si="95"/>
        <v>5653.5000000000018</v>
      </c>
      <c r="N236" s="45">
        <f t="shared" si="96"/>
        <v>3046.2000000000162</v>
      </c>
      <c r="O236" s="45">
        <f t="shared" si="97"/>
        <v>6468.0999999999995</v>
      </c>
      <c r="P236" s="249">
        <f t="shared" si="59"/>
        <v>1347.5</v>
      </c>
      <c r="Q236" s="249">
        <f t="shared" si="60"/>
        <v>6154.9000000000005</v>
      </c>
      <c r="R236" s="249">
        <f t="shared" si="61"/>
        <v>9372.8000000000029</v>
      </c>
      <c r="S236" s="40">
        <f t="shared" si="98"/>
        <v>1808.2999999999995</v>
      </c>
      <c r="T236" s="64">
        <v>0.6</v>
      </c>
      <c r="U236" s="64">
        <v>1.8</v>
      </c>
      <c r="V236" s="43">
        <f t="shared" si="87"/>
        <v>595.69999999999641</v>
      </c>
      <c r="W236" s="65">
        <f t="shared" si="99"/>
        <v>1370.6000000000004</v>
      </c>
      <c r="X236" s="44">
        <f t="shared" si="100"/>
        <v>5219.7000000000035</v>
      </c>
      <c r="Y236" s="45">
        <f t="shared" si="90"/>
        <v>1734.6000000000024</v>
      </c>
      <c r="Z236" s="45">
        <f t="shared" si="101"/>
        <v>4016.0999999999985</v>
      </c>
      <c r="AC236" s="249">
        <f t="shared" si="62"/>
        <v>1691.7500000000005</v>
      </c>
      <c r="AD236" s="249">
        <f t="shared" si="63"/>
        <v>8629.4</v>
      </c>
      <c r="AE236" s="249">
        <f t="shared" si="64"/>
        <v>8265.4000000000051</v>
      </c>
    </row>
    <row r="237" spans="1:31" s="66" customFormat="1" ht="19.5" customHeight="1" x14ac:dyDescent="0.2">
      <c r="A237" s="67" t="s">
        <v>454</v>
      </c>
      <c r="B237" s="68">
        <v>45217</v>
      </c>
      <c r="C237" s="69">
        <v>0</v>
      </c>
      <c r="D237" s="69">
        <v>0</v>
      </c>
      <c r="E237" s="69">
        <v>0</v>
      </c>
      <c r="F237" s="70">
        <f t="shared" si="92"/>
        <v>4372.3000000000047</v>
      </c>
      <c r="G237" s="71">
        <f t="shared" si="93"/>
        <v>6848</v>
      </c>
      <c r="H237" s="70">
        <f t="shared" si="94"/>
        <v>2152.5</v>
      </c>
      <c r="I237" s="72">
        <v>0</v>
      </c>
      <c r="J237" s="72">
        <v>0</v>
      </c>
      <c r="K237" s="19">
        <f t="shared" si="58"/>
        <v>575.09999999999695</v>
      </c>
      <c r="L237" s="19">
        <f t="shared" si="58"/>
        <v>3845.1000000000013</v>
      </c>
      <c r="M237" s="74">
        <f t="shared" si="95"/>
        <v>5653.5000000000018</v>
      </c>
      <c r="N237" s="75">
        <f t="shared" si="96"/>
        <v>3046.2000000000162</v>
      </c>
      <c r="O237" s="75">
        <f t="shared" si="97"/>
        <v>6468.0999999999995</v>
      </c>
      <c r="P237" s="249">
        <f t="shared" si="59"/>
        <v>1347.5</v>
      </c>
      <c r="Q237" s="249">
        <f t="shared" si="60"/>
        <v>6154.9000000000005</v>
      </c>
      <c r="R237" s="249">
        <f t="shared" si="61"/>
        <v>9372.8000000000029</v>
      </c>
      <c r="S237" s="70">
        <f t="shared" si="98"/>
        <v>1808.2999999999995</v>
      </c>
      <c r="T237" s="72">
        <v>0</v>
      </c>
      <c r="U237" s="72">
        <v>0</v>
      </c>
      <c r="V237" s="73">
        <f t="shared" si="87"/>
        <v>595.69999999999641</v>
      </c>
      <c r="W237" s="73">
        <f t="shared" si="99"/>
        <v>1370.6000000000004</v>
      </c>
      <c r="X237" s="74">
        <f t="shared" si="100"/>
        <v>5219.7000000000035</v>
      </c>
      <c r="Y237" s="75">
        <f t="shared" si="90"/>
        <v>1734.6000000000024</v>
      </c>
      <c r="Z237" s="75">
        <f t="shared" si="101"/>
        <v>4016.0999999999985</v>
      </c>
      <c r="AC237" s="249">
        <f t="shared" si="62"/>
        <v>1691.7500000000005</v>
      </c>
      <c r="AD237" s="249">
        <f t="shared" si="63"/>
        <v>8629.4</v>
      </c>
      <c r="AE237" s="249">
        <f t="shared" si="64"/>
        <v>8265.4000000000051</v>
      </c>
    </row>
    <row r="238" spans="1:31" s="66" customFormat="1" ht="19.5" customHeight="1" x14ac:dyDescent="0.2">
      <c r="A238" s="67" t="s">
        <v>455</v>
      </c>
      <c r="B238" s="68">
        <v>45218</v>
      </c>
      <c r="C238" s="69">
        <v>2.4</v>
      </c>
      <c r="D238" s="69">
        <v>1</v>
      </c>
      <c r="E238" s="69">
        <v>1</v>
      </c>
      <c r="F238" s="70">
        <f t="shared" ref="F238:F252" si="102">IF(C238="","",C238+F237)</f>
        <v>4374.7000000000044</v>
      </c>
      <c r="G238" s="71">
        <f t="shared" ref="G238:G252" si="103">IF(E238="","",E238+G237)</f>
        <v>6849</v>
      </c>
      <c r="H238" s="70">
        <f t="shared" ref="H238:H252" si="104">IF(C238="","",C238+H237)</f>
        <v>2154.9</v>
      </c>
      <c r="I238" s="72">
        <v>0.3</v>
      </c>
      <c r="J238" s="72">
        <v>0.9</v>
      </c>
      <c r="K238" s="19">
        <f t="shared" si="58"/>
        <v>575.39999999999691</v>
      </c>
      <c r="L238" s="19">
        <f t="shared" si="58"/>
        <v>3846.0000000000014</v>
      </c>
      <c r="M238" s="74">
        <f t="shared" ref="M238:M252" si="105">IF(C238="","",C238+M237)</f>
        <v>5655.9000000000015</v>
      </c>
      <c r="N238" s="75">
        <f t="shared" ref="N238:N252" si="106">IF(I238="","",I238+N237)</f>
        <v>3046.5000000000164</v>
      </c>
      <c r="O238" s="75">
        <f t="shared" ref="O238:O252" si="107">IF(J238="","",J238+O237)</f>
        <v>6468.9999999999991</v>
      </c>
      <c r="P238" s="249">
        <f t="shared" si="59"/>
        <v>1345.1</v>
      </c>
      <c r="Q238" s="249">
        <f t="shared" si="60"/>
        <v>6154.0000000000009</v>
      </c>
      <c r="R238" s="249">
        <f t="shared" si="61"/>
        <v>9372.5000000000018</v>
      </c>
      <c r="S238" s="70">
        <f t="shared" ref="S238:S252" si="108">IF(C238="","",C238+S237)</f>
        <v>1810.6999999999996</v>
      </c>
      <c r="T238" s="72">
        <v>0.4</v>
      </c>
      <c r="U238" s="72">
        <v>0.9</v>
      </c>
      <c r="V238" s="73">
        <f t="shared" ref="V238:V252" si="109">IF(T238="","",T238+V237)</f>
        <v>596.09999999999638</v>
      </c>
      <c r="W238" s="73">
        <f t="shared" ref="W238:W252" si="110">IF(U238="","",U238+W237)</f>
        <v>1371.5000000000005</v>
      </c>
      <c r="X238" s="74">
        <f t="shared" ref="X238:X252" si="111">IF(C238="","",C238+X237)</f>
        <v>5222.1000000000031</v>
      </c>
      <c r="Y238" s="75">
        <f t="shared" ref="Y238:Y252" si="112">IF(T238="","",T238+Y237)</f>
        <v>1735.0000000000025</v>
      </c>
      <c r="Z238" s="75">
        <f t="shared" ref="Z238:Z252" si="113">IF(U238="","",U238+Z237)</f>
        <v>4016.9999999999986</v>
      </c>
      <c r="AC238" s="249">
        <f t="shared" si="62"/>
        <v>1689.3500000000004</v>
      </c>
      <c r="AD238" s="249">
        <f t="shared" si="63"/>
        <v>8628.5</v>
      </c>
      <c r="AE238" s="249">
        <f t="shared" si="64"/>
        <v>8265.0000000000036</v>
      </c>
    </row>
    <row r="239" spans="1:31" s="66" customFormat="1" ht="19.5" customHeight="1" x14ac:dyDescent="0.2">
      <c r="A239" s="67" t="s">
        <v>456</v>
      </c>
      <c r="B239" s="68">
        <v>45218</v>
      </c>
      <c r="C239" s="69">
        <v>0</v>
      </c>
      <c r="D239" s="69">
        <v>0</v>
      </c>
      <c r="E239" s="69">
        <v>0</v>
      </c>
      <c r="F239" s="70">
        <f t="shared" si="102"/>
        <v>4374.7000000000044</v>
      </c>
      <c r="G239" s="71">
        <f t="shared" si="103"/>
        <v>6849</v>
      </c>
      <c r="H239" s="70">
        <f t="shared" si="104"/>
        <v>2154.9</v>
      </c>
      <c r="I239" s="72">
        <v>0</v>
      </c>
      <c r="J239" s="72">
        <v>0</v>
      </c>
      <c r="K239" s="19">
        <f t="shared" si="58"/>
        <v>575.39999999999691</v>
      </c>
      <c r="L239" s="19">
        <f t="shared" si="58"/>
        <v>3846.0000000000014</v>
      </c>
      <c r="M239" s="74">
        <f t="shared" si="105"/>
        <v>5655.9000000000015</v>
      </c>
      <c r="N239" s="75">
        <f t="shared" si="106"/>
        <v>3046.5000000000164</v>
      </c>
      <c r="O239" s="75">
        <f t="shared" si="107"/>
        <v>6468.9999999999991</v>
      </c>
      <c r="P239" s="249">
        <f t="shared" si="59"/>
        <v>1345.1</v>
      </c>
      <c r="Q239" s="249">
        <f t="shared" si="60"/>
        <v>6154.0000000000009</v>
      </c>
      <c r="R239" s="249">
        <f t="shared" si="61"/>
        <v>9372.5000000000018</v>
      </c>
      <c r="S239" s="70">
        <f t="shared" si="108"/>
        <v>1810.6999999999996</v>
      </c>
      <c r="T239" s="72">
        <v>0</v>
      </c>
      <c r="U239" s="72">
        <v>0</v>
      </c>
      <c r="V239" s="73">
        <f t="shared" si="109"/>
        <v>596.09999999999638</v>
      </c>
      <c r="W239" s="73">
        <f t="shared" si="110"/>
        <v>1371.5000000000005</v>
      </c>
      <c r="X239" s="74">
        <f t="shared" si="111"/>
        <v>5222.1000000000031</v>
      </c>
      <c r="Y239" s="75">
        <f t="shared" si="112"/>
        <v>1735.0000000000025</v>
      </c>
      <c r="Z239" s="75">
        <f t="shared" si="113"/>
        <v>4016.9999999999986</v>
      </c>
      <c r="AC239" s="249">
        <f t="shared" si="62"/>
        <v>1689.3500000000004</v>
      </c>
      <c r="AD239" s="249">
        <f t="shared" si="63"/>
        <v>8628.5</v>
      </c>
      <c r="AE239" s="249">
        <f t="shared" si="64"/>
        <v>8265.0000000000036</v>
      </c>
    </row>
    <row r="240" spans="1:31" s="66" customFormat="1" ht="19.5" customHeight="1" x14ac:dyDescent="0.2">
      <c r="A240" s="67" t="s">
        <v>457</v>
      </c>
      <c r="B240" s="68">
        <v>45219</v>
      </c>
      <c r="C240" s="69">
        <v>1.6</v>
      </c>
      <c r="D240" s="69">
        <v>2</v>
      </c>
      <c r="E240" s="69">
        <v>2</v>
      </c>
      <c r="F240" s="70">
        <f t="shared" si="102"/>
        <v>4376.3000000000047</v>
      </c>
      <c r="G240" s="71">
        <f t="shared" si="103"/>
        <v>6851</v>
      </c>
      <c r="H240" s="70">
        <f t="shared" si="104"/>
        <v>2156.5</v>
      </c>
      <c r="I240" s="72">
        <v>0.7</v>
      </c>
      <c r="J240" s="72">
        <v>1.8</v>
      </c>
      <c r="K240" s="19">
        <f t="shared" si="58"/>
        <v>576.09999999999695</v>
      </c>
      <c r="L240" s="19">
        <f t="shared" si="58"/>
        <v>3847.8000000000015</v>
      </c>
      <c r="M240" s="74">
        <f t="shared" si="105"/>
        <v>5657.5000000000018</v>
      </c>
      <c r="N240" s="75">
        <f t="shared" si="106"/>
        <v>3047.2000000000162</v>
      </c>
      <c r="O240" s="75">
        <f t="shared" si="107"/>
        <v>6470.7999999999993</v>
      </c>
      <c r="P240" s="249">
        <f t="shared" si="59"/>
        <v>1343.5</v>
      </c>
      <c r="Q240" s="249">
        <f t="shared" si="60"/>
        <v>6152.2000000000007</v>
      </c>
      <c r="R240" s="249">
        <f t="shared" si="61"/>
        <v>9371.8000000000029</v>
      </c>
      <c r="S240" s="70">
        <f t="shared" si="108"/>
        <v>1812.2999999999995</v>
      </c>
      <c r="T240" s="72">
        <v>0.6</v>
      </c>
      <c r="U240" s="72">
        <v>1.8</v>
      </c>
      <c r="V240" s="73">
        <f t="shared" si="109"/>
        <v>596.69999999999641</v>
      </c>
      <c r="W240" s="73">
        <f t="shared" si="110"/>
        <v>1373.3000000000004</v>
      </c>
      <c r="X240" s="74">
        <f t="shared" si="111"/>
        <v>5223.7000000000035</v>
      </c>
      <c r="Y240" s="75">
        <f t="shared" si="112"/>
        <v>1735.6000000000024</v>
      </c>
      <c r="Z240" s="75">
        <f t="shared" si="113"/>
        <v>4018.7999999999988</v>
      </c>
      <c r="AC240" s="249">
        <f t="shared" si="62"/>
        <v>1687.7500000000005</v>
      </c>
      <c r="AD240" s="249">
        <f t="shared" si="63"/>
        <v>8626.6999999999989</v>
      </c>
      <c r="AE240" s="249">
        <f t="shared" si="64"/>
        <v>8264.4000000000051</v>
      </c>
    </row>
    <row r="241" spans="1:31" s="66" customFormat="1" ht="19.5" customHeight="1" x14ac:dyDescent="0.2">
      <c r="A241" s="67" t="s">
        <v>459</v>
      </c>
      <c r="B241" s="68">
        <v>45222</v>
      </c>
      <c r="C241" s="69">
        <v>1.6</v>
      </c>
      <c r="D241" s="69">
        <v>1</v>
      </c>
      <c r="E241" s="69">
        <v>1</v>
      </c>
      <c r="F241" s="70">
        <f t="shared" si="102"/>
        <v>4377.9000000000051</v>
      </c>
      <c r="G241" s="71">
        <f t="shared" si="103"/>
        <v>6852</v>
      </c>
      <c r="H241" s="70">
        <f t="shared" si="104"/>
        <v>2158.1</v>
      </c>
      <c r="I241" s="72">
        <v>0.4</v>
      </c>
      <c r="J241" s="72">
        <v>0.8</v>
      </c>
      <c r="K241" s="19">
        <f t="shared" si="58"/>
        <v>576.49999999999693</v>
      </c>
      <c r="L241" s="19">
        <f t="shared" si="58"/>
        <v>3848.6000000000017</v>
      </c>
      <c r="M241" s="74">
        <f t="shared" si="105"/>
        <v>5659.1000000000022</v>
      </c>
      <c r="N241" s="75">
        <f t="shared" si="106"/>
        <v>3047.6000000000163</v>
      </c>
      <c r="O241" s="75">
        <f t="shared" si="107"/>
        <v>6471.5999999999995</v>
      </c>
      <c r="P241" s="249">
        <f t="shared" si="59"/>
        <v>1341.9</v>
      </c>
      <c r="Q241" s="249">
        <f t="shared" si="60"/>
        <v>6151.4000000000005</v>
      </c>
      <c r="R241" s="249">
        <f t="shared" si="61"/>
        <v>9371.4000000000033</v>
      </c>
      <c r="S241" s="70">
        <f t="shared" si="108"/>
        <v>1813.8999999999994</v>
      </c>
      <c r="T241" s="72">
        <v>0.4</v>
      </c>
      <c r="U241" s="72">
        <v>0.9</v>
      </c>
      <c r="V241" s="73">
        <f t="shared" si="109"/>
        <v>597.09999999999638</v>
      </c>
      <c r="W241" s="73">
        <f t="shared" si="110"/>
        <v>1374.2000000000005</v>
      </c>
      <c r="X241" s="74">
        <f t="shared" si="111"/>
        <v>5225.3000000000038</v>
      </c>
      <c r="Y241" s="75">
        <f t="shared" si="112"/>
        <v>1736.0000000000025</v>
      </c>
      <c r="Z241" s="75">
        <f t="shared" si="113"/>
        <v>4019.6999999999989</v>
      </c>
      <c r="AC241" s="249">
        <f t="shared" si="62"/>
        <v>1686.1500000000005</v>
      </c>
      <c r="AD241" s="249">
        <f t="shared" si="63"/>
        <v>8625.7999999999993</v>
      </c>
      <c r="AE241" s="249">
        <f t="shared" si="64"/>
        <v>8264.0000000000036</v>
      </c>
    </row>
    <row r="242" spans="1:31" s="66" customFormat="1" ht="19.5" customHeight="1" x14ac:dyDescent="0.2">
      <c r="A242" s="67" t="s">
        <v>462</v>
      </c>
      <c r="B242" s="68">
        <v>45224</v>
      </c>
      <c r="C242" s="69">
        <v>0</v>
      </c>
      <c r="D242" s="69">
        <v>0</v>
      </c>
      <c r="E242" s="69">
        <v>0</v>
      </c>
      <c r="F242" s="70">
        <f t="shared" si="102"/>
        <v>4377.9000000000051</v>
      </c>
      <c r="G242" s="71">
        <f t="shared" si="103"/>
        <v>6852</v>
      </c>
      <c r="H242" s="70">
        <f t="shared" si="104"/>
        <v>2158.1</v>
      </c>
      <c r="I242" s="72">
        <v>0</v>
      </c>
      <c r="J242" s="72">
        <v>0</v>
      </c>
      <c r="K242" s="19">
        <f t="shared" si="58"/>
        <v>576.49999999999693</v>
      </c>
      <c r="L242" s="19">
        <f t="shared" si="58"/>
        <v>3848.6000000000017</v>
      </c>
      <c r="M242" s="74">
        <f t="shared" si="105"/>
        <v>5659.1000000000022</v>
      </c>
      <c r="N242" s="75">
        <f t="shared" si="106"/>
        <v>3047.6000000000163</v>
      </c>
      <c r="O242" s="75">
        <f t="shared" si="107"/>
        <v>6471.5999999999995</v>
      </c>
      <c r="P242" s="249">
        <f t="shared" si="59"/>
        <v>1341.9</v>
      </c>
      <c r="Q242" s="249">
        <f t="shared" si="60"/>
        <v>6151.4000000000005</v>
      </c>
      <c r="R242" s="249">
        <f t="shared" si="61"/>
        <v>9371.4000000000033</v>
      </c>
      <c r="S242" s="70">
        <f t="shared" si="108"/>
        <v>1813.8999999999994</v>
      </c>
      <c r="T242" s="72">
        <v>0</v>
      </c>
      <c r="U242" s="72">
        <v>0</v>
      </c>
      <c r="V242" s="73">
        <f t="shared" si="109"/>
        <v>597.09999999999638</v>
      </c>
      <c r="W242" s="73">
        <f t="shared" si="110"/>
        <v>1374.2000000000005</v>
      </c>
      <c r="X242" s="74">
        <f t="shared" si="111"/>
        <v>5225.3000000000038</v>
      </c>
      <c r="Y242" s="75">
        <f t="shared" si="112"/>
        <v>1736.0000000000025</v>
      </c>
      <c r="Z242" s="75">
        <f t="shared" si="113"/>
        <v>4019.6999999999989</v>
      </c>
      <c r="AC242" s="249">
        <f t="shared" si="62"/>
        <v>1686.1500000000005</v>
      </c>
      <c r="AD242" s="249">
        <f t="shared" si="63"/>
        <v>8625.7999999999993</v>
      </c>
      <c r="AE242" s="249">
        <f t="shared" si="64"/>
        <v>8264.0000000000036</v>
      </c>
    </row>
    <row r="243" spans="1:31" s="66" customFormat="1" ht="19.5" customHeight="1" x14ac:dyDescent="0.2">
      <c r="A243" s="67" t="s">
        <v>464</v>
      </c>
      <c r="B243" s="68">
        <v>45225</v>
      </c>
      <c r="C243" s="69">
        <v>0.5</v>
      </c>
      <c r="D243" s="69">
        <v>1</v>
      </c>
      <c r="E243" s="69">
        <v>3</v>
      </c>
      <c r="F243" s="70">
        <f t="shared" si="102"/>
        <v>4378.4000000000051</v>
      </c>
      <c r="G243" s="71">
        <f t="shared" si="103"/>
        <v>6855</v>
      </c>
      <c r="H243" s="70">
        <f t="shared" si="104"/>
        <v>2158.6</v>
      </c>
      <c r="I243" s="72">
        <v>0.3</v>
      </c>
      <c r="J243" s="72">
        <v>1.1000000000000001</v>
      </c>
      <c r="K243" s="19">
        <f t="shared" si="58"/>
        <v>576.79999999999688</v>
      </c>
      <c r="L243" s="19">
        <f t="shared" si="58"/>
        <v>3849.7000000000016</v>
      </c>
      <c r="M243" s="74">
        <f t="shared" si="105"/>
        <v>5659.6000000000022</v>
      </c>
      <c r="N243" s="75">
        <f t="shared" si="106"/>
        <v>3047.9000000000165</v>
      </c>
      <c r="O243" s="75">
        <f t="shared" si="107"/>
        <v>6472.7</v>
      </c>
      <c r="P243" s="249">
        <f t="shared" si="59"/>
        <v>1341.4</v>
      </c>
      <c r="Q243" s="249">
        <f t="shared" si="60"/>
        <v>6150.3</v>
      </c>
      <c r="R243" s="249">
        <f t="shared" si="61"/>
        <v>9371.1000000000022</v>
      </c>
      <c r="S243" s="70">
        <f t="shared" si="108"/>
        <v>1814.3999999999994</v>
      </c>
      <c r="T243" s="72">
        <v>0.3</v>
      </c>
      <c r="U243" s="72">
        <v>1</v>
      </c>
      <c r="V243" s="73">
        <f t="shared" si="109"/>
        <v>597.39999999999634</v>
      </c>
      <c r="W243" s="73">
        <f t="shared" si="110"/>
        <v>1375.2000000000005</v>
      </c>
      <c r="X243" s="74">
        <f t="shared" si="111"/>
        <v>5225.8000000000038</v>
      </c>
      <c r="Y243" s="75">
        <f t="shared" si="112"/>
        <v>1736.3000000000025</v>
      </c>
      <c r="Z243" s="75">
        <f t="shared" si="113"/>
        <v>4020.6999999999989</v>
      </c>
      <c r="AC243" s="249">
        <f t="shared" si="62"/>
        <v>1685.6500000000005</v>
      </c>
      <c r="AD243" s="249">
        <f t="shared" si="63"/>
        <v>8624.7999999999993</v>
      </c>
      <c r="AE243" s="249">
        <f t="shared" si="64"/>
        <v>8263.7000000000044</v>
      </c>
    </row>
    <row r="244" spans="1:31" s="66" customFormat="1" ht="19.5" customHeight="1" x14ac:dyDescent="0.2">
      <c r="A244" s="67" t="s">
        <v>465</v>
      </c>
      <c r="B244" s="68">
        <v>45227</v>
      </c>
      <c r="C244" s="69">
        <v>2.1</v>
      </c>
      <c r="D244" s="69">
        <v>1</v>
      </c>
      <c r="E244" s="69">
        <v>1</v>
      </c>
      <c r="F244" s="70">
        <f t="shared" si="102"/>
        <v>4380.5000000000055</v>
      </c>
      <c r="G244" s="71">
        <f t="shared" si="103"/>
        <v>6856</v>
      </c>
      <c r="H244" s="70">
        <f t="shared" si="104"/>
        <v>2160.6999999999998</v>
      </c>
      <c r="I244" s="72">
        <v>0.3</v>
      </c>
      <c r="J244" s="72">
        <v>0.9</v>
      </c>
      <c r="K244" s="19">
        <f t="shared" si="58"/>
        <v>577.09999999999684</v>
      </c>
      <c r="L244" s="19">
        <f t="shared" si="58"/>
        <v>3850.6000000000017</v>
      </c>
      <c r="M244" s="74">
        <f t="shared" si="105"/>
        <v>5661.7000000000025</v>
      </c>
      <c r="N244" s="75">
        <f t="shared" si="106"/>
        <v>3048.2000000000166</v>
      </c>
      <c r="O244" s="75">
        <f t="shared" si="107"/>
        <v>6473.5999999999995</v>
      </c>
      <c r="P244" s="249">
        <f t="shared" si="59"/>
        <v>1339.3000000000002</v>
      </c>
      <c r="Q244" s="249">
        <f t="shared" si="60"/>
        <v>6149.4000000000005</v>
      </c>
      <c r="R244" s="249">
        <f t="shared" si="61"/>
        <v>9370.8000000000029</v>
      </c>
      <c r="S244" s="70">
        <f t="shared" si="108"/>
        <v>1816.4999999999993</v>
      </c>
      <c r="T244" s="72">
        <v>0.3</v>
      </c>
      <c r="U244" s="72">
        <v>0.8</v>
      </c>
      <c r="V244" s="73">
        <f t="shared" si="109"/>
        <v>597.69999999999629</v>
      </c>
      <c r="W244" s="73">
        <f t="shared" si="110"/>
        <v>1376.0000000000005</v>
      </c>
      <c r="X244" s="74">
        <f t="shared" si="111"/>
        <v>5227.9000000000042</v>
      </c>
      <c r="Y244" s="75">
        <f t="shared" si="112"/>
        <v>1736.6000000000024</v>
      </c>
      <c r="Z244" s="75">
        <f t="shared" si="113"/>
        <v>4021.4999999999991</v>
      </c>
      <c r="AC244" s="249">
        <f t="shared" si="62"/>
        <v>1683.5500000000006</v>
      </c>
      <c r="AD244" s="249">
        <f t="shared" si="63"/>
        <v>8624</v>
      </c>
      <c r="AE244" s="249">
        <f t="shared" si="64"/>
        <v>8263.4000000000051</v>
      </c>
    </row>
    <row r="245" spans="1:31" s="66" customFormat="1" ht="19.5" customHeight="1" x14ac:dyDescent="0.2">
      <c r="A245" s="67" t="s">
        <v>469</v>
      </c>
      <c r="B245" s="68">
        <v>45229</v>
      </c>
      <c r="C245" s="69">
        <v>0</v>
      </c>
      <c r="D245" s="69">
        <v>0</v>
      </c>
      <c r="E245" s="69">
        <v>0</v>
      </c>
      <c r="F245" s="70">
        <f t="shared" si="102"/>
        <v>4380.5000000000055</v>
      </c>
      <c r="G245" s="71">
        <f t="shared" si="103"/>
        <v>6856</v>
      </c>
      <c r="H245" s="70">
        <f t="shared" si="104"/>
        <v>2160.6999999999998</v>
      </c>
      <c r="I245" s="72">
        <v>0</v>
      </c>
      <c r="J245" s="72">
        <v>0</v>
      </c>
      <c r="K245" s="19">
        <f t="shared" si="58"/>
        <v>577.09999999999684</v>
      </c>
      <c r="L245" s="19">
        <f t="shared" si="58"/>
        <v>3850.6000000000017</v>
      </c>
      <c r="M245" s="74">
        <f t="shared" si="105"/>
        <v>5661.7000000000025</v>
      </c>
      <c r="N245" s="75">
        <f t="shared" si="106"/>
        <v>3048.2000000000166</v>
      </c>
      <c r="O245" s="75">
        <f t="shared" si="107"/>
        <v>6473.5999999999995</v>
      </c>
      <c r="P245" s="249">
        <f t="shared" si="59"/>
        <v>1339.3000000000002</v>
      </c>
      <c r="Q245" s="249">
        <f t="shared" si="60"/>
        <v>6149.4000000000005</v>
      </c>
      <c r="R245" s="249">
        <f t="shared" si="61"/>
        <v>9370.8000000000029</v>
      </c>
      <c r="S245" s="70">
        <f t="shared" si="108"/>
        <v>1816.4999999999993</v>
      </c>
      <c r="T245" s="72">
        <v>0</v>
      </c>
      <c r="U245" s="72">
        <v>0</v>
      </c>
      <c r="V245" s="73">
        <f t="shared" si="109"/>
        <v>597.69999999999629</v>
      </c>
      <c r="W245" s="73">
        <f t="shared" si="110"/>
        <v>1376.0000000000005</v>
      </c>
      <c r="X245" s="74">
        <f t="shared" si="111"/>
        <v>5227.9000000000042</v>
      </c>
      <c r="Y245" s="75">
        <f t="shared" si="112"/>
        <v>1736.6000000000024</v>
      </c>
      <c r="Z245" s="75">
        <f t="shared" si="113"/>
        <v>4021.4999999999991</v>
      </c>
      <c r="AC245" s="249">
        <f t="shared" si="62"/>
        <v>1683.5500000000006</v>
      </c>
      <c r="AD245" s="249">
        <f t="shared" si="63"/>
        <v>8624</v>
      </c>
      <c r="AE245" s="249">
        <f t="shared" si="64"/>
        <v>8263.4000000000051</v>
      </c>
    </row>
    <row r="246" spans="1:31" s="66" customFormat="1" ht="19.5" customHeight="1" x14ac:dyDescent="0.2">
      <c r="A246" s="67" t="s">
        <v>470</v>
      </c>
      <c r="B246" s="68">
        <v>45229</v>
      </c>
      <c r="C246" s="69">
        <v>1.5</v>
      </c>
      <c r="D246" s="69">
        <v>1</v>
      </c>
      <c r="E246" s="69">
        <v>7</v>
      </c>
      <c r="F246" s="70">
        <f t="shared" si="102"/>
        <v>4382.0000000000055</v>
      </c>
      <c r="G246" s="71">
        <f t="shared" si="103"/>
        <v>6863</v>
      </c>
      <c r="H246" s="70">
        <f t="shared" si="104"/>
        <v>2162.1999999999998</v>
      </c>
      <c r="I246" s="72">
        <v>0.4</v>
      </c>
      <c r="J246" s="72">
        <v>2.6</v>
      </c>
      <c r="K246" s="19">
        <f t="shared" si="58"/>
        <v>577.49999999999682</v>
      </c>
      <c r="L246" s="19">
        <f t="shared" si="58"/>
        <v>3853.2000000000016</v>
      </c>
      <c r="M246" s="74">
        <f t="shared" si="105"/>
        <v>5663.2000000000025</v>
      </c>
      <c r="N246" s="75">
        <f t="shared" si="106"/>
        <v>3048.6000000000167</v>
      </c>
      <c r="O246" s="75">
        <f t="shared" si="107"/>
        <v>6476.2</v>
      </c>
      <c r="P246" s="249">
        <f t="shared" si="59"/>
        <v>1337.8000000000002</v>
      </c>
      <c r="Q246" s="249">
        <f t="shared" si="60"/>
        <v>6146.8</v>
      </c>
      <c r="R246" s="249">
        <f t="shared" si="61"/>
        <v>9370.4000000000033</v>
      </c>
      <c r="S246" s="70">
        <f t="shared" si="108"/>
        <v>1817.9999999999993</v>
      </c>
      <c r="T246" s="72">
        <v>0.4</v>
      </c>
      <c r="U246" s="72">
        <v>2.6</v>
      </c>
      <c r="V246" s="73">
        <f t="shared" si="109"/>
        <v>598.09999999999627</v>
      </c>
      <c r="W246" s="73">
        <f t="shared" si="110"/>
        <v>1378.6000000000004</v>
      </c>
      <c r="X246" s="74">
        <f t="shared" si="111"/>
        <v>5229.4000000000042</v>
      </c>
      <c r="Y246" s="75">
        <f t="shared" si="112"/>
        <v>1737.0000000000025</v>
      </c>
      <c r="Z246" s="75">
        <f t="shared" si="113"/>
        <v>4024.099999999999</v>
      </c>
      <c r="AC246" s="249">
        <f t="shared" si="62"/>
        <v>1682.0500000000006</v>
      </c>
      <c r="AD246" s="249">
        <f t="shared" si="63"/>
        <v>8621.4</v>
      </c>
      <c r="AE246" s="249">
        <f t="shared" si="64"/>
        <v>8263.0000000000036</v>
      </c>
    </row>
    <row r="247" spans="1:31" s="66" customFormat="1" ht="19.5" customHeight="1" x14ac:dyDescent="0.2">
      <c r="A247" s="67" t="s">
        <v>471</v>
      </c>
      <c r="B247" s="68">
        <v>45230</v>
      </c>
      <c r="C247" s="69">
        <v>4.2</v>
      </c>
      <c r="D247" s="69">
        <v>2</v>
      </c>
      <c r="E247" s="69">
        <v>2</v>
      </c>
      <c r="F247" s="70">
        <f t="shared" si="102"/>
        <v>4386.2000000000053</v>
      </c>
      <c r="G247" s="71">
        <f t="shared" si="103"/>
        <v>6865</v>
      </c>
      <c r="H247" s="70">
        <f t="shared" si="104"/>
        <v>2166.3999999999996</v>
      </c>
      <c r="I247" s="72">
        <v>0.8</v>
      </c>
      <c r="J247" s="72">
        <v>1.8</v>
      </c>
      <c r="K247" s="19">
        <f t="shared" si="58"/>
        <v>578.29999999999677</v>
      </c>
      <c r="L247" s="19">
        <f t="shared" si="58"/>
        <v>3855.0000000000018</v>
      </c>
      <c r="M247" s="74">
        <f t="shared" si="105"/>
        <v>5667.4000000000024</v>
      </c>
      <c r="N247" s="75">
        <f t="shared" si="106"/>
        <v>3049.4000000000169</v>
      </c>
      <c r="O247" s="75">
        <f t="shared" si="107"/>
        <v>6478</v>
      </c>
      <c r="P247" s="249">
        <f t="shared" si="59"/>
        <v>1333.6000000000004</v>
      </c>
      <c r="Q247" s="249">
        <f t="shared" si="60"/>
        <v>6145</v>
      </c>
      <c r="R247" s="249">
        <f t="shared" si="61"/>
        <v>9369.6000000000022</v>
      </c>
      <c r="S247" s="70">
        <f t="shared" si="108"/>
        <v>1822.1999999999994</v>
      </c>
      <c r="T247" s="72">
        <v>0.8</v>
      </c>
      <c r="U247" s="72">
        <v>1.8</v>
      </c>
      <c r="V247" s="73">
        <f t="shared" si="109"/>
        <v>598.89999999999623</v>
      </c>
      <c r="W247" s="73">
        <f t="shared" si="110"/>
        <v>1380.4000000000003</v>
      </c>
      <c r="X247" s="74">
        <f t="shared" si="111"/>
        <v>5233.600000000004</v>
      </c>
      <c r="Y247" s="75">
        <f t="shared" si="112"/>
        <v>1737.8000000000025</v>
      </c>
      <c r="Z247" s="75">
        <f t="shared" si="113"/>
        <v>4025.8999999999992</v>
      </c>
      <c r="AC247" s="249">
        <f t="shared" si="62"/>
        <v>1677.8500000000006</v>
      </c>
      <c r="AD247" s="249">
        <f t="shared" si="63"/>
        <v>8619.6</v>
      </c>
      <c r="AE247" s="249">
        <f t="shared" si="64"/>
        <v>8262.2000000000044</v>
      </c>
    </row>
    <row r="248" spans="1:31" s="66" customFormat="1" ht="19.5" customHeight="1" x14ac:dyDescent="0.2">
      <c r="A248" s="67" t="s">
        <v>475</v>
      </c>
      <c r="B248" s="68">
        <v>45233</v>
      </c>
      <c r="C248" s="69">
        <v>2</v>
      </c>
      <c r="D248" s="69">
        <v>3</v>
      </c>
      <c r="E248" s="69">
        <v>5</v>
      </c>
      <c r="F248" s="70">
        <f t="shared" si="102"/>
        <v>4388.2000000000053</v>
      </c>
      <c r="G248" s="71">
        <f t="shared" si="103"/>
        <v>6870</v>
      </c>
      <c r="H248" s="70">
        <f t="shared" si="104"/>
        <v>2168.3999999999996</v>
      </c>
      <c r="I248" s="72">
        <v>1</v>
      </c>
      <c r="J248" s="72">
        <v>2.5</v>
      </c>
      <c r="K248" s="19">
        <f t="shared" si="58"/>
        <v>579.29999999999677</v>
      </c>
      <c r="L248" s="19">
        <f t="shared" si="58"/>
        <v>3857.5000000000018</v>
      </c>
      <c r="M248" s="74">
        <f t="shared" si="105"/>
        <v>5669.4000000000024</v>
      </c>
      <c r="N248" s="75">
        <f t="shared" si="106"/>
        <v>3050.4000000000169</v>
      </c>
      <c r="O248" s="75">
        <f t="shared" si="107"/>
        <v>6480.5</v>
      </c>
      <c r="P248" s="249">
        <f t="shared" si="59"/>
        <v>1331.6000000000004</v>
      </c>
      <c r="Q248" s="249">
        <f t="shared" si="60"/>
        <v>6142.5</v>
      </c>
      <c r="R248" s="249">
        <f t="shared" si="61"/>
        <v>9368.6000000000022</v>
      </c>
      <c r="S248" s="70">
        <f t="shared" si="108"/>
        <v>1824.1999999999994</v>
      </c>
      <c r="T248" s="72">
        <v>1</v>
      </c>
      <c r="U248" s="72">
        <v>2.6</v>
      </c>
      <c r="V248" s="73">
        <f t="shared" si="109"/>
        <v>599.89999999999623</v>
      </c>
      <c r="W248" s="73">
        <f t="shared" si="110"/>
        <v>1383.0000000000002</v>
      </c>
      <c r="X248" s="74">
        <f t="shared" si="111"/>
        <v>5235.600000000004</v>
      </c>
      <c r="Y248" s="75">
        <f t="shared" si="112"/>
        <v>1738.8000000000025</v>
      </c>
      <c r="Z248" s="75">
        <f t="shared" si="113"/>
        <v>4028.4999999999991</v>
      </c>
      <c r="AC248" s="249">
        <f t="shared" si="62"/>
        <v>1675.8500000000006</v>
      </c>
      <c r="AD248" s="249">
        <f t="shared" si="63"/>
        <v>8617</v>
      </c>
      <c r="AE248" s="249">
        <f t="shared" si="64"/>
        <v>8261.2000000000044</v>
      </c>
    </row>
    <row r="249" spans="1:31" s="66" customFormat="1" ht="19.5" customHeight="1" x14ac:dyDescent="0.2">
      <c r="A249" s="67" t="s">
        <v>477</v>
      </c>
      <c r="B249" s="68">
        <v>45236</v>
      </c>
      <c r="C249" s="69">
        <v>0.9</v>
      </c>
      <c r="D249" s="69">
        <v>2</v>
      </c>
      <c r="E249" s="69">
        <v>3</v>
      </c>
      <c r="F249" s="70">
        <f t="shared" si="102"/>
        <v>4389.1000000000049</v>
      </c>
      <c r="G249" s="71">
        <f t="shared" si="103"/>
        <v>6873</v>
      </c>
      <c r="H249" s="70">
        <f t="shared" si="104"/>
        <v>2169.2999999999997</v>
      </c>
      <c r="I249" s="72">
        <v>0.7</v>
      </c>
      <c r="J249" s="72">
        <v>1.7</v>
      </c>
      <c r="K249" s="19">
        <f t="shared" si="58"/>
        <v>579.99999999999682</v>
      </c>
      <c r="L249" s="19">
        <f t="shared" si="58"/>
        <v>3859.2000000000016</v>
      </c>
      <c r="M249" s="74">
        <f t="shared" si="105"/>
        <v>5670.300000000002</v>
      </c>
      <c r="N249" s="75">
        <f t="shared" si="106"/>
        <v>3051.1000000000167</v>
      </c>
      <c r="O249" s="75">
        <f t="shared" si="107"/>
        <v>6482.2</v>
      </c>
      <c r="P249" s="249">
        <f t="shared" si="59"/>
        <v>1330.7000000000003</v>
      </c>
      <c r="Q249" s="249">
        <f t="shared" si="60"/>
        <v>6140.8</v>
      </c>
      <c r="R249" s="249">
        <f t="shared" si="61"/>
        <v>9367.9000000000033</v>
      </c>
      <c r="S249" s="70">
        <f t="shared" si="108"/>
        <v>1825.0999999999995</v>
      </c>
      <c r="T249" s="72">
        <v>0.7</v>
      </c>
      <c r="U249" s="72">
        <v>1.7</v>
      </c>
      <c r="V249" s="73">
        <f t="shared" si="109"/>
        <v>600.59999999999627</v>
      </c>
      <c r="W249" s="73">
        <f t="shared" si="110"/>
        <v>1384.7000000000003</v>
      </c>
      <c r="X249" s="74">
        <f t="shared" si="111"/>
        <v>5236.5000000000036</v>
      </c>
      <c r="Y249" s="75">
        <f t="shared" si="112"/>
        <v>1739.5000000000025</v>
      </c>
      <c r="Z249" s="75">
        <f t="shared" si="113"/>
        <v>4030.1999999999989</v>
      </c>
      <c r="AC249" s="249">
        <f t="shared" si="62"/>
        <v>1674.9500000000005</v>
      </c>
      <c r="AD249" s="249">
        <f t="shared" si="63"/>
        <v>8615.2999999999993</v>
      </c>
      <c r="AE249" s="249">
        <f t="shared" si="64"/>
        <v>8260.5000000000036</v>
      </c>
    </row>
    <row r="250" spans="1:31" s="66" customFormat="1" ht="19.5" customHeight="1" x14ac:dyDescent="0.2">
      <c r="A250" s="67" t="s">
        <v>479</v>
      </c>
      <c r="B250" s="68">
        <v>45237</v>
      </c>
      <c r="C250" s="69">
        <v>0</v>
      </c>
      <c r="D250" s="69">
        <v>0</v>
      </c>
      <c r="E250" s="69">
        <v>0</v>
      </c>
      <c r="F250" s="70">
        <f t="shared" si="102"/>
        <v>4389.1000000000049</v>
      </c>
      <c r="G250" s="71">
        <f t="shared" si="103"/>
        <v>6873</v>
      </c>
      <c r="H250" s="70">
        <f t="shared" si="104"/>
        <v>2169.2999999999997</v>
      </c>
      <c r="I250" s="72">
        <v>0</v>
      </c>
      <c r="J250" s="72">
        <v>0</v>
      </c>
      <c r="K250" s="19">
        <f t="shared" si="58"/>
        <v>579.99999999999682</v>
      </c>
      <c r="L250" s="19">
        <f t="shared" si="58"/>
        <v>3859.2000000000016</v>
      </c>
      <c r="M250" s="74">
        <f t="shared" si="105"/>
        <v>5670.300000000002</v>
      </c>
      <c r="N250" s="75">
        <f t="shared" si="106"/>
        <v>3051.1000000000167</v>
      </c>
      <c r="O250" s="75">
        <f t="shared" si="107"/>
        <v>6482.2</v>
      </c>
      <c r="P250" s="249">
        <f t="shared" si="59"/>
        <v>1330.7000000000003</v>
      </c>
      <c r="Q250" s="249">
        <f t="shared" si="60"/>
        <v>6140.8</v>
      </c>
      <c r="R250" s="249">
        <f t="shared" si="61"/>
        <v>9367.9000000000033</v>
      </c>
      <c r="S250" s="70">
        <f t="shared" si="108"/>
        <v>1825.0999999999995</v>
      </c>
      <c r="T250" s="72">
        <v>0</v>
      </c>
      <c r="U250" s="72">
        <v>0</v>
      </c>
      <c r="V250" s="73">
        <f t="shared" si="109"/>
        <v>600.59999999999627</v>
      </c>
      <c r="W250" s="73">
        <f t="shared" si="110"/>
        <v>1384.7000000000003</v>
      </c>
      <c r="X250" s="74">
        <f t="shared" si="111"/>
        <v>5236.5000000000036</v>
      </c>
      <c r="Y250" s="75">
        <f t="shared" si="112"/>
        <v>1739.5000000000025</v>
      </c>
      <c r="Z250" s="75">
        <f t="shared" si="113"/>
        <v>4030.1999999999989</v>
      </c>
      <c r="AC250" s="249">
        <f t="shared" si="62"/>
        <v>1674.9500000000005</v>
      </c>
      <c r="AD250" s="249">
        <f t="shared" si="63"/>
        <v>8615.2999999999993</v>
      </c>
      <c r="AE250" s="249">
        <f t="shared" si="64"/>
        <v>8260.5000000000036</v>
      </c>
    </row>
    <row r="251" spans="1:31" s="66" customFormat="1" ht="19.5" customHeight="1" x14ac:dyDescent="0.2">
      <c r="A251" s="67" t="s">
        <v>481</v>
      </c>
      <c r="B251" s="68">
        <v>45238</v>
      </c>
      <c r="C251" s="69">
        <v>1.6</v>
      </c>
      <c r="D251" s="69">
        <v>1</v>
      </c>
      <c r="E251" s="69">
        <v>2</v>
      </c>
      <c r="F251" s="70">
        <f t="shared" si="102"/>
        <v>4390.7000000000053</v>
      </c>
      <c r="G251" s="71">
        <f t="shared" si="103"/>
        <v>6875</v>
      </c>
      <c r="H251" s="70">
        <f t="shared" si="104"/>
        <v>2170.8999999999996</v>
      </c>
      <c r="I251" s="72">
        <v>0.3</v>
      </c>
      <c r="J251" s="72">
        <v>1.6</v>
      </c>
      <c r="K251" s="19">
        <f t="shared" si="58"/>
        <v>580.29999999999677</v>
      </c>
      <c r="L251" s="19">
        <f t="shared" si="58"/>
        <v>3860.8000000000015</v>
      </c>
      <c r="M251" s="74">
        <f t="shared" si="105"/>
        <v>5671.9000000000024</v>
      </c>
      <c r="N251" s="75">
        <f t="shared" si="106"/>
        <v>3051.4000000000169</v>
      </c>
      <c r="O251" s="75">
        <f t="shared" si="107"/>
        <v>6483.8</v>
      </c>
      <c r="P251" s="249">
        <f t="shared" si="59"/>
        <v>1329.1000000000004</v>
      </c>
      <c r="Q251" s="249">
        <f t="shared" si="60"/>
        <v>6139.2</v>
      </c>
      <c r="R251" s="249">
        <f t="shared" si="61"/>
        <v>9367.6000000000022</v>
      </c>
      <c r="S251" s="70">
        <f t="shared" si="108"/>
        <v>1826.6999999999994</v>
      </c>
      <c r="T251" s="72">
        <v>0.3</v>
      </c>
      <c r="U251" s="72">
        <v>1.8</v>
      </c>
      <c r="V251" s="73">
        <f t="shared" si="109"/>
        <v>600.89999999999623</v>
      </c>
      <c r="W251" s="73">
        <f t="shared" si="110"/>
        <v>1386.5000000000002</v>
      </c>
      <c r="X251" s="74">
        <f t="shared" si="111"/>
        <v>5238.100000000004</v>
      </c>
      <c r="Y251" s="75">
        <f t="shared" si="112"/>
        <v>1739.8000000000025</v>
      </c>
      <c r="Z251" s="75">
        <f t="shared" si="113"/>
        <v>4031.9999999999991</v>
      </c>
      <c r="AC251" s="249">
        <f t="shared" si="62"/>
        <v>1673.3500000000006</v>
      </c>
      <c r="AD251" s="249">
        <f t="shared" si="63"/>
        <v>8613.5</v>
      </c>
      <c r="AE251" s="249">
        <f t="shared" si="64"/>
        <v>8260.2000000000044</v>
      </c>
    </row>
    <row r="252" spans="1:31" s="66" customFormat="1" ht="19.5" customHeight="1" x14ac:dyDescent="0.2">
      <c r="A252" s="67" t="s">
        <v>484</v>
      </c>
      <c r="B252" s="68">
        <v>45240</v>
      </c>
      <c r="C252" s="69">
        <v>1.2</v>
      </c>
      <c r="D252" s="69">
        <v>1</v>
      </c>
      <c r="E252" s="69">
        <v>4</v>
      </c>
      <c r="F252" s="70">
        <f t="shared" si="102"/>
        <v>4391.9000000000051</v>
      </c>
      <c r="G252" s="71">
        <f t="shared" si="103"/>
        <v>6879</v>
      </c>
      <c r="H252" s="70">
        <f t="shared" si="104"/>
        <v>2172.0999999999995</v>
      </c>
      <c r="I252" s="72">
        <v>0.3</v>
      </c>
      <c r="J252" s="72">
        <v>1.7</v>
      </c>
      <c r="K252" s="19">
        <f t="shared" si="58"/>
        <v>580.59999999999673</v>
      </c>
      <c r="L252" s="19">
        <f t="shared" si="58"/>
        <v>3862.5000000000014</v>
      </c>
      <c r="M252" s="74">
        <f t="shared" si="105"/>
        <v>5673.1000000000022</v>
      </c>
      <c r="N252" s="75">
        <f t="shared" si="106"/>
        <v>3051.7000000000171</v>
      </c>
      <c r="O252" s="75">
        <f t="shared" si="107"/>
        <v>6485.5</v>
      </c>
      <c r="P252" s="249">
        <f t="shared" si="59"/>
        <v>1327.9000000000005</v>
      </c>
      <c r="Q252" s="249">
        <f t="shared" si="60"/>
        <v>6137.5</v>
      </c>
      <c r="R252" s="249">
        <f t="shared" si="61"/>
        <v>9367.3000000000029</v>
      </c>
      <c r="S252" s="70">
        <f t="shared" si="108"/>
        <v>1827.8999999999994</v>
      </c>
      <c r="T252" s="72">
        <v>0.3</v>
      </c>
      <c r="U252" s="72">
        <v>1.8</v>
      </c>
      <c r="V252" s="73">
        <f t="shared" si="109"/>
        <v>601.19999999999618</v>
      </c>
      <c r="W252" s="73">
        <f t="shared" si="110"/>
        <v>1388.3000000000002</v>
      </c>
      <c r="X252" s="74">
        <f t="shared" si="111"/>
        <v>5239.3000000000038</v>
      </c>
      <c r="Y252" s="75">
        <f t="shared" si="112"/>
        <v>1740.1000000000024</v>
      </c>
      <c r="Z252" s="75">
        <f t="shared" si="113"/>
        <v>4033.7999999999993</v>
      </c>
      <c r="AC252" s="249">
        <f t="shared" si="62"/>
        <v>1672.1500000000005</v>
      </c>
      <c r="AD252" s="249">
        <f t="shared" si="63"/>
        <v>8611.7000000000007</v>
      </c>
      <c r="AE252" s="249">
        <f t="shared" si="64"/>
        <v>8259.9000000000051</v>
      </c>
    </row>
    <row r="253" spans="1:31" s="66" customFormat="1" ht="19.5" customHeight="1" x14ac:dyDescent="0.2">
      <c r="A253" s="67" t="s">
        <v>487</v>
      </c>
      <c r="B253" s="68">
        <v>45245</v>
      </c>
      <c r="C253" s="69">
        <v>1.3</v>
      </c>
      <c r="D253" s="69">
        <v>1</v>
      </c>
      <c r="E253" s="69">
        <v>1</v>
      </c>
      <c r="F253" s="70">
        <f t="shared" ref="F253:F264" si="114">IF(C253="","",C253+F252)</f>
        <v>4393.2000000000053</v>
      </c>
      <c r="G253" s="71">
        <f t="shared" ref="G253:G263" si="115">IF(E253="","",E253+G252)</f>
        <v>6880</v>
      </c>
      <c r="H253" s="70">
        <f t="shared" ref="H253:H265" si="116">IF(C253="","",C253+H252)</f>
        <v>2173.3999999999996</v>
      </c>
      <c r="I253" s="72">
        <v>0.4</v>
      </c>
      <c r="J253" s="72">
        <v>0.8</v>
      </c>
      <c r="K253" s="19">
        <f t="shared" si="58"/>
        <v>580.9999999999967</v>
      </c>
      <c r="L253" s="19">
        <f t="shared" si="58"/>
        <v>3863.3000000000015</v>
      </c>
      <c r="M253" s="74">
        <f t="shared" ref="M253:M296" si="117">IF(C253="","",C253+M252)</f>
        <v>5674.4000000000024</v>
      </c>
      <c r="N253" s="75">
        <f t="shared" ref="N253:N295" si="118">IF(I253="","",I253+N252)</f>
        <v>3052.1000000000172</v>
      </c>
      <c r="O253" s="75">
        <f t="shared" ref="O253:O296" si="119">IF(J253="","",J253+O252)</f>
        <v>6486.3</v>
      </c>
      <c r="P253" s="249">
        <f t="shared" si="59"/>
        <v>1326.6000000000004</v>
      </c>
      <c r="Q253" s="249">
        <f t="shared" si="60"/>
        <v>6136.7</v>
      </c>
      <c r="R253" s="249">
        <f t="shared" si="61"/>
        <v>9366.9000000000033</v>
      </c>
      <c r="S253" s="70">
        <f t="shared" ref="S253:S296" si="120">IF(C253="","",C253+S252)</f>
        <v>1829.1999999999994</v>
      </c>
      <c r="T253" s="72">
        <v>0.4</v>
      </c>
      <c r="U253" s="72">
        <v>0.9</v>
      </c>
      <c r="V253" s="73">
        <f t="shared" ref="V253:V296" si="121">IF(T253="","",T253+V252)</f>
        <v>601.59999999999616</v>
      </c>
      <c r="W253" s="73">
        <f t="shared" ref="W253:W296" si="122">IF(U253="","",U253+W252)</f>
        <v>1389.2000000000003</v>
      </c>
      <c r="X253" s="74">
        <f t="shared" ref="X253:X296" si="123">IF(C253="","",C253+X252)</f>
        <v>5240.600000000004</v>
      </c>
      <c r="Y253" s="75">
        <f t="shared" ref="Y253:Y296" si="124">IF(T253="","",T253+Y252)</f>
        <v>1740.5000000000025</v>
      </c>
      <c r="Z253" s="75">
        <f t="shared" ref="Z253:Z265" si="125">IF(U253="","",U253+Z252)</f>
        <v>4034.6999999999994</v>
      </c>
      <c r="AC253" s="249">
        <f t="shared" si="62"/>
        <v>1670.8500000000006</v>
      </c>
      <c r="AD253" s="249">
        <f t="shared" si="63"/>
        <v>8610.7999999999993</v>
      </c>
      <c r="AE253" s="249">
        <f t="shared" si="64"/>
        <v>8259.5000000000036</v>
      </c>
    </row>
    <row r="254" spans="1:31" s="66" customFormat="1" ht="19.5" customHeight="1" x14ac:dyDescent="0.2">
      <c r="A254" s="67" t="s">
        <v>492</v>
      </c>
      <c r="B254" s="68">
        <v>45246</v>
      </c>
      <c r="C254" s="69">
        <v>3.2</v>
      </c>
      <c r="D254" s="69">
        <v>2</v>
      </c>
      <c r="E254" s="69">
        <v>6</v>
      </c>
      <c r="F254" s="70">
        <f t="shared" si="114"/>
        <v>4396.4000000000051</v>
      </c>
      <c r="G254" s="71">
        <f t="shared" si="115"/>
        <v>6886</v>
      </c>
      <c r="H254" s="70">
        <f t="shared" si="116"/>
        <v>2176.5999999999995</v>
      </c>
      <c r="I254" s="72">
        <v>0.7</v>
      </c>
      <c r="J254" s="72">
        <v>2.8</v>
      </c>
      <c r="K254" s="19">
        <f t="shared" si="58"/>
        <v>581.69999999999675</v>
      </c>
      <c r="L254" s="19">
        <f t="shared" si="58"/>
        <v>3866.1000000000017</v>
      </c>
      <c r="M254" s="74">
        <f t="shared" si="117"/>
        <v>5677.6000000000022</v>
      </c>
      <c r="N254" s="75">
        <f t="shared" si="118"/>
        <v>3052.800000000017</v>
      </c>
      <c r="O254" s="75">
        <f t="shared" si="119"/>
        <v>6489.1</v>
      </c>
      <c r="P254" s="249">
        <f t="shared" si="59"/>
        <v>1323.4000000000005</v>
      </c>
      <c r="Q254" s="249">
        <f t="shared" si="60"/>
        <v>6133.9</v>
      </c>
      <c r="R254" s="249">
        <f t="shared" si="61"/>
        <v>9366.2000000000025</v>
      </c>
      <c r="S254" s="70">
        <f t="shared" si="120"/>
        <v>1832.3999999999994</v>
      </c>
      <c r="T254" s="72">
        <v>0.7</v>
      </c>
      <c r="U254" s="72">
        <v>3.1</v>
      </c>
      <c r="V254" s="73">
        <f t="shared" si="121"/>
        <v>602.2999999999962</v>
      </c>
      <c r="W254" s="73">
        <f t="shared" si="122"/>
        <v>1392.3000000000002</v>
      </c>
      <c r="X254" s="74">
        <f t="shared" si="123"/>
        <v>5243.8000000000038</v>
      </c>
      <c r="Y254" s="75">
        <f t="shared" si="124"/>
        <v>1741.2000000000025</v>
      </c>
      <c r="Z254" s="75">
        <f t="shared" si="125"/>
        <v>4037.7999999999993</v>
      </c>
      <c r="AC254" s="249">
        <f t="shared" si="62"/>
        <v>1667.6500000000005</v>
      </c>
      <c r="AD254" s="249">
        <f t="shared" si="63"/>
        <v>8607.7000000000007</v>
      </c>
      <c r="AE254" s="249">
        <f t="shared" si="64"/>
        <v>8258.8000000000047</v>
      </c>
    </row>
    <row r="255" spans="1:31" s="66" customFormat="1" ht="19.5" customHeight="1" x14ac:dyDescent="0.2">
      <c r="A255" s="117" t="s">
        <v>493</v>
      </c>
      <c r="B255" s="118">
        <v>45247</v>
      </c>
      <c r="C255" s="119">
        <v>2.6</v>
      </c>
      <c r="D255" s="119">
        <v>1</v>
      </c>
      <c r="E255" s="119">
        <v>1</v>
      </c>
      <c r="F255" s="120">
        <f t="shared" si="114"/>
        <v>4399.0000000000055</v>
      </c>
      <c r="G255" s="121">
        <f t="shared" si="115"/>
        <v>6887</v>
      </c>
      <c r="H255" s="120">
        <f t="shared" si="116"/>
        <v>2179.1999999999994</v>
      </c>
      <c r="I255" s="122">
        <v>0.4</v>
      </c>
      <c r="J255" s="122">
        <v>1</v>
      </c>
      <c r="K255" s="19">
        <f t="shared" si="58"/>
        <v>582.09999999999673</v>
      </c>
      <c r="L255" s="19">
        <f t="shared" si="58"/>
        <v>3867.1000000000017</v>
      </c>
      <c r="M255" s="124">
        <f t="shared" si="117"/>
        <v>5680.2000000000025</v>
      </c>
      <c r="N255" s="125">
        <f t="shared" si="118"/>
        <v>3053.2000000000171</v>
      </c>
      <c r="O255" s="125">
        <f t="shared" si="119"/>
        <v>6490.1</v>
      </c>
      <c r="P255" s="249">
        <f t="shared" si="59"/>
        <v>1320.8000000000006</v>
      </c>
      <c r="Q255" s="249">
        <f t="shared" si="60"/>
        <v>6132.9</v>
      </c>
      <c r="R255" s="249">
        <f t="shared" si="61"/>
        <v>9365.8000000000029</v>
      </c>
      <c r="S255" s="120">
        <f t="shared" si="120"/>
        <v>1834.9999999999993</v>
      </c>
      <c r="T255" s="122">
        <v>0.4</v>
      </c>
      <c r="U255" s="122">
        <v>0.9</v>
      </c>
      <c r="V255" s="123">
        <f t="shared" si="121"/>
        <v>602.69999999999618</v>
      </c>
      <c r="W255" s="123">
        <f t="shared" si="122"/>
        <v>1393.2000000000003</v>
      </c>
      <c r="X255" s="124">
        <f t="shared" si="123"/>
        <v>5246.4000000000042</v>
      </c>
      <c r="Y255" s="125">
        <f t="shared" si="124"/>
        <v>1741.6000000000026</v>
      </c>
      <c r="Z255" s="125">
        <f t="shared" si="125"/>
        <v>4038.6999999999994</v>
      </c>
      <c r="AC255" s="249">
        <f t="shared" si="62"/>
        <v>1665.0500000000006</v>
      </c>
      <c r="AD255" s="249">
        <f t="shared" si="63"/>
        <v>8606.7999999999993</v>
      </c>
      <c r="AE255" s="249">
        <f t="shared" si="64"/>
        <v>8258.4000000000051</v>
      </c>
    </row>
    <row r="256" spans="1:31" ht="19.5" customHeight="1" x14ac:dyDescent="0.2">
      <c r="A256" s="60" t="s">
        <v>494</v>
      </c>
      <c r="B256" s="61">
        <v>45250</v>
      </c>
      <c r="C256" s="62">
        <v>2.6</v>
      </c>
      <c r="D256" s="62">
        <v>2</v>
      </c>
      <c r="E256" s="62">
        <v>2</v>
      </c>
      <c r="F256" s="40">
        <f t="shared" si="114"/>
        <v>4401.6000000000058</v>
      </c>
      <c r="G256" s="63">
        <f t="shared" si="115"/>
        <v>6889</v>
      </c>
      <c r="H256" s="40">
        <f t="shared" si="116"/>
        <v>2181.7999999999993</v>
      </c>
      <c r="I256" s="64">
        <v>0.9</v>
      </c>
      <c r="J256" s="64">
        <v>2.1</v>
      </c>
      <c r="K256" s="19">
        <f t="shared" si="58"/>
        <v>582.9999999999967</v>
      </c>
      <c r="L256" s="19">
        <f t="shared" si="58"/>
        <v>3869.2000000000016</v>
      </c>
      <c r="M256" s="44">
        <f t="shared" si="117"/>
        <v>5682.8000000000029</v>
      </c>
      <c r="N256" s="45">
        <f t="shared" si="118"/>
        <v>3054.1000000000172</v>
      </c>
      <c r="O256" s="45">
        <f t="shared" si="119"/>
        <v>6492.2000000000007</v>
      </c>
      <c r="P256" s="249">
        <f t="shared" si="59"/>
        <v>1318.2000000000007</v>
      </c>
      <c r="Q256" s="249">
        <f t="shared" si="60"/>
        <v>6130.7999999999993</v>
      </c>
      <c r="R256" s="249">
        <f t="shared" si="61"/>
        <v>9364.9000000000033</v>
      </c>
      <c r="S256" s="40">
        <f t="shared" si="120"/>
        <v>1837.5999999999992</v>
      </c>
      <c r="T256" s="64">
        <v>1</v>
      </c>
      <c r="U256" s="64">
        <v>2.1</v>
      </c>
      <c r="V256" s="43">
        <f t="shared" si="121"/>
        <v>603.69999999999618</v>
      </c>
      <c r="W256" s="65">
        <f t="shared" si="122"/>
        <v>1395.3000000000002</v>
      </c>
      <c r="X256" s="44">
        <f t="shared" si="123"/>
        <v>5249.0000000000045</v>
      </c>
      <c r="Y256" s="45">
        <f t="shared" si="124"/>
        <v>1742.6000000000026</v>
      </c>
      <c r="Z256" s="45">
        <f t="shared" si="125"/>
        <v>4040.7999999999993</v>
      </c>
      <c r="AC256" s="249">
        <f t="shared" si="62"/>
        <v>1662.4500000000007</v>
      </c>
      <c r="AD256" s="249">
        <f t="shared" si="63"/>
        <v>8604.7000000000007</v>
      </c>
      <c r="AE256" s="249">
        <f t="shared" si="64"/>
        <v>8257.4000000000051</v>
      </c>
    </row>
    <row r="257" spans="1:31" ht="19.5" customHeight="1" x14ac:dyDescent="0.2">
      <c r="A257" s="60" t="s">
        <v>495</v>
      </c>
      <c r="B257" s="61">
        <v>45251</v>
      </c>
      <c r="C257" s="62">
        <v>1.5</v>
      </c>
      <c r="D257" s="62">
        <v>3</v>
      </c>
      <c r="E257" s="62">
        <v>3</v>
      </c>
      <c r="F257" s="40">
        <f t="shared" si="114"/>
        <v>4403.1000000000058</v>
      </c>
      <c r="G257" s="63">
        <f t="shared" si="115"/>
        <v>6892</v>
      </c>
      <c r="H257" s="40">
        <f t="shared" si="116"/>
        <v>2183.2999999999993</v>
      </c>
      <c r="I257" s="64">
        <v>1</v>
      </c>
      <c r="J257" s="64">
        <v>2.5</v>
      </c>
      <c r="K257" s="19">
        <f t="shared" si="58"/>
        <v>583.9999999999967</v>
      </c>
      <c r="L257" s="19">
        <f t="shared" si="58"/>
        <v>3871.7000000000016</v>
      </c>
      <c r="M257" s="44">
        <f t="shared" si="117"/>
        <v>5684.3000000000029</v>
      </c>
      <c r="N257" s="45">
        <f t="shared" si="118"/>
        <v>3055.1000000000172</v>
      </c>
      <c r="O257" s="45">
        <f t="shared" si="119"/>
        <v>6494.7000000000007</v>
      </c>
      <c r="P257" s="249">
        <f t="shared" si="59"/>
        <v>1316.7000000000007</v>
      </c>
      <c r="Q257" s="249">
        <f t="shared" si="60"/>
        <v>6128.2999999999993</v>
      </c>
      <c r="R257" s="249">
        <f t="shared" si="61"/>
        <v>9363.9000000000033</v>
      </c>
      <c r="S257" s="40">
        <f t="shared" si="120"/>
        <v>1839.0999999999992</v>
      </c>
      <c r="T257" s="64">
        <v>1</v>
      </c>
      <c r="U257" s="64">
        <v>2.4</v>
      </c>
      <c r="V257" s="43">
        <f t="shared" si="121"/>
        <v>604.69999999999618</v>
      </c>
      <c r="W257" s="65">
        <f t="shared" si="122"/>
        <v>1397.7000000000003</v>
      </c>
      <c r="X257" s="44">
        <f t="shared" si="123"/>
        <v>5250.5000000000045</v>
      </c>
      <c r="Y257" s="45">
        <f t="shared" si="124"/>
        <v>1743.6000000000026</v>
      </c>
      <c r="Z257" s="45">
        <f t="shared" si="125"/>
        <v>4043.1999999999994</v>
      </c>
      <c r="AC257" s="249">
        <f t="shared" si="62"/>
        <v>1660.9500000000007</v>
      </c>
      <c r="AD257" s="249">
        <f t="shared" si="63"/>
        <v>8602.2999999999993</v>
      </c>
      <c r="AE257" s="249">
        <f t="shared" si="64"/>
        <v>8256.4000000000051</v>
      </c>
    </row>
    <row r="258" spans="1:31" ht="19.5" customHeight="1" x14ac:dyDescent="0.2">
      <c r="A258" s="60" t="s">
        <v>496</v>
      </c>
      <c r="B258" s="61">
        <v>45252</v>
      </c>
      <c r="C258" s="62">
        <v>5.2</v>
      </c>
      <c r="D258" s="62">
        <v>3</v>
      </c>
      <c r="E258" s="62">
        <v>5</v>
      </c>
      <c r="F258" s="40">
        <f t="shared" si="114"/>
        <v>4408.3000000000056</v>
      </c>
      <c r="G258" s="63">
        <f t="shared" si="115"/>
        <v>6897</v>
      </c>
      <c r="H258" s="40">
        <f t="shared" si="116"/>
        <v>2188.4999999999991</v>
      </c>
      <c r="I258" s="64">
        <v>1</v>
      </c>
      <c r="J258" s="64">
        <v>2.5</v>
      </c>
      <c r="K258" s="19">
        <f t="shared" si="58"/>
        <v>584.9999999999967</v>
      </c>
      <c r="L258" s="19">
        <f t="shared" si="58"/>
        <v>3874.2000000000016</v>
      </c>
      <c r="M258" s="44">
        <f t="shared" si="117"/>
        <v>5689.5000000000027</v>
      </c>
      <c r="N258" s="45">
        <f t="shared" si="118"/>
        <v>3056.1000000000172</v>
      </c>
      <c r="O258" s="45">
        <f t="shared" si="119"/>
        <v>6497.2000000000007</v>
      </c>
      <c r="P258" s="249">
        <f t="shared" si="59"/>
        <v>1311.5000000000009</v>
      </c>
      <c r="Q258" s="249">
        <f t="shared" si="60"/>
        <v>6125.7999999999993</v>
      </c>
      <c r="R258" s="249">
        <f t="shared" si="61"/>
        <v>9362.9000000000033</v>
      </c>
      <c r="S258" s="40">
        <f t="shared" si="120"/>
        <v>1844.2999999999993</v>
      </c>
      <c r="T258" s="64">
        <v>1</v>
      </c>
      <c r="U258" s="64">
        <v>2.6</v>
      </c>
      <c r="V258" s="43">
        <f t="shared" si="121"/>
        <v>605.69999999999618</v>
      </c>
      <c r="W258" s="65">
        <f t="shared" si="122"/>
        <v>1400.3000000000002</v>
      </c>
      <c r="X258" s="44">
        <f t="shared" si="123"/>
        <v>5255.7000000000044</v>
      </c>
      <c r="Y258" s="45">
        <f t="shared" si="124"/>
        <v>1744.6000000000026</v>
      </c>
      <c r="Z258" s="45">
        <f t="shared" si="125"/>
        <v>4045.7999999999993</v>
      </c>
      <c r="AC258" s="249">
        <f t="shared" si="62"/>
        <v>1655.7500000000007</v>
      </c>
      <c r="AD258" s="249">
        <f t="shared" si="63"/>
        <v>8599.7000000000007</v>
      </c>
      <c r="AE258" s="249">
        <f t="shared" si="64"/>
        <v>8255.4000000000051</v>
      </c>
    </row>
    <row r="259" spans="1:31" ht="19.5" customHeight="1" x14ac:dyDescent="0.2">
      <c r="A259" s="60" t="s">
        <v>497</v>
      </c>
      <c r="B259" s="61">
        <v>45253</v>
      </c>
      <c r="C259" s="62">
        <v>1.4</v>
      </c>
      <c r="D259" s="62">
        <v>1</v>
      </c>
      <c r="E259" s="62">
        <v>1</v>
      </c>
      <c r="F259" s="40">
        <f t="shared" si="114"/>
        <v>4409.7000000000053</v>
      </c>
      <c r="G259" s="63">
        <f t="shared" si="115"/>
        <v>6898</v>
      </c>
      <c r="H259" s="40">
        <f t="shared" si="116"/>
        <v>2189.8999999999992</v>
      </c>
      <c r="I259" s="64">
        <v>0.4</v>
      </c>
      <c r="J259" s="64">
        <v>0.8</v>
      </c>
      <c r="K259" s="19">
        <f t="shared" si="58"/>
        <v>585.39999999999668</v>
      </c>
      <c r="L259" s="19">
        <f t="shared" si="58"/>
        <v>3875.0000000000018</v>
      </c>
      <c r="M259" s="44">
        <f t="shared" si="117"/>
        <v>5690.9000000000024</v>
      </c>
      <c r="N259" s="45">
        <f t="shared" si="118"/>
        <v>3056.5000000000173</v>
      </c>
      <c r="O259" s="45">
        <f t="shared" si="119"/>
        <v>6498.0000000000009</v>
      </c>
      <c r="P259" s="249">
        <f t="shared" si="59"/>
        <v>1310.1000000000008</v>
      </c>
      <c r="Q259" s="249">
        <f t="shared" si="60"/>
        <v>6124.9999999999991</v>
      </c>
      <c r="R259" s="249">
        <f t="shared" si="61"/>
        <v>9362.5000000000036</v>
      </c>
      <c r="S259" s="40">
        <f t="shared" si="120"/>
        <v>1845.6999999999994</v>
      </c>
      <c r="T259" s="64">
        <v>0.3</v>
      </c>
      <c r="U259" s="64">
        <v>0.8</v>
      </c>
      <c r="V259" s="43">
        <f t="shared" si="121"/>
        <v>605.99999999999613</v>
      </c>
      <c r="W259" s="65">
        <f t="shared" si="122"/>
        <v>1401.1000000000001</v>
      </c>
      <c r="X259" s="44">
        <f t="shared" si="123"/>
        <v>5257.100000000004</v>
      </c>
      <c r="Y259" s="45">
        <f t="shared" si="124"/>
        <v>1744.9000000000026</v>
      </c>
      <c r="Z259" s="45">
        <f t="shared" si="125"/>
        <v>4046.5999999999995</v>
      </c>
      <c r="AC259" s="249">
        <f t="shared" si="62"/>
        <v>1654.3500000000006</v>
      </c>
      <c r="AD259" s="249">
        <f t="shared" si="63"/>
        <v>8598.9</v>
      </c>
      <c r="AE259" s="249">
        <f t="shared" si="64"/>
        <v>8255.100000000004</v>
      </c>
    </row>
    <row r="260" spans="1:31" ht="19.5" customHeight="1" x14ac:dyDescent="0.2">
      <c r="A260" s="60" t="s">
        <v>505</v>
      </c>
      <c r="B260" s="61">
        <v>45257</v>
      </c>
      <c r="C260" s="62">
        <v>1.8</v>
      </c>
      <c r="D260" s="62">
        <v>1</v>
      </c>
      <c r="E260" s="62">
        <v>1</v>
      </c>
      <c r="F260" s="40">
        <f t="shared" si="114"/>
        <v>4411.5000000000055</v>
      </c>
      <c r="G260" s="63">
        <f t="shared" si="115"/>
        <v>6899</v>
      </c>
      <c r="H260" s="40">
        <f t="shared" si="116"/>
        <v>2191.6999999999994</v>
      </c>
      <c r="I260" s="64">
        <v>0.3</v>
      </c>
      <c r="J260" s="64">
        <v>0.9</v>
      </c>
      <c r="K260" s="19">
        <f t="shared" si="58"/>
        <v>585.69999999999663</v>
      </c>
      <c r="L260" s="19">
        <f t="shared" si="58"/>
        <v>3875.9000000000019</v>
      </c>
      <c r="M260" s="44">
        <f t="shared" si="117"/>
        <v>5692.7000000000025</v>
      </c>
      <c r="N260" s="45">
        <f t="shared" si="118"/>
        <v>3056.8000000000175</v>
      </c>
      <c r="O260" s="45">
        <f t="shared" si="119"/>
        <v>6498.9000000000005</v>
      </c>
      <c r="P260" s="249">
        <f t="shared" si="59"/>
        <v>1308.3000000000006</v>
      </c>
      <c r="Q260" s="249">
        <f t="shared" si="60"/>
        <v>6124.0999999999995</v>
      </c>
      <c r="R260" s="249">
        <f t="shared" si="61"/>
        <v>9362.2000000000025</v>
      </c>
      <c r="S260" s="40">
        <f t="shared" si="120"/>
        <v>1847.4999999999993</v>
      </c>
      <c r="T260" s="64">
        <v>0.4</v>
      </c>
      <c r="U260" s="64">
        <v>0.9</v>
      </c>
      <c r="V260" s="43">
        <f t="shared" si="121"/>
        <v>606.39999999999611</v>
      </c>
      <c r="W260" s="65">
        <f t="shared" si="122"/>
        <v>1402.0000000000002</v>
      </c>
      <c r="X260" s="44">
        <f t="shared" si="123"/>
        <v>5258.9000000000042</v>
      </c>
      <c r="Y260" s="45">
        <f t="shared" si="124"/>
        <v>1745.3000000000027</v>
      </c>
      <c r="Z260" s="45">
        <f t="shared" si="125"/>
        <v>4047.4999999999995</v>
      </c>
      <c r="AC260" s="249">
        <f t="shared" si="62"/>
        <v>1652.5500000000006</v>
      </c>
      <c r="AD260" s="249">
        <f t="shared" si="63"/>
        <v>8598</v>
      </c>
      <c r="AE260" s="249">
        <f t="shared" si="64"/>
        <v>8254.7000000000044</v>
      </c>
    </row>
    <row r="261" spans="1:31" ht="19.5" customHeight="1" x14ac:dyDescent="0.2">
      <c r="A261" s="60" t="s">
        <v>508</v>
      </c>
      <c r="B261" s="61">
        <v>45258</v>
      </c>
      <c r="C261" s="62">
        <v>1.6</v>
      </c>
      <c r="D261" s="62">
        <v>1</v>
      </c>
      <c r="E261" s="62">
        <v>6</v>
      </c>
      <c r="F261" s="40">
        <f t="shared" si="114"/>
        <v>4413.1000000000058</v>
      </c>
      <c r="G261" s="63">
        <f t="shared" si="115"/>
        <v>6905</v>
      </c>
      <c r="H261" s="40">
        <f t="shared" si="116"/>
        <v>2193.2999999999993</v>
      </c>
      <c r="I261" s="64">
        <v>0.4</v>
      </c>
      <c r="J261" s="64">
        <v>1.4</v>
      </c>
      <c r="K261" s="19">
        <f t="shared" si="58"/>
        <v>586.09999999999661</v>
      </c>
      <c r="L261" s="19">
        <f t="shared" si="58"/>
        <v>3877.300000000002</v>
      </c>
      <c r="M261" s="44">
        <f t="shared" si="117"/>
        <v>5694.3000000000029</v>
      </c>
      <c r="N261" s="45">
        <f t="shared" si="118"/>
        <v>3057.2000000000176</v>
      </c>
      <c r="O261" s="45">
        <f t="shared" si="119"/>
        <v>6500.3</v>
      </c>
      <c r="P261" s="249">
        <f t="shared" si="59"/>
        <v>1306.7000000000007</v>
      </c>
      <c r="Q261" s="249">
        <f t="shared" si="60"/>
        <v>6122.7</v>
      </c>
      <c r="R261" s="249">
        <f t="shared" si="61"/>
        <v>9361.8000000000029</v>
      </c>
      <c r="S261" s="40">
        <f t="shared" si="120"/>
        <v>1849.0999999999992</v>
      </c>
      <c r="T261" s="64">
        <v>0.3</v>
      </c>
      <c r="U261" s="64">
        <v>1.4</v>
      </c>
      <c r="V261" s="43">
        <f t="shared" si="121"/>
        <v>606.69999999999607</v>
      </c>
      <c r="W261" s="65">
        <f t="shared" si="122"/>
        <v>1403.4000000000003</v>
      </c>
      <c r="X261" s="44">
        <f t="shared" si="123"/>
        <v>5260.5000000000045</v>
      </c>
      <c r="Y261" s="45">
        <f t="shared" si="124"/>
        <v>1745.6000000000026</v>
      </c>
      <c r="Z261" s="45">
        <f t="shared" si="125"/>
        <v>4048.8999999999996</v>
      </c>
      <c r="AC261" s="249">
        <f t="shared" si="62"/>
        <v>1650.9500000000007</v>
      </c>
      <c r="AD261" s="249">
        <f t="shared" si="63"/>
        <v>8596.6</v>
      </c>
      <c r="AE261" s="249">
        <f t="shared" si="64"/>
        <v>8254.4000000000051</v>
      </c>
    </row>
    <row r="262" spans="1:31" ht="19.5" customHeight="1" x14ac:dyDescent="0.2">
      <c r="A262" s="60" t="s">
        <v>509</v>
      </c>
      <c r="B262" s="61">
        <v>45259</v>
      </c>
      <c r="C262" s="62">
        <v>0</v>
      </c>
      <c r="D262" s="62">
        <v>0</v>
      </c>
      <c r="E262" s="62">
        <v>0</v>
      </c>
      <c r="F262" s="40">
        <f t="shared" si="114"/>
        <v>4413.1000000000058</v>
      </c>
      <c r="G262" s="63">
        <f t="shared" si="115"/>
        <v>6905</v>
      </c>
      <c r="H262" s="40">
        <f t="shared" si="116"/>
        <v>2193.2999999999993</v>
      </c>
      <c r="I262" s="64">
        <v>0</v>
      </c>
      <c r="J262" s="64">
        <v>0</v>
      </c>
      <c r="K262" s="19">
        <f t="shared" si="58"/>
        <v>586.09999999999661</v>
      </c>
      <c r="L262" s="19">
        <f t="shared" si="58"/>
        <v>3877.300000000002</v>
      </c>
      <c r="M262" s="44">
        <f t="shared" si="117"/>
        <v>5694.3000000000029</v>
      </c>
      <c r="N262" s="45">
        <f t="shared" si="118"/>
        <v>3057.2000000000176</v>
      </c>
      <c r="O262" s="45">
        <f t="shared" si="119"/>
        <v>6500.3</v>
      </c>
      <c r="P262" s="249">
        <f t="shared" si="59"/>
        <v>1306.7000000000007</v>
      </c>
      <c r="Q262" s="249">
        <f t="shared" si="60"/>
        <v>6122.7</v>
      </c>
      <c r="R262" s="249">
        <f t="shared" si="61"/>
        <v>9361.8000000000029</v>
      </c>
      <c r="S262" s="40">
        <f t="shared" si="120"/>
        <v>1849.0999999999992</v>
      </c>
      <c r="T262" s="64">
        <v>0</v>
      </c>
      <c r="U262" s="64">
        <v>0</v>
      </c>
      <c r="V262" s="43">
        <f t="shared" si="121"/>
        <v>606.69999999999607</v>
      </c>
      <c r="W262" s="65">
        <f t="shared" si="122"/>
        <v>1403.4000000000003</v>
      </c>
      <c r="X262" s="44">
        <f t="shared" si="123"/>
        <v>5260.5000000000045</v>
      </c>
      <c r="Y262" s="45">
        <f t="shared" si="124"/>
        <v>1745.6000000000026</v>
      </c>
      <c r="Z262" s="45">
        <f t="shared" si="125"/>
        <v>4048.8999999999996</v>
      </c>
      <c r="AC262" s="249">
        <f t="shared" si="62"/>
        <v>1650.9500000000007</v>
      </c>
      <c r="AD262" s="249">
        <f t="shared" si="63"/>
        <v>8596.6</v>
      </c>
      <c r="AE262" s="249">
        <f t="shared" si="64"/>
        <v>8254.4000000000051</v>
      </c>
    </row>
    <row r="263" spans="1:31" ht="19.5" customHeight="1" x14ac:dyDescent="0.2">
      <c r="A263" s="60" t="s">
        <v>510</v>
      </c>
      <c r="B263" s="61">
        <v>45260</v>
      </c>
      <c r="C263" s="62">
        <v>0</v>
      </c>
      <c r="D263" s="62">
        <v>0</v>
      </c>
      <c r="E263" s="62">
        <v>0</v>
      </c>
      <c r="F263" s="40">
        <f t="shared" si="114"/>
        <v>4413.1000000000058</v>
      </c>
      <c r="G263" s="63">
        <f t="shared" si="115"/>
        <v>6905</v>
      </c>
      <c r="H263" s="40">
        <f t="shared" si="116"/>
        <v>2193.2999999999993</v>
      </c>
      <c r="I263" s="64">
        <v>0</v>
      </c>
      <c r="J263" s="64">
        <v>0</v>
      </c>
      <c r="K263" s="19">
        <f t="shared" ref="K263:L265" si="126">IF(I263="","",I263+K262)</f>
        <v>586.09999999999661</v>
      </c>
      <c r="L263" s="19">
        <f t="shared" si="126"/>
        <v>3877.300000000002</v>
      </c>
      <c r="M263" s="44">
        <f t="shared" si="117"/>
        <v>5694.3000000000029</v>
      </c>
      <c r="N263" s="45">
        <f t="shared" si="118"/>
        <v>3057.2000000000176</v>
      </c>
      <c r="O263" s="45">
        <f t="shared" si="119"/>
        <v>6500.3</v>
      </c>
      <c r="P263" s="249">
        <f t="shared" ref="P263:P265" si="127">IF(H263="","",3500-(H263-0))</f>
        <v>1306.7000000000007</v>
      </c>
      <c r="Q263" s="249">
        <f t="shared" ref="Q263:Q264" si="128">IF(O263="","",7799-(O263-4824))</f>
        <v>6122.7</v>
      </c>
      <c r="R263" s="249">
        <f t="shared" ref="R263:R265" si="129">IF(K263="","",10000-(K263-0)-52.1)</f>
        <v>9361.8000000000029</v>
      </c>
      <c r="S263" s="40">
        <f t="shared" si="120"/>
        <v>1849.0999999999992</v>
      </c>
      <c r="T263" s="64">
        <v>0</v>
      </c>
      <c r="U263" s="64">
        <v>0</v>
      </c>
      <c r="V263" s="43">
        <f t="shared" si="121"/>
        <v>606.69999999999607</v>
      </c>
      <c r="W263" s="65">
        <f t="shared" si="122"/>
        <v>1403.4000000000003</v>
      </c>
      <c r="X263" s="44">
        <f t="shared" si="123"/>
        <v>5260.5000000000045</v>
      </c>
      <c r="Y263" s="45">
        <f t="shared" si="124"/>
        <v>1745.6000000000026</v>
      </c>
      <c r="Z263" s="45">
        <f t="shared" si="125"/>
        <v>4048.8999999999996</v>
      </c>
      <c r="AC263" s="249">
        <f t="shared" ref="AC263:AC265" si="130">IF(S263="","",2719.75-(S263-780.25)+0.05)</f>
        <v>1650.9500000000007</v>
      </c>
      <c r="AD263" s="249">
        <f t="shared" ref="AD263:AD265" si="131">IF(W263="","",9364-(W263-636))</f>
        <v>8596.6</v>
      </c>
      <c r="AE263" s="249">
        <f t="shared" ref="AE263:AE265" si="132">IF(V263="","",8518.2-(V263-342.9))</f>
        <v>8254.4000000000051</v>
      </c>
    </row>
    <row r="264" spans="1:31" ht="19.5" customHeight="1" x14ac:dyDescent="0.2">
      <c r="A264" s="60" t="s">
        <v>517</v>
      </c>
      <c r="B264" s="61">
        <v>45264</v>
      </c>
      <c r="C264" s="62">
        <v>0</v>
      </c>
      <c r="D264" s="62">
        <v>0</v>
      </c>
      <c r="E264" s="62">
        <v>0</v>
      </c>
      <c r="F264" s="40">
        <f t="shared" si="114"/>
        <v>4413.1000000000058</v>
      </c>
      <c r="G264" s="63">
        <f>IF(E264="","",E264+G263)</f>
        <v>6905</v>
      </c>
      <c r="H264" s="40">
        <f t="shared" si="116"/>
        <v>2193.2999999999993</v>
      </c>
      <c r="I264" s="64">
        <v>0</v>
      </c>
      <c r="J264" s="64">
        <v>0</v>
      </c>
      <c r="K264" s="19">
        <f t="shared" si="126"/>
        <v>586.09999999999661</v>
      </c>
      <c r="L264" s="19">
        <f t="shared" si="126"/>
        <v>3877.300000000002</v>
      </c>
      <c r="M264" s="44">
        <f t="shared" si="117"/>
        <v>5694.3000000000029</v>
      </c>
      <c r="N264" s="45">
        <f t="shared" si="118"/>
        <v>3057.2000000000176</v>
      </c>
      <c r="O264" s="45">
        <f t="shared" si="119"/>
        <v>6500.3</v>
      </c>
      <c r="P264" s="249">
        <f t="shared" si="127"/>
        <v>1306.7000000000007</v>
      </c>
      <c r="Q264" s="249">
        <f t="shared" si="128"/>
        <v>6122.7</v>
      </c>
      <c r="R264" s="249">
        <f t="shared" si="129"/>
        <v>9361.8000000000029</v>
      </c>
      <c r="S264" s="40">
        <f t="shared" si="120"/>
        <v>1849.0999999999992</v>
      </c>
      <c r="T264" s="64">
        <v>0</v>
      </c>
      <c r="U264" s="64">
        <v>0</v>
      </c>
      <c r="V264" s="65">
        <f t="shared" si="121"/>
        <v>606.69999999999607</v>
      </c>
      <c r="W264" s="65">
        <f t="shared" si="122"/>
        <v>1403.4000000000003</v>
      </c>
      <c r="X264" s="44">
        <f t="shared" si="123"/>
        <v>5260.5000000000045</v>
      </c>
      <c r="Y264" s="45">
        <f t="shared" si="124"/>
        <v>1745.6000000000026</v>
      </c>
      <c r="Z264" s="45">
        <f t="shared" si="125"/>
        <v>4048.8999999999996</v>
      </c>
      <c r="AA264" s="66"/>
      <c r="AB264" s="66"/>
      <c r="AC264" s="249">
        <f t="shared" si="130"/>
        <v>1650.9500000000007</v>
      </c>
      <c r="AD264" s="249">
        <f t="shared" si="131"/>
        <v>8596.6</v>
      </c>
      <c r="AE264" s="249">
        <f t="shared" si="132"/>
        <v>8254.4000000000051</v>
      </c>
    </row>
    <row r="265" spans="1:31" ht="19.5" customHeight="1" thickBot="1" x14ac:dyDescent="0.25">
      <c r="A265" s="109" t="s">
        <v>519</v>
      </c>
      <c r="B265" s="110">
        <v>45267</v>
      </c>
      <c r="C265" s="111">
        <v>0</v>
      </c>
      <c r="D265" s="111">
        <v>0</v>
      </c>
      <c r="E265" s="111">
        <v>0</v>
      </c>
      <c r="F265" s="112">
        <f>IF(C265="","",C265+F264)</f>
        <v>4413.1000000000058</v>
      </c>
      <c r="G265" s="232">
        <f>IF(E265="","",E265+G264)</f>
        <v>6905</v>
      </c>
      <c r="H265" s="112">
        <f t="shared" si="116"/>
        <v>2193.2999999999993</v>
      </c>
      <c r="I265" s="113">
        <v>0</v>
      </c>
      <c r="J265" s="113">
        <v>0</v>
      </c>
      <c r="K265" s="65">
        <f t="shared" si="126"/>
        <v>586.09999999999661</v>
      </c>
      <c r="L265" s="65">
        <f t="shared" si="126"/>
        <v>3877.300000000002</v>
      </c>
      <c r="M265" s="292">
        <f t="shared" si="117"/>
        <v>5694.3000000000029</v>
      </c>
      <c r="N265" s="293">
        <f t="shared" si="118"/>
        <v>3057.2000000000176</v>
      </c>
      <c r="O265" s="293">
        <f t="shared" si="119"/>
        <v>6500.3</v>
      </c>
      <c r="P265" s="249">
        <f t="shared" si="127"/>
        <v>1306.7000000000007</v>
      </c>
      <c r="Q265" s="249">
        <f>IF(O265="","",7799-(O265-4824))</f>
        <v>6122.7</v>
      </c>
      <c r="R265" s="249">
        <f t="shared" si="129"/>
        <v>9361.8000000000029</v>
      </c>
      <c r="S265" s="112">
        <f t="shared" si="120"/>
        <v>1849.0999999999992</v>
      </c>
      <c r="T265" s="113">
        <v>0</v>
      </c>
      <c r="U265" s="113">
        <v>0</v>
      </c>
      <c r="V265" s="231">
        <f>IF(T265="","",T265+V264)</f>
        <v>606.69999999999607</v>
      </c>
      <c r="W265" s="231">
        <f t="shared" si="122"/>
        <v>1403.4000000000003</v>
      </c>
      <c r="X265" s="292">
        <f t="shared" si="123"/>
        <v>5260.5000000000045</v>
      </c>
      <c r="Y265" s="293">
        <f t="shared" si="124"/>
        <v>1745.6000000000026</v>
      </c>
      <c r="Z265" s="293">
        <f t="shared" si="125"/>
        <v>4048.8999999999996</v>
      </c>
      <c r="AA265" s="262"/>
      <c r="AB265" s="262"/>
      <c r="AC265" s="249">
        <f t="shared" si="130"/>
        <v>1650.9500000000007</v>
      </c>
      <c r="AD265" s="249">
        <f t="shared" si="131"/>
        <v>8596.6</v>
      </c>
      <c r="AE265" s="249">
        <f t="shared" si="132"/>
        <v>8254.4000000000051</v>
      </c>
    </row>
    <row r="266" spans="1:31" s="114" customFormat="1" ht="19.5" customHeight="1" thickBot="1" x14ac:dyDescent="0.25">
      <c r="A266" s="414" t="s">
        <v>651</v>
      </c>
      <c r="B266" s="415"/>
      <c r="C266" s="415"/>
      <c r="D266" s="415"/>
      <c r="E266" s="415"/>
      <c r="F266" s="415"/>
      <c r="G266" s="415"/>
      <c r="H266" s="415"/>
      <c r="I266" s="415"/>
      <c r="J266" s="415"/>
      <c r="K266" s="415"/>
      <c r="L266" s="415"/>
      <c r="M266" s="415"/>
      <c r="N266" s="415"/>
      <c r="O266" s="415"/>
      <c r="P266" s="415"/>
      <c r="Q266" s="415"/>
      <c r="R266" s="415"/>
      <c r="S266" s="415"/>
      <c r="T266" s="415"/>
      <c r="U266" s="415"/>
      <c r="V266" s="415"/>
      <c r="W266" s="415"/>
      <c r="X266" s="415"/>
      <c r="Y266" s="415"/>
      <c r="Z266" s="415"/>
      <c r="AA266" s="415"/>
      <c r="AB266" s="415"/>
      <c r="AC266" s="415"/>
      <c r="AD266" s="415"/>
      <c r="AE266" s="416"/>
    </row>
    <row r="267" spans="1:31" s="66" customFormat="1" ht="54" customHeight="1" x14ac:dyDescent="0.2">
      <c r="A267" s="440" t="s">
        <v>6</v>
      </c>
      <c r="B267" s="439"/>
      <c r="C267" s="439"/>
      <c r="D267" s="439"/>
      <c r="E267" s="439"/>
      <c r="F267" s="450" t="s">
        <v>7</v>
      </c>
      <c r="G267" s="439"/>
      <c r="H267" s="451" t="s">
        <v>521</v>
      </c>
      <c r="I267" s="439"/>
      <c r="J267" s="439"/>
      <c r="K267" s="439"/>
      <c r="L267" s="439"/>
      <c r="M267" s="438" t="s">
        <v>287</v>
      </c>
      <c r="N267" s="439"/>
      <c r="O267" s="439"/>
      <c r="P267" s="424" t="s">
        <v>661</v>
      </c>
      <c r="Q267" s="425"/>
      <c r="R267" s="426"/>
      <c r="S267" s="451" t="s">
        <v>522</v>
      </c>
      <c r="T267" s="439"/>
      <c r="U267" s="439"/>
      <c r="V267" s="439"/>
      <c r="W267" s="439"/>
      <c r="X267" s="438" t="s">
        <v>523</v>
      </c>
      <c r="Y267" s="439"/>
      <c r="Z267" s="439"/>
      <c r="AA267" s="294" t="s">
        <v>12</v>
      </c>
      <c r="AB267" s="295"/>
      <c r="AC267" s="417" t="s">
        <v>661</v>
      </c>
      <c r="AD267" s="417"/>
      <c r="AE267" s="417"/>
    </row>
    <row r="268" spans="1:31" ht="33" customHeight="1" x14ac:dyDescent="0.2">
      <c r="A268" s="250" t="s">
        <v>13</v>
      </c>
      <c r="B268" s="251" t="s">
        <v>14</v>
      </c>
      <c r="C268" s="252" t="s">
        <v>15</v>
      </c>
      <c r="D268" s="253" t="s">
        <v>16</v>
      </c>
      <c r="E268" s="254" t="s">
        <v>17</v>
      </c>
      <c r="F268" s="255" t="s">
        <v>18</v>
      </c>
      <c r="G268" s="253" t="s">
        <v>19</v>
      </c>
      <c r="H268" s="255" t="s">
        <v>20</v>
      </c>
      <c r="I268" s="256" t="s">
        <v>21</v>
      </c>
      <c r="J268" s="256" t="s">
        <v>22</v>
      </c>
      <c r="K268" s="252" t="s">
        <v>23</v>
      </c>
      <c r="L268" s="252" t="s">
        <v>24</v>
      </c>
      <c r="M268" s="257" t="s">
        <v>25</v>
      </c>
      <c r="N268" s="258" t="s">
        <v>21</v>
      </c>
      <c r="O268" s="258" t="s">
        <v>22</v>
      </c>
      <c r="P268" s="246" t="s">
        <v>662</v>
      </c>
      <c r="Q268" s="246" t="s">
        <v>663</v>
      </c>
      <c r="R268" s="246" t="s">
        <v>664</v>
      </c>
      <c r="S268" s="255" t="s">
        <v>20</v>
      </c>
      <c r="T268" s="256" t="s">
        <v>21</v>
      </c>
      <c r="U268" s="256" t="s">
        <v>22</v>
      </c>
      <c r="V268" s="252" t="s">
        <v>23</v>
      </c>
      <c r="W268" s="252" t="s">
        <v>24</v>
      </c>
      <c r="X268" s="257" t="s">
        <v>25</v>
      </c>
      <c r="Y268" s="258" t="s">
        <v>21</v>
      </c>
      <c r="Z268" s="258" t="s">
        <v>22</v>
      </c>
      <c r="AA268" s="259" t="s">
        <v>26</v>
      </c>
      <c r="AB268" s="254" t="s">
        <v>27</v>
      </c>
      <c r="AC268" s="247" t="s">
        <v>662</v>
      </c>
      <c r="AD268" s="247" t="s">
        <v>663</v>
      </c>
      <c r="AE268" s="247" t="s">
        <v>664</v>
      </c>
    </row>
    <row r="269" spans="1:31" ht="19.5" customHeight="1" x14ac:dyDescent="0.2">
      <c r="A269" s="60" t="s">
        <v>520</v>
      </c>
      <c r="B269" s="61">
        <v>45269</v>
      </c>
      <c r="C269" s="62">
        <v>0</v>
      </c>
      <c r="D269" s="62">
        <v>0</v>
      </c>
      <c r="E269" s="62">
        <v>0</v>
      </c>
      <c r="F269" s="40">
        <f>IF(C269="","",C269+F265)</f>
        <v>4413.1000000000058</v>
      </c>
      <c r="G269" s="63">
        <f>IF(E269="","",E269+G265)</f>
        <v>6905</v>
      </c>
      <c r="H269" s="40">
        <v>1895.2</v>
      </c>
      <c r="I269" s="64">
        <v>0.3</v>
      </c>
      <c r="J269" s="64">
        <v>0.7</v>
      </c>
      <c r="K269" s="65">
        <v>1376.6</v>
      </c>
      <c r="L269" s="65">
        <v>2587.8000000000002</v>
      </c>
      <c r="M269" s="44">
        <v>1895.2</v>
      </c>
      <c r="N269" s="45">
        <v>1376.6</v>
      </c>
      <c r="O269" s="45">
        <v>2587.8000000000002</v>
      </c>
      <c r="P269" s="199">
        <f t="shared" ref="P269:P296" si="133">IF(M269="","",1118.76-(M269-932.58))</f>
        <v>156.13999999999999</v>
      </c>
      <c r="Q269" s="200">
        <f t="shared" ref="Q269:Q296" si="134">IF(O269="","",4170.13-(O269-1848.97))</f>
        <v>3431.3</v>
      </c>
      <c r="R269" s="200">
        <f t="shared" ref="R269:R296" si="135">IF(N269="","",8882.9-(N269-1117.1))</f>
        <v>8623.4</v>
      </c>
      <c r="S269" s="40">
        <v>3054.7</v>
      </c>
      <c r="T269" s="64">
        <v>0.3</v>
      </c>
      <c r="U269" s="64">
        <v>0.7</v>
      </c>
      <c r="V269" s="43">
        <v>651.20000000000005</v>
      </c>
      <c r="W269" s="65">
        <v>1757</v>
      </c>
      <c r="X269" s="44">
        <v>4894</v>
      </c>
      <c r="Y269" s="45">
        <v>2618</v>
      </c>
      <c r="Z269" s="45">
        <v>5461.5</v>
      </c>
      <c r="AC269" s="249">
        <f>IF(X269="","",1311.4-(X269-4027.9))</f>
        <v>445.30000000000018</v>
      </c>
      <c r="AD269" s="212">
        <f t="shared" ref="AD269:AD296" si="136">IF(Z269="","",4763.06-(Z269-5203.73))</f>
        <v>4505.29</v>
      </c>
      <c r="AE269" s="212">
        <f>IF(Y269="","",8577.5-(Y269-2365.07))</f>
        <v>8324.57</v>
      </c>
    </row>
    <row r="270" spans="1:31" ht="19.5" customHeight="1" x14ac:dyDescent="0.2">
      <c r="A270" s="60" t="s">
        <v>524</v>
      </c>
      <c r="B270" s="61">
        <v>45271</v>
      </c>
      <c r="C270" s="62">
        <v>0</v>
      </c>
      <c r="D270" s="62">
        <v>0</v>
      </c>
      <c r="E270" s="62">
        <v>0</v>
      </c>
      <c r="F270" s="40">
        <f>IF(C270="","",C270+F269)</f>
        <v>4413.1000000000058</v>
      </c>
      <c r="G270" s="63">
        <f>IF(E270="","",E270+G269)</f>
        <v>6905</v>
      </c>
      <c r="H270" s="40">
        <f t="shared" ref="H270:H280" si="137">IF(C270="","",C270+H269)</f>
        <v>1895.2</v>
      </c>
      <c r="I270" s="64">
        <v>2</v>
      </c>
      <c r="J270" s="64">
        <v>3</v>
      </c>
      <c r="K270" s="65">
        <f t="shared" ref="K270:K296" si="138">IF(I270="","",I270+K269)</f>
        <v>1378.6</v>
      </c>
      <c r="L270" s="65">
        <f t="shared" ref="L270:L296" si="139">IF(J270="","",J270+L269)</f>
        <v>2590.8000000000002</v>
      </c>
      <c r="M270" s="44">
        <f t="shared" si="117"/>
        <v>1895.2</v>
      </c>
      <c r="N270" s="45">
        <f t="shared" si="118"/>
        <v>1378.6</v>
      </c>
      <c r="O270" s="45">
        <f t="shared" si="119"/>
        <v>2590.8000000000002</v>
      </c>
      <c r="P270" s="199">
        <f t="shared" si="133"/>
        <v>156.13999999999999</v>
      </c>
      <c r="Q270" s="200">
        <f t="shared" si="134"/>
        <v>3428.3</v>
      </c>
      <c r="R270" s="200">
        <f t="shared" si="135"/>
        <v>8621.4</v>
      </c>
      <c r="S270" s="40">
        <f t="shared" si="120"/>
        <v>3054.7</v>
      </c>
      <c r="T270" s="64">
        <v>2.1</v>
      </c>
      <c r="U270" s="64">
        <v>3.5</v>
      </c>
      <c r="V270" s="43">
        <f t="shared" si="121"/>
        <v>653.30000000000007</v>
      </c>
      <c r="W270" s="65">
        <f t="shared" si="122"/>
        <v>1760.5</v>
      </c>
      <c r="X270" s="44">
        <f t="shared" si="123"/>
        <v>4894</v>
      </c>
      <c r="Y270" s="45">
        <f t="shared" si="124"/>
        <v>2620.1</v>
      </c>
      <c r="Z270" s="45">
        <f>IF(U270="","",U270+Z269)</f>
        <v>5465</v>
      </c>
      <c r="AC270" s="249">
        <f t="shared" ref="AC270:AC296" si="140">IF(X270="","",1311.4-(X270-4027.9))</f>
        <v>445.30000000000018</v>
      </c>
      <c r="AD270" s="212">
        <f t="shared" si="136"/>
        <v>4501.79</v>
      </c>
      <c r="AE270" s="212">
        <f t="shared" ref="AE270:AE296" si="141">IF(Y270="","",8577.5-(Y270-2365.07))</f>
        <v>8322.4700000000012</v>
      </c>
    </row>
    <row r="271" spans="1:31" ht="19.5" customHeight="1" x14ac:dyDescent="0.2">
      <c r="A271" s="60" t="s">
        <v>530</v>
      </c>
      <c r="B271" s="61">
        <v>45272</v>
      </c>
      <c r="C271" s="62">
        <v>0</v>
      </c>
      <c r="D271" s="62">
        <v>0</v>
      </c>
      <c r="E271" s="62">
        <v>0</v>
      </c>
      <c r="F271" s="40">
        <f>IF(C271="","",C271+F270)</f>
        <v>4413.1000000000058</v>
      </c>
      <c r="G271" s="63">
        <f>IF(E271="","",E271+G270)</f>
        <v>6905</v>
      </c>
      <c r="H271" s="40">
        <f t="shared" si="137"/>
        <v>1895.2</v>
      </c>
      <c r="I271" s="64">
        <v>1.6</v>
      </c>
      <c r="J271" s="64">
        <v>2.5</v>
      </c>
      <c r="K271" s="65">
        <f t="shared" si="138"/>
        <v>1380.1999999999998</v>
      </c>
      <c r="L271" s="65">
        <f t="shared" si="139"/>
        <v>2593.3000000000002</v>
      </c>
      <c r="M271" s="44">
        <f t="shared" si="117"/>
        <v>1895.2</v>
      </c>
      <c r="N271" s="45">
        <f t="shared" si="118"/>
        <v>1380.1999999999998</v>
      </c>
      <c r="O271" s="45">
        <f t="shared" si="119"/>
        <v>2593.3000000000002</v>
      </c>
      <c r="P271" s="199">
        <f t="shared" si="133"/>
        <v>156.13999999999999</v>
      </c>
      <c r="Q271" s="200">
        <f t="shared" si="134"/>
        <v>3425.8</v>
      </c>
      <c r="R271" s="200">
        <f t="shared" si="135"/>
        <v>8619.7999999999993</v>
      </c>
      <c r="S271" s="40">
        <f t="shared" si="120"/>
        <v>3054.7</v>
      </c>
      <c r="T271" s="64">
        <v>1.6</v>
      </c>
      <c r="U271" s="64">
        <v>2.5</v>
      </c>
      <c r="V271" s="43">
        <f t="shared" si="121"/>
        <v>654.90000000000009</v>
      </c>
      <c r="W271" s="65">
        <f t="shared" si="122"/>
        <v>1763</v>
      </c>
      <c r="X271" s="44">
        <f t="shared" si="123"/>
        <v>4894</v>
      </c>
      <c r="Y271" s="45">
        <f t="shared" si="124"/>
        <v>2621.7</v>
      </c>
      <c r="Z271" s="45">
        <f t="shared" ref="Z271:Z296" si="142">IF(U271="","",U271+Z270)</f>
        <v>5467.5</v>
      </c>
      <c r="AC271" s="249">
        <f t="shared" si="140"/>
        <v>445.30000000000018</v>
      </c>
      <c r="AD271" s="212">
        <f t="shared" si="136"/>
        <v>4499.29</v>
      </c>
      <c r="AE271" s="212">
        <f t="shared" si="141"/>
        <v>8320.8700000000008</v>
      </c>
    </row>
    <row r="272" spans="1:31" ht="19.5" customHeight="1" x14ac:dyDescent="0.2">
      <c r="A272" s="60" t="s">
        <v>531</v>
      </c>
      <c r="B272" s="61">
        <v>45273</v>
      </c>
      <c r="C272" s="62">
        <v>0</v>
      </c>
      <c r="D272" s="62">
        <v>0</v>
      </c>
      <c r="E272" s="62">
        <v>0</v>
      </c>
      <c r="F272" s="40">
        <f>IF(C272="","",C272+F271)</f>
        <v>4413.1000000000058</v>
      </c>
      <c r="G272" s="63">
        <f>IF(E272="","",E272+G271)</f>
        <v>6905</v>
      </c>
      <c r="H272" s="40">
        <f t="shared" si="137"/>
        <v>1895.2</v>
      </c>
      <c r="I272" s="64">
        <v>2.2999999999999998</v>
      </c>
      <c r="J272" s="64">
        <v>3.5</v>
      </c>
      <c r="K272" s="65">
        <f t="shared" si="138"/>
        <v>1382.4999999999998</v>
      </c>
      <c r="L272" s="65">
        <f t="shared" si="139"/>
        <v>2596.8000000000002</v>
      </c>
      <c r="M272" s="44">
        <f t="shared" si="117"/>
        <v>1895.2</v>
      </c>
      <c r="N272" s="45">
        <f t="shared" si="118"/>
        <v>1382.4999999999998</v>
      </c>
      <c r="O272" s="45">
        <f t="shared" si="119"/>
        <v>2596.8000000000002</v>
      </c>
      <c r="P272" s="199">
        <f t="shared" si="133"/>
        <v>156.13999999999999</v>
      </c>
      <c r="Q272" s="200">
        <f t="shared" si="134"/>
        <v>3422.3</v>
      </c>
      <c r="R272" s="200">
        <f t="shared" si="135"/>
        <v>8617.5</v>
      </c>
      <c r="S272" s="40">
        <f t="shared" si="120"/>
        <v>3054.7</v>
      </c>
      <c r="T272" s="64">
        <v>2.4</v>
      </c>
      <c r="U272" s="64">
        <v>3.5</v>
      </c>
      <c r="V272" s="43">
        <f t="shared" si="121"/>
        <v>657.30000000000007</v>
      </c>
      <c r="W272" s="65">
        <f t="shared" si="122"/>
        <v>1766.5</v>
      </c>
      <c r="X272" s="44">
        <f t="shared" si="123"/>
        <v>4894</v>
      </c>
      <c r="Y272" s="45">
        <f t="shared" si="124"/>
        <v>2624.1</v>
      </c>
      <c r="Z272" s="45">
        <f t="shared" si="142"/>
        <v>5471</v>
      </c>
      <c r="AC272" s="249">
        <f t="shared" si="140"/>
        <v>445.30000000000018</v>
      </c>
      <c r="AD272" s="212">
        <f t="shared" si="136"/>
        <v>4495.79</v>
      </c>
      <c r="AE272" s="212">
        <f t="shared" si="141"/>
        <v>8318.4700000000012</v>
      </c>
    </row>
    <row r="273" spans="1:31" ht="19.5" customHeight="1" x14ac:dyDescent="0.2">
      <c r="A273" s="60" t="s">
        <v>533</v>
      </c>
      <c r="B273" s="61">
        <v>45274</v>
      </c>
      <c r="C273" s="62">
        <v>1.8</v>
      </c>
      <c r="D273" s="62">
        <v>5</v>
      </c>
      <c r="E273" s="62">
        <v>5</v>
      </c>
      <c r="F273" s="40">
        <f>IF(C273="","",C273+F272)</f>
        <v>4414.900000000006</v>
      </c>
      <c r="G273" s="63">
        <f t="shared" ref="G273:G280" si="143">IF(E273="","",E273+G272)</f>
        <v>6910</v>
      </c>
      <c r="H273" s="40">
        <f t="shared" si="137"/>
        <v>1897</v>
      </c>
      <c r="I273" s="64">
        <v>4.5</v>
      </c>
      <c r="J273" s="64">
        <v>6.2</v>
      </c>
      <c r="K273" s="65">
        <f t="shared" si="138"/>
        <v>1386.9999999999998</v>
      </c>
      <c r="L273" s="65">
        <f t="shared" si="139"/>
        <v>2603</v>
      </c>
      <c r="M273" s="44">
        <f t="shared" si="117"/>
        <v>1897</v>
      </c>
      <c r="N273" s="45">
        <f t="shared" si="118"/>
        <v>1386.9999999999998</v>
      </c>
      <c r="O273" s="45">
        <f t="shared" si="119"/>
        <v>2603</v>
      </c>
      <c r="P273" s="199">
        <f t="shared" si="133"/>
        <v>154.34000000000003</v>
      </c>
      <c r="Q273" s="200">
        <f t="shared" si="134"/>
        <v>3416.1000000000004</v>
      </c>
      <c r="R273" s="200">
        <f t="shared" si="135"/>
        <v>8613</v>
      </c>
      <c r="S273" s="40">
        <f t="shared" si="120"/>
        <v>3056.5</v>
      </c>
      <c r="T273" s="64">
        <v>1.8</v>
      </c>
      <c r="U273" s="64">
        <v>3.7</v>
      </c>
      <c r="V273" s="43">
        <f t="shared" si="121"/>
        <v>659.1</v>
      </c>
      <c r="W273" s="65">
        <f t="shared" si="122"/>
        <v>1770.2</v>
      </c>
      <c r="X273" s="44">
        <f t="shared" si="123"/>
        <v>4895.8</v>
      </c>
      <c r="Y273" s="45">
        <f t="shared" si="124"/>
        <v>2625.9</v>
      </c>
      <c r="Z273" s="45">
        <f t="shared" si="142"/>
        <v>5474.7</v>
      </c>
      <c r="AC273" s="249">
        <f t="shared" si="140"/>
        <v>443.5</v>
      </c>
      <c r="AD273" s="212">
        <f t="shared" si="136"/>
        <v>4492.09</v>
      </c>
      <c r="AE273" s="212">
        <f t="shared" si="141"/>
        <v>8316.67</v>
      </c>
    </row>
    <row r="274" spans="1:31" ht="19.5" customHeight="1" x14ac:dyDescent="0.2">
      <c r="A274" s="60" t="s">
        <v>534</v>
      </c>
      <c r="B274" s="61">
        <v>45275</v>
      </c>
      <c r="C274" s="62">
        <v>1.2</v>
      </c>
      <c r="D274" s="62">
        <v>3</v>
      </c>
      <c r="E274" s="62">
        <v>4</v>
      </c>
      <c r="F274" s="40">
        <f>IF(C274="","",C274+F273)</f>
        <v>4416.1000000000058</v>
      </c>
      <c r="G274" s="63">
        <f t="shared" si="143"/>
        <v>6914</v>
      </c>
      <c r="H274" s="40">
        <f t="shared" si="137"/>
        <v>1898.2</v>
      </c>
      <c r="I274" s="64">
        <v>1</v>
      </c>
      <c r="J274" s="64">
        <v>2.4</v>
      </c>
      <c r="K274" s="65">
        <f t="shared" si="138"/>
        <v>1387.9999999999998</v>
      </c>
      <c r="L274" s="65">
        <f t="shared" si="139"/>
        <v>2605.4</v>
      </c>
      <c r="M274" s="44">
        <f t="shared" si="117"/>
        <v>1898.2</v>
      </c>
      <c r="N274" s="45">
        <f t="shared" si="118"/>
        <v>1387.9999999999998</v>
      </c>
      <c r="O274" s="45">
        <f t="shared" si="119"/>
        <v>2605.4</v>
      </c>
      <c r="P274" s="199">
        <f t="shared" si="133"/>
        <v>153.13999999999999</v>
      </c>
      <c r="Q274" s="200">
        <f t="shared" si="134"/>
        <v>3413.7</v>
      </c>
      <c r="R274" s="200">
        <f t="shared" si="135"/>
        <v>8612</v>
      </c>
      <c r="S274" s="40">
        <f t="shared" si="120"/>
        <v>3057.7</v>
      </c>
      <c r="T274" s="64">
        <v>1</v>
      </c>
      <c r="U274" s="64">
        <v>2.4</v>
      </c>
      <c r="V274" s="43">
        <f t="shared" si="121"/>
        <v>660.1</v>
      </c>
      <c r="W274" s="65">
        <f t="shared" si="122"/>
        <v>1772.6000000000001</v>
      </c>
      <c r="X274" s="44">
        <f t="shared" si="123"/>
        <v>4897</v>
      </c>
      <c r="Y274" s="45">
        <f t="shared" si="124"/>
        <v>2626.9</v>
      </c>
      <c r="Z274" s="45">
        <f t="shared" si="142"/>
        <v>5477.0999999999995</v>
      </c>
      <c r="AC274" s="249">
        <f t="shared" si="140"/>
        <v>442.30000000000018</v>
      </c>
      <c r="AD274" s="212">
        <f t="shared" si="136"/>
        <v>4489.6900000000005</v>
      </c>
      <c r="AE274" s="212">
        <f t="shared" si="141"/>
        <v>8315.67</v>
      </c>
    </row>
    <row r="275" spans="1:31" ht="19.5" customHeight="1" x14ac:dyDescent="0.2">
      <c r="A275" s="60" t="s">
        <v>535</v>
      </c>
      <c r="B275" s="61">
        <v>45276</v>
      </c>
      <c r="C275" s="62">
        <v>1.7</v>
      </c>
      <c r="D275" s="62">
        <v>1</v>
      </c>
      <c r="E275" s="62">
        <v>1</v>
      </c>
      <c r="F275" s="40">
        <f t="shared" ref="F275:F281" si="144">IF(C275="","",C275+F274)</f>
        <v>4417.8000000000056</v>
      </c>
      <c r="G275" s="63">
        <f t="shared" si="143"/>
        <v>6915</v>
      </c>
      <c r="H275" s="40">
        <f t="shared" si="137"/>
        <v>1899.9</v>
      </c>
      <c r="I275" s="64">
        <v>0.3</v>
      </c>
      <c r="J275" s="64">
        <v>1.7</v>
      </c>
      <c r="K275" s="65">
        <f t="shared" si="138"/>
        <v>1388.2999999999997</v>
      </c>
      <c r="L275" s="65">
        <f t="shared" si="139"/>
        <v>2607.1</v>
      </c>
      <c r="M275" s="44">
        <f t="shared" si="117"/>
        <v>1899.9</v>
      </c>
      <c r="N275" s="45">
        <f t="shared" si="118"/>
        <v>1388.2999999999997</v>
      </c>
      <c r="O275" s="45">
        <f t="shared" si="119"/>
        <v>2607.1</v>
      </c>
      <c r="P275" s="199">
        <f t="shared" si="133"/>
        <v>151.43999999999994</v>
      </c>
      <c r="Q275" s="200">
        <f t="shared" si="134"/>
        <v>3412</v>
      </c>
      <c r="R275" s="200">
        <f t="shared" si="135"/>
        <v>8611.7000000000007</v>
      </c>
      <c r="S275" s="40">
        <f t="shared" si="120"/>
        <v>3059.3999999999996</v>
      </c>
      <c r="T275" s="64">
        <v>0.3</v>
      </c>
      <c r="U275" s="64">
        <v>1.9</v>
      </c>
      <c r="V275" s="43">
        <f t="shared" si="121"/>
        <v>660.4</v>
      </c>
      <c r="W275" s="65">
        <f t="shared" si="122"/>
        <v>1774.5000000000002</v>
      </c>
      <c r="X275" s="44">
        <f t="shared" si="123"/>
        <v>4898.7</v>
      </c>
      <c r="Y275" s="45">
        <f t="shared" si="124"/>
        <v>2627.2000000000003</v>
      </c>
      <c r="Z275" s="45">
        <f t="shared" si="142"/>
        <v>5478.9999999999991</v>
      </c>
      <c r="AC275" s="249">
        <f t="shared" si="140"/>
        <v>440.60000000000036</v>
      </c>
      <c r="AD275" s="212">
        <f t="shared" si="136"/>
        <v>4487.7900000000009</v>
      </c>
      <c r="AE275" s="212">
        <f t="shared" si="141"/>
        <v>8315.369999999999</v>
      </c>
    </row>
    <row r="276" spans="1:31" ht="19.5" customHeight="1" x14ac:dyDescent="0.2">
      <c r="A276" s="60" t="s">
        <v>536</v>
      </c>
      <c r="B276" s="61">
        <v>45278</v>
      </c>
      <c r="C276" s="62">
        <v>2.5</v>
      </c>
      <c r="D276" s="62">
        <v>1</v>
      </c>
      <c r="E276" s="62">
        <v>1</v>
      </c>
      <c r="F276" s="40">
        <f t="shared" si="144"/>
        <v>4420.3000000000056</v>
      </c>
      <c r="G276" s="63">
        <f t="shared" si="143"/>
        <v>6916</v>
      </c>
      <c r="H276" s="40">
        <f t="shared" si="137"/>
        <v>1902.4</v>
      </c>
      <c r="I276" s="64">
        <v>0.4</v>
      </c>
      <c r="J276" s="64">
        <v>1.1000000000000001</v>
      </c>
      <c r="K276" s="65">
        <f t="shared" si="138"/>
        <v>1388.6999999999998</v>
      </c>
      <c r="L276" s="65">
        <f t="shared" si="139"/>
        <v>2608.1999999999998</v>
      </c>
      <c r="M276" s="44">
        <f t="shared" si="117"/>
        <v>1902.4</v>
      </c>
      <c r="N276" s="45">
        <f t="shared" si="118"/>
        <v>1388.6999999999998</v>
      </c>
      <c r="O276" s="45">
        <f t="shared" si="119"/>
        <v>2608.1999999999998</v>
      </c>
      <c r="P276" s="199">
        <f t="shared" si="133"/>
        <v>148.93999999999994</v>
      </c>
      <c r="Q276" s="200">
        <f t="shared" si="134"/>
        <v>3410.9000000000005</v>
      </c>
      <c r="R276" s="200">
        <f t="shared" si="135"/>
        <v>8611.2999999999993</v>
      </c>
      <c r="S276" s="40">
        <f t="shared" si="120"/>
        <v>3061.8999999999996</v>
      </c>
      <c r="T276" s="64">
        <v>0.4</v>
      </c>
      <c r="U276" s="64">
        <v>1.1000000000000001</v>
      </c>
      <c r="V276" s="43">
        <f t="shared" si="121"/>
        <v>660.8</v>
      </c>
      <c r="W276" s="65">
        <f t="shared" si="122"/>
        <v>1775.6000000000001</v>
      </c>
      <c r="X276" s="44">
        <f t="shared" si="123"/>
        <v>4901.2</v>
      </c>
      <c r="Y276" s="45">
        <f t="shared" si="124"/>
        <v>2627.6000000000004</v>
      </c>
      <c r="Z276" s="45">
        <f t="shared" si="142"/>
        <v>5480.0999999999995</v>
      </c>
      <c r="AC276" s="249">
        <f t="shared" si="140"/>
        <v>438.10000000000036</v>
      </c>
      <c r="AD276" s="212">
        <f t="shared" si="136"/>
        <v>4486.6900000000005</v>
      </c>
      <c r="AE276" s="212">
        <f t="shared" si="141"/>
        <v>8314.9699999999993</v>
      </c>
    </row>
    <row r="277" spans="1:31" ht="19.5" customHeight="1" x14ac:dyDescent="0.2">
      <c r="A277" s="60" t="s">
        <v>537</v>
      </c>
      <c r="B277" s="61">
        <v>45279</v>
      </c>
      <c r="C277" s="62">
        <v>1.6</v>
      </c>
      <c r="D277" s="62">
        <v>1</v>
      </c>
      <c r="E277" s="62">
        <v>3</v>
      </c>
      <c r="F277" s="40">
        <f t="shared" si="144"/>
        <v>4421.900000000006</v>
      </c>
      <c r="G277" s="63">
        <f t="shared" si="143"/>
        <v>6919</v>
      </c>
      <c r="H277" s="40">
        <f t="shared" si="137"/>
        <v>1904</v>
      </c>
      <c r="I277" s="64">
        <v>0.3</v>
      </c>
      <c r="J277" s="64">
        <v>1.2</v>
      </c>
      <c r="K277" s="65">
        <f t="shared" si="138"/>
        <v>1388.9999999999998</v>
      </c>
      <c r="L277" s="65">
        <f t="shared" si="139"/>
        <v>2609.3999999999996</v>
      </c>
      <c r="M277" s="44">
        <f t="shared" si="117"/>
        <v>1904</v>
      </c>
      <c r="N277" s="45">
        <f t="shared" si="118"/>
        <v>1388.9999999999998</v>
      </c>
      <c r="O277" s="45">
        <f t="shared" si="119"/>
        <v>2609.3999999999996</v>
      </c>
      <c r="P277" s="199">
        <f t="shared" si="133"/>
        <v>147.34000000000003</v>
      </c>
      <c r="Q277" s="200">
        <f t="shared" si="134"/>
        <v>3409.7000000000007</v>
      </c>
      <c r="R277" s="200">
        <f t="shared" si="135"/>
        <v>8611</v>
      </c>
      <c r="S277" s="40">
        <f t="shared" si="120"/>
        <v>3063.4999999999995</v>
      </c>
      <c r="T277" s="64">
        <v>0.3</v>
      </c>
      <c r="U277" s="64">
        <v>1.3</v>
      </c>
      <c r="V277" s="43">
        <f t="shared" si="121"/>
        <v>661.09999999999991</v>
      </c>
      <c r="W277" s="65">
        <f t="shared" si="122"/>
        <v>1776.9</v>
      </c>
      <c r="X277" s="44">
        <f t="shared" si="123"/>
        <v>4902.8</v>
      </c>
      <c r="Y277" s="45">
        <f t="shared" si="124"/>
        <v>2627.9000000000005</v>
      </c>
      <c r="Z277" s="45">
        <f t="shared" si="142"/>
        <v>5481.4</v>
      </c>
      <c r="AC277" s="249">
        <f t="shared" si="140"/>
        <v>436.5</v>
      </c>
      <c r="AD277" s="212">
        <f t="shared" si="136"/>
        <v>4485.3900000000003</v>
      </c>
      <c r="AE277" s="212">
        <f t="shared" si="141"/>
        <v>8314.67</v>
      </c>
    </row>
    <row r="278" spans="1:31" ht="19.5" customHeight="1" x14ac:dyDescent="0.2">
      <c r="A278" s="60" t="s">
        <v>538</v>
      </c>
      <c r="B278" s="61">
        <v>45281</v>
      </c>
      <c r="C278" s="62">
        <v>3</v>
      </c>
      <c r="D278" s="62">
        <v>2</v>
      </c>
      <c r="E278" s="62">
        <v>6</v>
      </c>
      <c r="F278" s="40">
        <f t="shared" si="144"/>
        <v>4424.900000000006</v>
      </c>
      <c r="G278" s="63">
        <f t="shared" si="143"/>
        <v>6925</v>
      </c>
      <c r="H278" s="40">
        <f t="shared" si="137"/>
        <v>1907</v>
      </c>
      <c r="I278" s="64">
        <v>0.7</v>
      </c>
      <c r="J278" s="64">
        <v>2.2999999999999998</v>
      </c>
      <c r="K278" s="65">
        <f t="shared" si="138"/>
        <v>1389.6999999999998</v>
      </c>
      <c r="L278" s="65">
        <f t="shared" si="139"/>
        <v>2611.6999999999998</v>
      </c>
      <c r="M278" s="44">
        <f t="shared" si="117"/>
        <v>1907</v>
      </c>
      <c r="N278" s="45">
        <f t="shared" si="118"/>
        <v>1389.6999999999998</v>
      </c>
      <c r="O278" s="45">
        <f t="shared" si="119"/>
        <v>2611.6999999999998</v>
      </c>
      <c r="P278" s="199">
        <f t="shared" si="133"/>
        <v>144.34000000000003</v>
      </c>
      <c r="Q278" s="200">
        <f t="shared" si="134"/>
        <v>3407.4000000000005</v>
      </c>
      <c r="R278" s="200">
        <f t="shared" si="135"/>
        <v>8610.2999999999993</v>
      </c>
      <c r="S278" s="40">
        <f t="shared" si="120"/>
        <v>3066.4999999999995</v>
      </c>
      <c r="T278" s="64">
        <v>0.7</v>
      </c>
      <c r="U278" s="64">
        <v>2.2000000000000002</v>
      </c>
      <c r="V278" s="43">
        <f t="shared" si="121"/>
        <v>661.8</v>
      </c>
      <c r="W278" s="65">
        <f t="shared" si="122"/>
        <v>1779.1000000000001</v>
      </c>
      <c r="X278" s="44">
        <f t="shared" si="123"/>
        <v>4905.8</v>
      </c>
      <c r="Y278" s="45">
        <f t="shared" si="124"/>
        <v>2628.6000000000004</v>
      </c>
      <c r="Z278" s="45">
        <f t="shared" si="142"/>
        <v>5483.5999999999995</v>
      </c>
      <c r="AC278" s="249">
        <f t="shared" si="140"/>
        <v>433.5</v>
      </c>
      <c r="AD278" s="212">
        <f t="shared" si="136"/>
        <v>4483.1900000000005</v>
      </c>
      <c r="AE278" s="212">
        <f t="shared" si="141"/>
        <v>8313.9699999999993</v>
      </c>
    </row>
    <row r="279" spans="1:31" ht="19.5" customHeight="1" x14ac:dyDescent="0.2">
      <c r="A279" s="60" t="s">
        <v>539</v>
      </c>
      <c r="B279" s="61">
        <v>45282</v>
      </c>
      <c r="C279" s="62">
        <v>0</v>
      </c>
      <c r="D279" s="62">
        <v>0</v>
      </c>
      <c r="E279" s="62">
        <v>0</v>
      </c>
      <c r="F279" s="40">
        <f t="shared" si="144"/>
        <v>4424.900000000006</v>
      </c>
      <c r="G279" s="63">
        <f t="shared" si="143"/>
        <v>6925</v>
      </c>
      <c r="H279" s="40">
        <f t="shared" si="137"/>
        <v>1907</v>
      </c>
      <c r="I279" s="64">
        <v>0</v>
      </c>
      <c r="J279" s="64">
        <v>0</v>
      </c>
      <c r="K279" s="65">
        <f t="shared" si="138"/>
        <v>1389.6999999999998</v>
      </c>
      <c r="L279" s="65">
        <f t="shared" si="139"/>
        <v>2611.6999999999998</v>
      </c>
      <c r="M279" s="44">
        <f t="shared" si="117"/>
        <v>1907</v>
      </c>
      <c r="N279" s="45">
        <f t="shared" si="118"/>
        <v>1389.6999999999998</v>
      </c>
      <c r="O279" s="45">
        <f t="shared" si="119"/>
        <v>2611.6999999999998</v>
      </c>
      <c r="P279" s="199">
        <f t="shared" si="133"/>
        <v>144.34000000000003</v>
      </c>
      <c r="Q279" s="200">
        <f t="shared" si="134"/>
        <v>3407.4000000000005</v>
      </c>
      <c r="R279" s="200">
        <f t="shared" si="135"/>
        <v>8610.2999999999993</v>
      </c>
      <c r="S279" s="40">
        <f t="shared" si="120"/>
        <v>3066.4999999999995</v>
      </c>
      <c r="T279" s="64">
        <v>0</v>
      </c>
      <c r="U279" s="64">
        <v>0</v>
      </c>
      <c r="V279" s="43">
        <f t="shared" si="121"/>
        <v>661.8</v>
      </c>
      <c r="W279" s="65">
        <f t="shared" si="122"/>
        <v>1779.1000000000001</v>
      </c>
      <c r="X279" s="44">
        <f t="shared" si="123"/>
        <v>4905.8</v>
      </c>
      <c r="Y279" s="45">
        <f t="shared" si="124"/>
        <v>2628.6000000000004</v>
      </c>
      <c r="Z279" s="45">
        <f t="shared" si="142"/>
        <v>5483.5999999999995</v>
      </c>
      <c r="AC279" s="249">
        <f t="shared" si="140"/>
        <v>433.5</v>
      </c>
      <c r="AD279" s="212">
        <f t="shared" si="136"/>
        <v>4483.1900000000005</v>
      </c>
      <c r="AE279" s="212">
        <f t="shared" si="141"/>
        <v>8313.9699999999993</v>
      </c>
    </row>
    <row r="280" spans="1:31" ht="20.25" customHeight="1" x14ac:dyDescent="0.2">
      <c r="A280" s="60" t="s">
        <v>545</v>
      </c>
      <c r="B280" s="61">
        <v>45286</v>
      </c>
      <c r="C280" s="62">
        <v>1.5</v>
      </c>
      <c r="D280" s="62">
        <v>1</v>
      </c>
      <c r="E280" s="62">
        <v>4</v>
      </c>
      <c r="F280" s="40">
        <f t="shared" si="144"/>
        <v>4426.400000000006</v>
      </c>
      <c r="G280" s="63">
        <f t="shared" si="143"/>
        <v>6929</v>
      </c>
      <c r="H280" s="40">
        <f t="shared" si="137"/>
        <v>1908.5</v>
      </c>
      <c r="I280" s="64">
        <v>0.5</v>
      </c>
      <c r="J280" s="64">
        <v>1.9</v>
      </c>
      <c r="K280" s="65">
        <f t="shared" si="138"/>
        <v>1390.1999999999998</v>
      </c>
      <c r="L280" s="65">
        <f t="shared" si="139"/>
        <v>2613.6</v>
      </c>
      <c r="M280" s="44">
        <f t="shared" si="117"/>
        <v>1908.5</v>
      </c>
      <c r="N280" s="45">
        <f t="shared" si="118"/>
        <v>1390.1999999999998</v>
      </c>
      <c r="O280" s="45">
        <f t="shared" si="119"/>
        <v>2613.6</v>
      </c>
      <c r="P280" s="199">
        <f t="shared" si="133"/>
        <v>142.84000000000003</v>
      </c>
      <c r="Q280" s="200">
        <f t="shared" si="134"/>
        <v>3405.5</v>
      </c>
      <c r="R280" s="200">
        <f t="shared" si="135"/>
        <v>8609.7999999999993</v>
      </c>
      <c r="S280" s="40">
        <f t="shared" si="120"/>
        <v>3067.9999999999995</v>
      </c>
      <c r="T280" s="64">
        <v>0.5</v>
      </c>
      <c r="U280" s="64">
        <v>2.1</v>
      </c>
      <c r="V280" s="43">
        <f t="shared" si="121"/>
        <v>662.3</v>
      </c>
      <c r="W280" s="65">
        <f t="shared" si="122"/>
        <v>1781.2</v>
      </c>
      <c r="X280" s="44">
        <f t="shared" si="123"/>
        <v>4907.3</v>
      </c>
      <c r="Y280" s="45">
        <f t="shared" si="124"/>
        <v>2629.1000000000004</v>
      </c>
      <c r="Z280" s="45">
        <f t="shared" si="142"/>
        <v>5485.7</v>
      </c>
      <c r="AC280" s="249">
        <f t="shared" si="140"/>
        <v>432</v>
      </c>
      <c r="AD280" s="212">
        <f t="shared" si="136"/>
        <v>4481.09</v>
      </c>
      <c r="AE280" s="212">
        <f t="shared" si="141"/>
        <v>8313.4699999999993</v>
      </c>
    </row>
    <row r="281" spans="1:31" ht="19.5" customHeight="1" x14ac:dyDescent="0.2">
      <c r="A281" s="60" t="s">
        <v>548</v>
      </c>
      <c r="B281" s="61">
        <v>45293</v>
      </c>
      <c r="C281" s="62">
        <v>1.6</v>
      </c>
      <c r="D281" s="62">
        <v>1</v>
      </c>
      <c r="E281" s="62">
        <v>1</v>
      </c>
      <c r="F281" s="40">
        <f t="shared" si="144"/>
        <v>4428.0000000000064</v>
      </c>
      <c r="G281" s="63">
        <f t="shared" ref="G281:G296" si="145">IF(E281="","",E281+G280)</f>
        <v>6930</v>
      </c>
      <c r="H281" s="40">
        <f t="shared" ref="H281:H296" si="146">IF(C281="","",C281+H280)</f>
        <v>1910.1</v>
      </c>
      <c r="I281" s="64">
        <v>0.3</v>
      </c>
      <c r="J281" s="64">
        <v>1</v>
      </c>
      <c r="K281" s="65">
        <f t="shared" si="138"/>
        <v>1390.4999999999998</v>
      </c>
      <c r="L281" s="65">
        <f t="shared" si="139"/>
        <v>2614.6</v>
      </c>
      <c r="M281" s="44">
        <f t="shared" si="117"/>
        <v>1910.1</v>
      </c>
      <c r="N281" s="45">
        <f t="shared" si="118"/>
        <v>1390.4999999999998</v>
      </c>
      <c r="O281" s="45">
        <f t="shared" si="119"/>
        <v>2614.6</v>
      </c>
      <c r="P281" s="199">
        <f t="shared" si="133"/>
        <v>141.24000000000012</v>
      </c>
      <c r="Q281" s="200">
        <f t="shared" si="134"/>
        <v>3404.5</v>
      </c>
      <c r="R281" s="200">
        <f t="shared" si="135"/>
        <v>8609.5</v>
      </c>
      <c r="S281" s="40">
        <f t="shared" si="120"/>
        <v>3069.5999999999995</v>
      </c>
      <c r="T281" s="64">
        <v>0.3</v>
      </c>
      <c r="U281" s="64">
        <v>1</v>
      </c>
      <c r="V281" s="43">
        <f t="shared" si="121"/>
        <v>662.59999999999991</v>
      </c>
      <c r="W281" s="65">
        <f t="shared" si="122"/>
        <v>1782.2</v>
      </c>
      <c r="X281" s="44">
        <f t="shared" si="123"/>
        <v>4908.9000000000005</v>
      </c>
      <c r="Y281" s="45">
        <f t="shared" si="124"/>
        <v>2629.4000000000005</v>
      </c>
      <c r="Z281" s="45">
        <f t="shared" si="142"/>
        <v>5486.7</v>
      </c>
      <c r="AC281" s="249">
        <f t="shared" si="140"/>
        <v>430.39999999999964</v>
      </c>
      <c r="AD281" s="212">
        <f t="shared" si="136"/>
        <v>4480.09</v>
      </c>
      <c r="AE281" s="212">
        <f t="shared" si="141"/>
        <v>8313.17</v>
      </c>
    </row>
    <row r="282" spans="1:31" ht="19.5" customHeight="1" x14ac:dyDescent="0.2">
      <c r="A282" s="60" t="s">
        <v>553</v>
      </c>
      <c r="B282" s="61">
        <v>45295</v>
      </c>
      <c r="C282" s="62">
        <v>2.6</v>
      </c>
      <c r="D282" s="62">
        <v>1</v>
      </c>
      <c r="E282" s="62">
        <v>1</v>
      </c>
      <c r="F282" s="40">
        <f t="shared" ref="F282:F313" si="147">IF(C282="","",C282+F281)</f>
        <v>4430.6000000000067</v>
      </c>
      <c r="G282" s="63">
        <f t="shared" si="145"/>
        <v>6931</v>
      </c>
      <c r="H282" s="40">
        <f t="shared" si="146"/>
        <v>1912.6999999999998</v>
      </c>
      <c r="I282" s="64">
        <v>0.3</v>
      </c>
      <c r="J282" s="64">
        <v>0.9</v>
      </c>
      <c r="K282" s="65">
        <f t="shared" si="138"/>
        <v>1390.7999999999997</v>
      </c>
      <c r="L282" s="65">
        <f t="shared" si="139"/>
        <v>2615.5</v>
      </c>
      <c r="M282" s="44">
        <f t="shared" si="117"/>
        <v>1912.6999999999998</v>
      </c>
      <c r="N282" s="45">
        <f t="shared" si="118"/>
        <v>1390.7999999999997</v>
      </c>
      <c r="O282" s="45">
        <f t="shared" si="119"/>
        <v>2615.5</v>
      </c>
      <c r="P282" s="199">
        <f t="shared" si="133"/>
        <v>138.64000000000021</v>
      </c>
      <c r="Q282" s="200">
        <f t="shared" si="134"/>
        <v>3403.6000000000004</v>
      </c>
      <c r="R282" s="200">
        <f t="shared" si="135"/>
        <v>8609.2000000000007</v>
      </c>
      <c r="S282" s="40">
        <f t="shared" si="120"/>
        <v>3072.1999999999994</v>
      </c>
      <c r="T282" s="64">
        <v>0.3</v>
      </c>
      <c r="U282" s="64">
        <v>0.8</v>
      </c>
      <c r="V282" s="43">
        <f t="shared" si="121"/>
        <v>662.89999999999986</v>
      </c>
      <c r="W282" s="65">
        <f t="shared" si="122"/>
        <v>1783</v>
      </c>
      <c r="X282" s="44">
        <f t="shared" si="123"/>
        <v>4911.5000000000009</v>
      </c>
      <c r="Y282" s="45">
        <f t="shared" si="124"/>
        <v>2629.7000000000007</v>
      </c>
      <c r="Z282" s="45">
        <f t="shared" si="142"/>
        <v>5487.5</v>
      </c>
      <c r="AC282" s="249">
        <f t="shared" si="140"/>
        <v>427.79999999999927</v>
      </c>
      <c r="AD282" s="212">
        <f t="shared" si="136"/>
        <v>4479.29</v>
      </c>
      <c r="AE282" s="212">
        <f t="shared" si="141"/>
        <v>8312.869999999999</v>
      </c>
    </row>
    <row r="283" spans="1:31" ht="19.5" customHeight="1" x14ac:dyDescent="0.2">
      <c r="A283" s="60" t="s">
        <v>565</v>
      </c>
      <c r="B283" s="61">
        <v>45315</v>
      </c>
      <c r="C283" s="62">
        <v>1.5</v>
      </c>
      <c r="D283" s="62">
        <v>1</v>
      </c>
      <c r="E283" s="62">
        <v>1</v>
      </c>
      <c r="F283" s="40">
        <f>IF(C283="","",C283+F282)</f>
        <v>4432.1000000000067</v>
      </c>
      <c r="G283" s="63">
        <f t="shared" si="145"/>
        <v>6932</v>
      </c>
      <c r="H283" s="40">
        <f t="shared" si="146"/>
        <v>1914.1999999999998</v>
      </c>
      <c r="I283" s="64">
        <v>0.4</v>
      </c>
      <c r="J283" s="64">
        <v>1</v>
      </c>
      <c r="K283" s="65">
        <f t="shared" si="138"/>
        <v>1391.1999999999998</v>
      </c>
      <c r="L283" s="65">
        <f t="shared" si="139"/>
        <v>2616.5</v>
      </c>
      <c r="M283" s="44">
        <f t="shared" si="117"/>
        <v>1914.1999999999998</v>
      </c>
      <c r="N283" s="45">
        <f t="shared" si="118"/>
        <v>1391.1999999999998</v>
      </c>
      <c r="O283" s="45">
        <f t="shared" si="119"/>
        <v>2616.5</v>
      </c>
      <c r="P283" s="199">
        <f t="shared" si="133"/>
        <v>137.14000000000021</v>
      </c>
      <c r="Q283" s="200">
        <f t="shared" si="134"/>
        <v>3402.6000000000004</v>
      </c>
      <c r="R283" s="200">
        <f t="shared" si="135"/>
        <v>8608.7999999999993</v>
      </c>
      <c r="S283" s="40">
        <f t="shared" si="120"/>
        <v>3073.6999999999994</v>
      </c>
      <c r="T283" s="64">
        <v>0.4</v>
      </c>
      <c r="U283" s="64">
        <v>1.1000000000000001</v>
      </c>
      <c r="V283" s="43">
        <f t="shared" si="121"/>
        <v>663.29999999999984</v>
      </c>
      <c r="W283" s="65">
        <f t="shared" si="122"/>
        <v>1784.1</v>
      </c>
      <c r="X283" s="44">
        <f t="shared" si="123"/>
        <v>4913.0000000000009</v>
      </c>
      <c r="Y283" s="45">
        <f t="shared" si="124"/>
        <v>2630.1000000000008</v>
      </c>
      <c r="Z283" s="45">
        <f t="shared" si="142"/>
        <v>5488.6</v>
      </c>
      <c r="AC283" s="249">
        <f t="shared" si="140"/>
        <v>426.29999999999927</v>
      </c>
      <c r="AD283" s="212">
        <f t="shared" si="136"/>
        <v>4478.1899999999996</v>
      </c>
      <c r="AE283" s="212">
        <f t="shared" si="141"/>
        <v>8312.4699999999993</v>
      </c>
    </row>
    <row r="284" spans="1:31" ht="19.5" customHeight="1" x14ac:dyDescent="0.2">
      <c r="A284" s="60" t="s">
        <v>564</v>
      </c>
      <c r="B284" s="61">
        <v>45316</v>
      </c>
      <c r="C284" s="62">
        <v>2.7</v>
      </c>
      <c r="D284" s="62">
        <v>1</v>
      </c>
      <c r="E284" s="62">
        <v>1</v>
      </c>
      <c r="F284" s="40">
        <f t="shared" si="147"/>
        <v>4434.8000000000065</v>
      </c>
      <c r="G284" s="63">
        <f t="shared" si="145"/>
        <v>6933</v>
      </c>
      <c r="H284" s="40">
        <f t="shared" si="146"/>
        <v>1916.8999999999999</v>
      </c>
      <c r="I284" s="64">
        <v>0.4</v>
      </c>
      <c r="J284" s="64">
        <v>0.8</v>
      </c>
      <c r="K284" s="65">
        <f t="shared" si="138"/>
        <v>1391.6</v>
      </c>
      <c r="L284" s="65">
        <f t="shared" si="139"/>
        <v>2617.3000000000002</v>
      </c>
      <c r="M284" s="44">
        <f t="shared" si="117"/>
        <v>1916.8999999999999</v>
      </c>
      <c r="N284" s="45">
        <f t="shared" si="118"/>
        <v>1391.6</v>
      </c>
      <c r="O284" s="45">
        <f t="shared" si="119"/>
        <v>2617.3000000000002</v>
      </c>
      <c r="P284" s="199">
        <f t="shared" si="133"/>
        <v>134.44000000000017</v>
      </c>
      <c r="Q284" s="200">
        <f t="shared" si="134"/>
        <v>3401.8</v>
      </c>
      <c r="R284" s="200">
        <f t="shared" si="135"/>
        <v>8608.4</v>
      </c>
      <c r="S284" s="40">
        <f t="shared" si="120"/>
        <v>3076.3999999999992</v>
      </c>
      <c r="T284" s="64">
        <v>0.4</v>
      </c>
      <c r="U284" s="64">
        <v>0.8</v>
      </c>
      <c r="V284" s="43">
        <f t="shared" si="121"/>
        <v>663.69999999999982</v>
      </c>
      <c r="W284" s="65">
        <f t="shared" si="122"/>
        <v>1784.8999999999999</v>
      </c>
      <c r="X284" s="44">
        <f t="shared" si="123"/>
        <v>4915.7000000000007</v>
      </c>
      <c r="Y284" s="45">
        <f t="shared" si="124"/>
        <v>2630.5000000000009</v>
      </c>
      <c r="Z284" s="45">
        <f t="shared" si="142"/>
        <v>5489.4000000000005</v>
      </c>
      <c r="AC284" s="249">
        <f t="shared" si="140"/>
        <v>423.59999999999945</v>
      </c>
      <c r="AD284" s="212">
        <f t="shared" si="136"/>
        <v>4477.3899999999994</v>
      </c>
      <c r="AE284" s="212">
        <f t="shared" si="141"/>
        <v>8312.07</v>
      </c>
    </row>
    <row r="285" spans="1:31" ht="19.5" customHeight="1" x14ac:dyDescent="0.2">
      <c r="A285" s="60" t="s">
        <v>567</v>
      </c>
      <c r="B285" s="61">
        <v>45317</v>
      </c>
      <c r="C285" s="62">
        <v>5.5</v>
      </c>
      <c r="D285" s="62">
        <v>3</v>
      </c>
      <c r="E285" s="62">
        <v>3</v>
      </c>
      <c r="F285" s="40">
        <f t="shared" si="147"/>
        <v>4440.3000000000065</v>
      </c>
      <c r="G285" s="63">
        <f t="shared" si="145"/>
        <v>6936</v>
      </c>
      <c r="H285" s="40">
        <f t="shared" si="146"/>
        <v>1922.3999999999999</v>
      </c>
      <c r="I285" s="64">
        <v>0.9</v>
      </c>
      <c r="J285" s="64">
        <v>2.2000000000000002</v>
      </c>
      <c r="K285" s="65">
        <f t="shared" si="138"/>
        <v>1392.5</v>
      </c>
      <c r="L285" s="65">
        <f t="shared" si="139"/>
        <v>2619.5</v>
      </c>
      <c r="M285" s="44">
        <f t="shared" si="117"/>
        <v>1922.3999999999999</v>
      </c>
      <c r="N285" s="45">
        <f t="shared" si="118"/>
        <v>1392.5</v>
      </c>
      <c r="O285" s="45">
        <f t="shared" si="119"/>
        <v>2619.5</v>
      </c>
      <c r="P285" s="199">
        <f t="shared" si="133"/>
        <v>128.94000000000017</v>
      </c>
      <c r="Q285" s="200">
        <f t="shared" si="134"/>
        <v>3399.6000000000004</v>
      </c>
      <c r="R285" s="200">
        <f t="shared" si="135"/>
        <v>8607.5</v>
      </c>
      <c r="S285" s="40">
        <f t="shared" si="120"/>
        <v>3081.8999999999992</v>
      </c>
      <c r="T285" s="64">
        <v>0.9</v>
      </c>
      <c r="U285" s="64">
        <v>2.2000000000000002</v>
      </c>
      <c r="V285" s="43">
        <f t="shared" si="121"/>
        <v>664.5999999999998</v>
      </c>
      <c r="W285" s="65">
        <f t="shared" si="122"/>
        <v>1787.1</v>
      </c>
      <c r="X285" s="44">
        <f t="shared" si="123"/>
        <v>4921.2000000000007</v>
      </c>
      <c r="Y285" s="45">
        <f t="shared" si="124"/>
        <v>2631.400000000001</v>
      </c>
      <c r="Z285" s="45">
        <f t="shared" si="142"/>
        <v>5491.6</v>
      </c>
      <c r="AC285" s="249">
        <f t="shared" si="140"/>
        <v>418.09999999999945</v>
      </c>
      <c r="AD285" s="212">
        <f t="shared" si="136"/>
        <v>4475.1899999999996</v>
      </c>
      <c r="AE285" s="212">
        <f t="shared" si="141"/>
        <v>8311.1699999999983</v>
      </c>
    </row>
    <row r="286" spans="1:31" ht="19.5" customHeight="1" x14ac:dyDescent="0.2">
      <c r="A286" s="60" t="s">
        <v>568</v>
      </c>
      <c r="B286" s="61">
        <v>45318</v>
      </c>
      <c r="C286" s="62">
        <v>1.9</v>
      </c>
      <c r="D286" s="62">
        <v>1</v>
      </c>
      <c r="E286" s="62">
        <v>1</v>
      </c>
      <c r="F286" s="40">
        <f t="shared" si="147"/>
        <v>4442.2000000000062</v>
      </c>
      <c r="G286" s="63">
        <f t="shared" si="145"/>
        <v>6937</v>
      </c>
      <c r="H286" s="40">
        <f t="shared" si="146"/>
        <v>1924.3</v>
      </c>
      <c r="I286" s="64">
        <v>0.4</v>
      </c>
      <c r="J286" s="64">
        <v>1.1000000000000001</v>
      </c>
      <c r="K286" s="65">
        <f t="shared" si="138"/>
        <v>1392.9</v>
      </c>
      <c r="L286" s="65">
        <f t="shared" si="139"/>
        <v>2620.6</v>
      </c>
      <c r="M286" s="44">
        <f t="shared" si="117"/>
        <v>1924.3</v>
      </c>
      <c r="N286" s="45">
        <f t="shared" si="118"/>
        <v>1392.9</v>
      </c>
      <c r="O286" s="45">
        <f t="shared" si="119"/>
        <v>2620.6</v>
      </c>
      <c r="P286" s="199">
        <f t="shared" si="133"/>
        <v>127.04000000000008</v>
      </c>
      <c r="Q286" s="200">
        <f t="shared" si="134"/>
        <v>3398.5</v>
      </c>
      <c r="R286" s="200">
        <f t="shared" si="135"/>
        <v>8607.0999999999985</v>
      </c>
      <c r="S286" s="40">
        <f t="shared" si="120"/>
        <v>3083.7999999999993</v>
      </c>
      <c r="T286" s="64">
        <v>0.4</v>
      </c>
      <c r="U286" s="64">
        <v>1</v>
      </c>
      <c r="V286" s="43">
        <f t="shared" si="121"/>
        <v>664.99999999999977</v>
      </c>
      <c r="W286" s="65">
        <f t="shared" si="122"/>
        <v>1788.1</v>
      </c>
      <c r="X286" s="44">
        <f t="shared" si="123"/>
        <v>4923.1000000000004</v>
      </c>
      <c r="Y286" s="45">
        <f t="shared" si="124"/>
        <v>2631.8000000000011</v>
      </c>
      <c r="Z286" s="45">
        <f t="shared" si="142"/>
        <v>5492.6</v>
      </c>
      <c r="AC286" s="249">
        <f t="shared" si="140"/>
        <v>416.19999999999982</v>
      </c>
      <c r="AD286" s="212">
        <f t="shared" si="136"/>
        <v>4474.1899999999996</v>
      </c>
      <c r="AE286" s="212">
        <f t="shared" si="141"/>
        <v>8310.7699999999986</v>
      </c>
    </row>
    <row r="287" spans="1:31" ht="19.5" customHeight="1" x14ac:dyDescent="0.2">
      <c r="A287" s="60" t="s">
        <v>569</v>
      </c>
      <c r="B287" s="61">
        <v>45320</v>
      </c>
      <c r="C287" s="62">
        <v>1.5</v>
      </c>
      <c r="D287" s="62">
        <v>1</v>
      </c>
      <c r="E287" s="62">
        <v>6</v>
      </c>
      <c r="F287" s="40">
        <f t="shared" si="147"/>
        <v>4443.7000000000062</v>
      </c>
      <c r="G287" s="63">
        <f t="shared" si="145"/>
        <v>6943</v>
      </c>
      <c r="H287" s="40">
        <f t="shared" si="146"/>
        <v>1925.8</v>
      </c>
      <c r="I287" s="64">
        <v>0.3</v>
      </c>
      <c r="J287" s="64">
        <v>1.8</v>
      </c>
      <c r="K287" s="65">
        <f t="shared" si="138"/>
        <v>1393.2</v>
      </c>
      <c r="L287" s="65">
        <f t="shared" si="139"/>
        <v>2622.4</v>
      </c>
      <c r="M287" s="44">
        <f t="shared" si="117"/>
        <v>1925.8</v>
      </c>
      <c r="N287" s="45">
        <f t="shared" si="118"/>
        <v>1393.2</v>
      </c>
      <c r="O287" s="45">
        <f t="shared" si="119"/>
        <v>2622.4</v>
      </c>
      <c r="P287" s="199">
        <f t="shared" si="133"/>
        <v>125.54000000000008</v>
      </c>
      <c r="Q287" s="200">
        <f t="shared" si="134"/>
        <v>3396.7</v>
      </c>
      <c r="R287" s="200">
        <f t="shared" si="135"/>
        <v>8606.7999999999993</v>
      </c>
      <c r="S287" s="40">
        <f t="shared" si="120"/>
        <v>3085.2999999999993</v>
      </c>
      <c r="T287" s="64">
        <v>0.4</v>
      </c>
      <c r="U287" s="64">
        <v>1.8</v>
      </c>
      <c r="V287" s="43">
        <f t="shared" si="121"/>
        <v>665.39999999999975</v>
      </c>
      <c r="W287" s="65">
        <f t="shared" si="122"/>
        <v>1789.8999999999999</v>
      </c>
      <c r="X287" s="44">
        <f t="shared" si="123"/>
        <v>4924.6000000000004</v>
      </c>
      <c r="Y287" s="45">
        <f t="shared" si="124"/>
        <v>2632.2000000000012</v>
      </c>
      <c r="Z287" s="45">
        <f t="shared" si="142"/>
        <v>5494.4000000000005</v>
      </c>
      <c r="AC287" s="249">
        <f t="shared" si="140"/>
        <v>414.69999999999982</v>
      </c>
      <c r="AD287" s="212">
        <f t="shared" si="136"/>
        <v>4472.3899999999994</v>
      </c>
      <c r="AE287" s="212">
        <f t="shared" si="141"/>
        <v>8310.369999999999</v>
      </c>
    </row>
    <row r="288" spans="1:31" ht="19.5" customHeight="1" x14ac:dyDescent="0.2">
      <c r="A288" s="60" t="s">
        <v>570</v>
      </c>
      <c r="B288" s="61">
        <v>45321</v>
      </c>
      <c r="C288" s="62">
        <v>2.8</v>
      </c>
      <c r="D288" s="62">
        <v>2</v>
      </c>
      <c r="E288" s="62">
        <v>8</v>
      </c>
      <c r="F288" s="40">
        <f t="shared" si="147"/>
        <v>4446.5000000000064</v>
      </c>
      <c r="G288" s="63">
        <f t="shared" si="145"/>
        <v>6951</v>
      </c>
      <c r="H288" s="40">
        <f t="shared" si="146"/>
        <v>1928.6</v>
      </c>
      <c r="I288" s="64">
        <v>1.1000000000000001</v>
      </c>
      <c r="J288" s="64">
        <v>3</v>
      </c>
      <c r="K288" s="65">
        <f t="shared" si="138"/>
        <v>1394.3</v>
      </c>
      <c r="L288" s="65">
        <f t="shared" si="139"/>
        <v>2625.4</v>
      </c>
      <c r="M288" s="44">
        <f t="shared" si="117"/>
        <v>1928.6</v>
      </c>
      <c r="N288" s="45">
        <f t="shared" si="118"/>
        <v>1394.3</v>
      </c>
      <c r="O288" s="45">
        <f t="shared" si="119"/>
        <v>2625.4</v>
      </c>
      <c r="P288" s="199">
        <f t="shared" si="133"/>
        <v>122.74000000000012</v>
      </c>
      <c r="Q288" s="200">
        <f t="shared" si="134"/>
        <v>3393.7</v>
      </c>
      <c r="R288" s="200">
        <f t="shared" si="135"/>
        <v>8605.6999999999989</v>
      </c>
      <c r="S288" s="40">
        <f t="shared" si="120"/>
        <v>3088.0999999999995</v>
      </c>
      <c r="T288" s="64">
        <v>1</v>
      </c>
      <c r="U288" s="64">
        <v>3</v>
      </c>
      <c r="V288" s="43">
        <f t="shared" si="121"/>
        <v>666.39999999999975</v>
      </c>
      <c r="W288" s="65">
        <f t="shared" si="122"/>
        <v>1792.8999999999999</v>
      </c>
      <c r="X288" s="44">
        <f t="shared" si="123"/>
        <v>4927.4000000000005</v>
      </c>
      <c r="Y288" s="45">
        <f t="shared" si="124"/>
        <v>2633.2000000000012</v>
      </c>
      <c r="Z288" s="45">
        <f t="shared" si="142"/>
        <v>5497.4000000000005</v>
      </c>
      <c r="AC288" s="249">
        <f t="shared" si="140"/>
        <v>411.89999999999964</v>
      </c>
      <c r="AD288" s="212">
        <f t="shared" si="136"/>
        <v>4469.3899999999994</v>
      </c>
      <c r="AE288" s="212">
        <f t="shared" si="141"/>
        <v>8309.369999999999</v>
      </c>
    </row>
    <row r="289" spans="1:31" ht="19.5" customHeight="1" x14ac:dyDescent="0.2">
      <c r="A289" s="60" t="s">
        <v>574</v>
      </c>
      <c r="B289" s="61">
        <v>45327</v>
      </c>
      <c r="C289" s="62">
        <v>1.5</v>
      </c>
      <c r="D289" s="62">
        <v>1</v>
      </c>
      <c r="E289" s="62">
        <v>4</v>
      </c>
      <c r="F289" s="40">
        <f t="shared" si="147"/>
        <v>4448.0000000000064</v>
      </c>
      <c r="G289" s="63">
        <f t="shared" si="145"/>
        <v>6955</v>
      </c>
      <c r="H289" s="40">
        <f t="shared" si="146"/>
        <v>1930.1</v>
      </c>
      <c r="I289" s="64">
        <v>0.4</v>
      </c>
      <c r="J289" s="64">
        <v>1.6</v>
      </c>
      <c r="K289" s="65">
        <f t="shared" si="138"/>
        <v>1394.7</v>
      </c>
      <c r="L289" s="65">
        <f t="shared" si="139"/>
        <v>2627</v>
      </c>
      <c r="M289" s="44">
        <f t="shared" si="117"/>
        <v>1930.1</v>
      </c>
      <c r="N289" s="45">
        <f t="shared" si="118"/>
        <v>1394.7</v>
      </c>
      <c r="O289" s="45">
        <f t="shared" si="119"/>
        <v>2627</v>
      </c>
      <c r="P289" s="199">
        <f t="shared" si="133"/>
        <v>121.24000000000012</v>
      </c>
      <c r="Q289" s="200">
        <f t="shared" si="134"/>
        <v>3392.1000000000004</v>
      </c>
      <c r="R289" s="200">
        <f t="shared" si="135"/>
        <v>8605.2999999999993</v>
      </c>
      <c r="S289" s="40">
        <f t="shared" si="120"/>
        <v>3089.5999999999995</v>
      </c>
      <c r="T289" s="64">
        <v>0.4</v>
      </c>
      <c r="U289" s="64">
        <v>1.4</v>
      </c>
      <c r="V289" s="43">
        <f t="shared" si="121"/>
        <v>666.79999999999973</v>
      </c>
      <c r="W289" s="65">
        <f t="shared" si="122"/>
        <v>1794.3</v>
      </c>
      <c r="X289" s="44">
        <f t="shared" si="123"/>
        <v>4928.9000000000005</v>
      </c>
      <c r="Y289" s="45">
        <f t="shared" si="124"/>
        <v>2633.6000000000013</v>
      </c>
      <c r="Z289" s="45">
        <f t="shared" si="142"/>
        <v>5498.8</v>
      </c>
      <c r="AC289" s="249">
        <f t="shared" si="140"/>
        <v>410.39999999999964</v>
      </c>
      <c r="AD289" s="212">
        <f t="shared" si="136"/>
        <v>4467.99</v>
      </c>
      <c r="AE289" s="212">
        <f t="shared" si="141"/>
        <v>8308.9699999999993</v>
      </c>
    </row>
    <row r="290" spans="1:31" ht="19.5" customHeight="1" x14ac:dyDescent="0.2">
      <c r="A290" s="60" t="s">
        <v>575</v>
      </c>
      <c r="B290" s="61">
        <v>45328</v>
      </c>
      <c r="C290" s="62">
        <v>1.6</v>
      </c>
      <c r="D290" s="62">
        <v>1</v>
      </c>
      <c r="E290" s="62">
        <v>3</v>
      </c>
      <c r="F290" s="40">
        <f t="shared" si="147"/>
        <v>4449.6000000000067</v>
      </c>
      <c r="G290" s="63">
        <f t="shared" si="145"/>
        <v>6958</v>
      </c>
      <c r="H290" s="40">
        <f t="shared" si="146"/>
        <v>1931.6999999999998</v>
      </c>
      <c r="I290" s="64">
        <v>0.3</v>
      </c>
      <c r="J290" s="64">
        <v>1.4</v>
      </c>
      <c r="K290" s="65">
        <f t="shared" si="138"/>
        <v>1395</v>
      </c>
      <c r="L290" s="65">
        <f t="shared" si="139"/>
        <v>2628.4</v>
      </c>
      <c r="M290" s="44">
        <f t="shared" si="117"/>
        <v>1931.6999999999998</v>
      </c>
      <c r="N290" s="45">
        <f t="shared" si="118"/>
        <v>1395</v>
      </c>
      <c r="O290" s="45">
        <f t="shared" si="119"/>
        <v>2628.4</v>
      </c>
      <c r="P290" s="199">
        <f t="shared" si="133"/>
        <v>119.64000000000021</v>
      </c>
      <c r="Q290" s="200">
        <f t="shared" si="134"/>
        <v>3390.7</v>
      </c>
      <c r="R290" s="200">
        <f t="shared" si="135"/>
        <v>8605</v>
      </c>
      <c r="S290" s="40">
        <f t="shared" si="120"/>
        <v>3091.1999999999994</v>
      </c>
      <c r="T290" s="64">
        <v>0.3</v>
      </c>
      <c r="U290" s="64">
        <v>1.4</v>
      </c>
      <c r="V290" s="43">
        <f t="shared" si="121"/>
        <v>667.09999999999968</v>
      </c>
      <c r="W290" s="65">
        <f t="shared" si="122"/>
        <v>1795.7</v>
      </c>
      <c r="X290" s="44">
        <f t="shared" si="123"/>
        <v>4930.5000000000009</v>
      </c>
      <c r="Y290" s="45">
        <f t="shared" si="124"/>
        <v>2633.9000000000015</v>
      </c>
      <c r="Z290" s="45">
        <f t="shared" si="142"/>
        <v>5500.2</v>
      </c>
      <c r="AC290" s="249">
        <f t="shared" si="140"/>
        <v>408.79999999999927</v>
      </c>
      <c r="AD290" s="212">
        <f t="shared" si="136"/>
        <v>4466.59</v>
      </c>
      <c r="AE290" s="212">
        <f t="shared" si="141"/>
        <v>8308.6699999999983</v>
      </c>
    </row>
    <row r="291" spans="1:31" ht="19.5" customHeight="1" x14ac:dyDescent="0.2">
      <c r="A291" s="60" t="s">
        <v>579</v>
      </c>
      <c r="B291" s="61">
        <v>45329</v>
      </c>
      <c r="C291" s="62">
        <v>1.3</v>
      </c>
      <c r="D291" s="62">
        <v>3</v>
      </c>
      <c r="E291" s="62">
        <v>3</v>
      </c>
      <c r="F291" s="40">
        <f t="shared" si="147"/>
        <v>4450.9000000000069</v>
      </c>
      <c r="G291" s="63">
        <f t="shared" si="145"/>
        <v>6961</v>
      </c>
      <c r="H291" s="40">
        <f t="shared" si="146"/>
        <v>1932.9999999999998</v>
      </c>
      <c r="I291" s="64">
        <v>1</v>
      </c>
      <c r="J291" s="64">
        <v>2.1</v>
      </c>
      <c r="K291" s="65">
        <f t="shared" si="138"/>
        <v>1396</v>
      </c>
      <c r="L291" s="65">
        <f t="shared" si="139"/>
        <v>2630.5</v>
      </c>
      <c r="M291" s="44">
        <f t="shared" si="117"/>
        <v>1932.9999999999998</v>
      </c>
      <c r="N291" s="45">
        <f t="shared" si="118"/>
        <v>1396</v>
      </c>
      <c r="O291" s="45">
        <f t="shared" si="119"/>
        <v>2630.5</v>
      </c>
      <c r="P291" s="199">
        <f t="shared" si="133"/>
        <v>118.34000000000026</v>
      </c>
      <c r="Q291" s="200">
        <f t="shared" si="134"/>
        <v>3388.6000000000004</v>
      </c>
      <c r="R291" s="200">
        <f t="shared" si="135"/>
        <v>8604</v>
      </c>
      <c r="S291" s="40">
        <f t="shared" si="120"/>
        <v>3092.4999999999995</v>
      </c>
      <c r="T291" s="64">
        <v>1</v>
      </c>
      <c r="U291" s="64">
        <v>2.1</v>
      </c>
      <c r="V291" s="43">
        <f t="shared" si="121"/>
        <v>668.09999999999968</v>
      </c>
      <c r="W291" s="65">
        <f t="shared" si="122"/>
        <v>1797.8</v>
      </c>
      <c r="X291" s="44">
        <f t="shared" si="123"/>
        <v>4931.8000000000011</v>
      </c>
      <c r="Y291" s="45">
        <f t="shared" si="124"/>
        <v>2634.9000000000015</v>
      </c>
      <c r="Z291" s="45">
        <f t="shared" si="142"/>
        <v>5502.3</v>
      </c>
      <c r="AC291" s="249">
        <f t="shared" si="140"/>
        <v>407.49999999999909</v>
      </c>
      <c r="AD291" s="212">
        <f t="shared" si="136"/>
        <v>4464.49</v>
      </c>
      <c r="AE291" s="212">
        <f t="shared" si="141"/>
        <v>8307.6699999999983</v>
      </c>
    </row>
    <row r="292" spans="1:31" ht="19.5" customHeight="1" x14ac:dyDescent="0.2">
      <c r="A292" s="60" t="s">
        <v>580</v>
      </c>
      <c r="B292" s="61">
        <v>45330</v>
      </c>
      <c r="C292" s="62">
        <v>0.6</v>
      </c>
      <c r="D292" s="62">
        <v>1</v>
      </c>
      <c r="E292" s="62">
        <v>1</v>
      </c>
      <c r="F292" s="40">
        <f t="shared" si="147"/>
        <v>4451.5000000000073</v>
      </c>
      <c r="G292" s="63">
        <f t="shared" si="145"/>
        <v>6962</v>
      </c>
      <c r="H292" s="40">
        <f t="shared" si="146"/>
        <v>1933.5999999999997</v>
      </c>
      <c r="I292" s="64">
        <v>0.3</v>
      </c>
      <c r="J292" s="64">
        <v>0.9</v>
      </c>
      <c r="K292" s="65">
        <f t="shared" si="138"/>
        <v>1396.3</v>
      </c>
      <c r="L292" s="65">
        <f t="shared" si="139"/>
        <v>2631.4</v>
      </c>
      <c r="M292" s="44">
        <f t="shared" si="117"/>
        <v>1933.5999999999997</v>
      </c>
      <c r="N292" s="45">
        <f t="shared" si="118"/>
        <v>1396.3</v>
      </c>
      <c r="O292" s="45">
        <f t="shared" si="119"/>
        <v>2631.4</v>
      </c>
      <c r="P292" s="199">
        <f t="shared" si="133"/>
        <v>117.74000000000035</v>
      </c>
      <c r="Q292" s="200">
        <f t="shared" si="134"/>
        <v>3387.7</v>
      </c>
      <c r="R292" s="200">
        <f t="shared" si="135"/>
        <v>8603.6999999999989</v>
      </c>
      <c r="S292" s="40">
        <f t="shared" si="120"/>
        <v>3093.0999999999995</v>
      </c>
      <c r="T292" s="64">
        <v>0.4</v>
      </c>
      <c r="U292" s="64">
        <v>1</v>
      </c>
      <c r="V292" s="43">
        <f t="shared" si="121"/>
        <v>668.49999999999966</v>
      </c>
      <c r="W292" s="65">
        <f t="shared" si="122"/>
        <v>1798.8</v>
      </c>
      <c r="X292" s="44">
        <f t="shared" si="123"/>
        <v>4932.4000000000015</v>
      </c>
      <c r="Y292" s="45">
        <f t="shared" si="124"/>
        <v>2635.3000000000015</v>
      </c>
      <c r="Z292" s="45">
        <f t="shared" si="142"/>
        <v>5503.3</v>
      </c>
      <c r="AC292" s="249">
        <f t="shared" si="140"/>
        <v>406.89999999999873</v>
      </c>
      <c r="AD292" s="212">
        <f t="shared" si="136"/>
        <v>4463.49</v>
      </c>
      <c r="AE292" s="212">
        <f t="shared" si="141"/>
        <v>8307.2699999999986</v>
      </c>
    </row>
    <row r="293" spans="1:31" ht="19.5" customHeight="1" x14ac:dyDescent="0.2">
      <c r="A293" s="60" t="s">
        <v>581</v>
      </c>
      <c r="B293" s="61">
        <v>45331</v>
      </c>
      <c r="C293" s="62">
        <v>0</v>
      </c>
      <c r="D293" s="62">
        <v>0</v>
      </c>
      <c r="E293" s="62">
        <v>0</v>
      </c>
      <c r="F293" s="40">
        <f t="shared" si="147"/>
        <v>4451.5000000000073</v>
      </c>
      <c r="G293" s="63">
        <f t="shared" si="145"/>
        <v>6962</v>
      </c>
      <c r="H293" s="40">
        <f t="shared" si="146"/>
        <v>1933.5999999999997</v>
      </c>
      <c r="I293" s="64">
        <v>0</v>
      </c>
      <c r="J293" s="64">
        <v>0</v>
      </c>
      <c r="K293" s="65">
        <f t="shared" si="138"/>
        <v>1396.3</v>
      </c>
      <c r="L293" s="65">
        <f t="shared" si="139"/>
        <v>2631.4</v>
      </c>
      <c r="M293" s="44">
        <f t="shared" si="117"/>
        <v>1933.5999999999997</v>
      </c>
      <c r="N293" s="45">
        <f t="shared" si="118"/>
        <v>1396.3</v>
      </c>
      <c r="O293" s="45">
        <f t="shared" si="119"/>
        <v>2631.4</v>
      </c>
      <c r="P293" s="199">
        <f t="shared" si="133"/>
        <v>117.74000000000035</v>
      </c>
      <c r="Q293" s="200">
        <f t="shared" si="134"/>
        <v>3387.7</v>
      </c>
      <c r="R293" s="200">
        <f t="shared" si="135"/>
        <v>8603.6999999999989</v>
      </c>
      <c r="S293" s="40">
        <f t="shared" si="120"/>
        <v>3093.0999999999995</v>
      </c>
      <c r="T293" s="64">
        <v>0</v>
      </c>
      <c r="U293" s="64">
        <v>0</v>
      </c>
      <c r="V293" s="43">
        <f t="shared" si="121"/>
        <v>668.49999999999966</v>
      </c>
      <c r="W293" s="65">
        <f t="shared" si="122"/>
        <v>1798.8</v>
      </c>
      <c r="X293" s="44">
        <f t="shared" si="123"/>
        <v>4932.4000000000015</v>
      </c>
      <c r="Y293" s="45">
        <f t="shared" si="124"/>
        <v>2635.3000000000015</v>
      </c>
      <c r="Z293" s="45">
        <f t="shared" si="142"/>
        <v>5503.3</v>
      </c>
      <c r="AC293" s="249">
        <f t="shared" si="140"/>
        <v>406.89999999999873</v>
      </c>
      <c r="AD293" s="212">
        <f t="shared" si="136"/>
        <v>4463.49</v>
      </c>
      <c r="AE293" s="212">
        <f t="shared" si="141"/>
        <v>8307.2699999999986</v>
      </c>
    </row>
    <row r="294" spans="1:31" ht="19.5" customHeight="1" x14ac:dyDescent="0.2">
      <c r="A294" s="60" t="s">
        <v>585</v>
      </c>
      <c r="B294" s="61">
        <v>45335</v>
      </c>
      <c r="C294" s="62">
        <v>0.9</v>
      </c>
      <c r="D294" s="62">
        <v>1</v>
      </c>
      <c r="E294" s="62">
        <v>1</v>
      </c>
      <c r="F294" s="40">
        <f t="shared" si="147"/>
        <v>4452.4000000000069</v>
      </c>
      <c r="G294" s="63">
        <f t="shared" si="145"/>
        <v>6963</v>
      </c>
      <c r="H294" s="40">
        <f t="shared" si="146"/>
        <v>1934.4999999999998</v>
      </c>
      <c r="I294" s="64">
        <v>0.4</v>
      </c>
      <c r="J294" s="64">
        <v>1</v>
      </c>
      <c r="K294" s="65">
        <f t="shared" si="138"/>
        <v>1396.7</v>
      </c>
      <c r="L294" s="65">
        <f t="shared" si="139"/>
        <v>2632.4</v>
      </c>
      <c r="M294" s="44">
        <f t="shared" si="117"/>
        <v>1934.4999999999998</v>
      </c>
      <c r="N294" s="45">
        <f t="shared" si="118"/>
        <v>1396.7</v>
      </c>
      <c r="O294" s="45">
        <f t="shared" si="119"/>
        <v>2632.4</v>
      </c>
      <c r="P294" s="199">
        <f t="shared" si="133"/>
        <v>116.84000000000026</v>
      </c>
      <c r="Q294" s="200">
        <f t="shared" si="134"/>
        <v>3386.7</v>
      </c>
      <c r="R294" s="200">
        <f t="shared" si="135"/>
        <v>8603.2999999999993</v>
      </c>
      <c r="S294" s="40">
        <f t="shared" si="120"/>
        <v>3093.9999999999995</v>
      </c>
      <c r="T294" s="64">
        <v>0.3</v>
      </c>
      <c r="U294" s="64">
        <v>1.1000000000000001</v>
      </c>
      <c r="V294" s="43">
        <f t="shared" si="121"/>
        <v>668.79999999999961</v>
      </c>
      <c r="W294" s="65">
        <f t="shared" si="122"/>
        <v>1799.8999999999999</v>
      </c>
      <c r="X294" s="44">
        <f t="shared" si="123"/>
        <v>4933.3000000000011</v>
      </c>
      <c r="Y294" s="45">
        <f t="shared" si="124"/>
        <v>2635.6000000000017</v>
      </c>
      <c r="Z294" s="45">
        <f t="shared" si="142"/>
        <v>5504.4000000000005</v>
      </c>
      <c r="AC294" s="249">
        <f t="shared" si="140"/>
        <v>405.99999999999909</v>
      </c>
      <c r="AD294" s="212">
        <f t="shared" si="136"/>
        <v>4462.3899999999994</v>
      </c>
      <c r="AE294" s="212">
        <f t="shared" si="141"/>
        <v>8306.9699999999975</v>
      </c>
    </row>
    <row r="295" spans="1:31" ht="21" customHeight="1" x14ac:dyDescent="0.2">
      <c r="A295" s="60" t="s">
        <v>586</v>
      </c>
      <c r="B295" s="61">
        <v>45336</v>
      </c>
      <c r="C295" s="62">
        <v>0</v>
      </c>
      <c r="D295" s="62">
        <v>0</v>
      </c>
      <c r="E295" s="62">
        <v>0</v>
      </c>
      <c r="F295" s="40">
        <f t="shared" si="147"/>
        <v>4452.4000000000069</v>
      </c>
      <c r="G295" s="63">
        <f t="shared" si="145"/>
        <v>6963</v>
      </c>
      <c r="H295" s="40">
        <f t="shared" si="146"/>
        <v>1934.4999999999998</v>
      </c>
      <c r="I295" s="64">
        <v>0</v>
      </c>
      <c r="J295" s="64">
        <v>0</v>
      </c>
      <c r="K295" s="65">
        <f t="shared" si="138"/>
        <v>1396.7</v>
      </c>
      <c r="L295" s="65">
        <f t="shared" si="139"/>
        <v>2632.4</v>
      </c>
      <c r="M295" s="44">
        <f t="shared" si="117"/>
        <v>1934.4999999999998</v>
      </c>
      <c r="N295" s="45">
        <f t="shared" si="118"/>
        <v>1396.7</v>
      </c>
      <c r="O295" s="45">
        <f t="shared" si="119"/>
        <v>2632.4</v>
      </c>
      <c r="P295" s="199">
        <f t="shared" si="133"/>
        <v>116.84000000000026</v>
      </c>
      <c r="Q295" s="200">
        <f t="shared" si="134"/>
        <v>3386.7</v>
      </c>
      <c r="R295" s="200">
        <f t="shared" si="135"/>
        <v>8603.2999999999993</v>
      </c>
      <c r="S295" s="40">
        <f t="shared" si="120"/>
        <v>3093.9999999999995</v>
      </c>
      <c r="T295" s="64">
        <v>0</v>
      </c>
      <c r="U295" s="64">
        <v>0</v>
      </c>
      <c r="V295" s="43">
        <f t="shared" si="121"/>
        <v>668.79999999999961</v>
      </c>
      <c r="W295" s="65">
        <f t="shared" si="122"/>
        <v>1799.8999999999999</v>
      </c>
      <c r="X295" s="44">
        <f t="shared" si="123"/>
        <v>4933.3000000000011</v>
      </c>
      <c r="Y295" s="45">
        <f t="shared" si="124"/>
        <v>2635.6000000000017</v>
      </c>
      <c r="Z295" s="45">
        <f t="shared" si="142"/>
        <v>5504.4000000000005</v>
      </c>
      <c r="AC295" s="249">
        <f t="shared" si="140"/>
        <v>405.99999999999909</v>
      </c>
      <c r="AD295" s="212">
        <f t="shared" si="136"/>
        <v>4462.3899999999994</v>
      </c>
      <c r="AE295" s="212">
        <f t="shared" si="141"/>
        <v>8306.9699999999975</v>
      </c>
    </row>
    <row r="296" spans="1:31" ht="21" customHeight="1" thickBot="1" x14ac:dyDescent="0.25">
      <c r="A296" s="60" t="s">
        <v>588</v>
      </c>
      <c r="B296" s="61">
        <v>45337</v>
      </c>
      <c r="C296" s="62">
        <v>2.8</v>
      </c>
      <c r="D296" s="62">
        <v>2</v>
      </c>
      <c r="E296" s="62">
        <v>2</v>
      </c>
      <c r="F296" s="40">
        <f t="shared" si="147"/>
        <v>4455.2000000000071</v>
      </c>
      <c r="G296" s="63">
        <f t="shared" si="145"/>
        <v>6965</v>
      </c>
      <c r="H296" s="40">
        <f t="shared" si="146"/>
        <v>1937.2999999999997</v>
      </c>
      <c r="I296" s="64">
        <v>1</v>
      </c>
      <c r="J296" s="64">
        <v>2.1</v>
      </c>
      <c r="K296" s="65">
        <f t="shared" si="138"/>
        <v>1397.7</v>
      </c>
      <c r="L296" s="65">
        <f t="shared" si="139"/>
        <v>2634.5</v>
      </c>
      <c r="M296" s="44">
        <f t="shared" si="117"/>
        <v>1937.2999999999997</v>
      </c>
      <c r="N296" s="45">
        <f>IF(I296="","",I296+N295)</f>
        <v>1397.7</v>
      </c>
      <c r="O296" s="45">
        <f t="shared" si="119"/>
        <v>2634.5</v>
      </c>
      <c r="P296" s="199">
        <f t="shared" si="133"/>
        <v>114.0400000000003</v>
      </c>
      <c r="Q296" s="200">
        <f t="shared" si="134"/>
        <v>3384.6000000000004</v>
      </c>
      <c r="R296" s="200">
        <f t="shared" si="135"/>
        <v>8602.2999999999993</v>
      </c>
      <c r="S296" s="40">
        <f t="shared" si="120"/>
        <v>3096.7999999999997</v>
      </c>
      <c r="T296" s="64">
        <v>1</v>
      </c>
      <c r="U296" s="64">
        <v>2.1</v>
      </c>
      <c r="V296" s="65">
        <f t="shared" si="121"/>
        <v>669.79999999999961</v>
      </c>
      <c r="W296" s="65">
        <f t="shared" si="122"/>
        <v>1801.9999999999998</v>
      </c>
      <c r="X296" s="44">
        <f t="shared" si="123"/>
        <v>4936.1000000000013</v>
      </c>
      <c r="Y296" s="45">
        <f t="shared" si="124"/>
        <v>2636.6000000000017</v>
      </c>
      <c r="Z296" s="45">
        <f t="shared" si="142"/>
        <v>5506.5000000000009</v>
      </c>
      <c r="AA296" s="66"/>
      <c r="AB296" s="66"/>
      <c r="AC296" s="249">
        <f t="shared" si="140"/>
        <v>403.19999999999891</v>
      </c>
      <c r="AD296" s="212">
        <f t="shared" si="136"/>
        <v>4460.2899999999991</v>
      </c>
      <c r="AE296" s="212">
        <f t="shared" si="141"/>
        <v>8305.9699999999975</v>
      </c>
    </row>
    <row r="297" spans="1:31" s="114" customFormat="1" ht="21" customHeight="1" thickBot="1" x14ac:dyDescent="0.25">
      <c r="A297" s="418" t="s">
        <v>656</v>
      </c>
      <c r="B297" s="419"/>
      <c r="C297" s="419"/>
      <c r="D297" s="419"/>
      <c r="E297" s="419"/>
      <c r="F297" s="419"/>
      <c r="G297" s="419"/>
      <c r="H297" s="419"/>
      <c r="I297" s="419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  <c r="AA297" s="419"/>
      <c r="AB297" s="419"/>
      <c r="AC297" s="419"/>
      <c r="AD297" s="419"/>
      <c r="AE297" s="420"/>
    </row>
    <row r="298" spans="1:31" s="66" customFormat="1" ht="19.5" customHeight="1" x14ac:dyDescent="0.2">
      <c r="A298" s="117" t="s">
        <v>590</v>
      </c>
      <c r="B298" s="118">
        <v>45341</v>
      </c>
      <c r="C298" s="119">
        <v>1.5</v>
      </c>
      <c r="D298" s="119">
        <v>1</v>
      </c>
      <c r="E298" s="119">
        <v>5</v>
      </c>
      <c r="F298" s="120">
        <f>IF(C298="","",C298+F296)</f>
        <v>4456.7000000000071</v>
      </c>
      <c r="G298" s="121">
        <f>IF(E298="","",E298+G296)</f>
        <v>6970</v>
      </c>
      <c r="H298" s="120">
        <f>IF(C298="","",C298+H296)</f>
        <v>1938.7999999999997</v>
      </c>
      <c r="I298" s="122">
        <v>0.3</v>
      </c>
      <c r="J298" s="122">
        <v>1.3</v>
      </c>
      <c r="K298" s="123">
        <v>670.1</v>
      </c>
      <c r="L298" s="123">
        <v>1803.3</v>
      </c>
      <c r="M298" s="124">
        <f>IF(C298="","",C298+M296)</f>
        <v>1938.7999999999997</v>
      </c>
      <c r="N298" s="125">
        <f>IF(I298="","",I298+N296)</f>
        <v>1398</v>
      </c>
      <c r="O298" s="125">
        <f>IF(J298="","",J298+O296)</f>
        <v>2635.8</v>
      </c>
      <c r="P298" s="199">
        <f t="shared" ref="P298:P338" si="148">IF(M298="","",1118.76-(M298-932.58))</f>
        <v>112.5400000000003</v>
      </c>
      <c r="Q298" s="200">
        <f t="shared" ref="Q298:Q338" si="149">IF(O298="","",4170.13-(O298-1848.97))</f>
        <v>3383.3</v>
      </c>
      <c r="R298" s="200">
        <f t="shared" ref="R298:R338" si="150">IF(N298="","",8882.9-(N298-1117.1))</f>
        <v>8602</v>
      </c>
      <c r="S298" s="120">
        <f>IF(C298="","",C298+S296)</f>
        <v>3098.2999999999997</v>
      </c>
      <c r="T298" s="122">
        <v>0.3</v>
      </c>
      <c r="U298" s="122">
        <v>1.6</v>
      </c>
      <c r="V298" s="123">
        <v>1398</v>
      </c>
      <c r="W298" s="123">
        <v>2636.1</v>
      </c>
      <c r="X298" s="124">
        <v>4937.6000000000004</v>
      </c>
      <c r="Y298" s="125">
        <f>IF(T298="","",T298+Y296)</f>
        <v>2636.9000000000019</v>
      </c>
      <c r="Z298" s="125">
        <f>IF(U298="","",U298+Z296)</f>
        <v>5508.1000000000013</v>
      </c>
      <c r="AC298" s="249">
        <f t="shared" ref="AC298:AC338" si="151">IF(X298="","",1311.4-(X298-4027.9))</f>
        <v>401.69999999999982</v>
      </c>
      <c r="AD298" s="212">
        <f t="shared" ref="AD298:AD338" si="152">IF(Z298="","",4763.06-(Z298-5203.73))</f>
        <v>4458.6899999999987</v>
      </c>
      <c r="AE298" s="212">
        <f t="shared" ref="AE298:AE338" si="153">IF(Y298="","",8577.5-(Y298-2365.07))</f>
        <v>8305.6699999999983</v>
      </c>
    </row>
    <row r="299" spans="1:31" ht="19.5" customHeight="1" x14ac:dyDescent="0.2">
      <c r="A299" s="60" t="s">
        <v>591</v>
      </c>
      <c r="B299" s="61">
        <v>45342</v>
      </c>
      <c r="C299" s="62">
        <v>1.5</v>
      </c>
      <c r="D299" s="62">
        <v>1</v>
      </c>
      <c r="E299" s="62">
        <v>1</v>
      </c>
      <c r="F299" s="40">
        <f t="shared" si="147"/>
        <v>4458.2000000000071</v>
      </c>
      <c r="G299" s="63">
        <f t="shared" ref="G299:G313" si="154">IF(E299="","",E299+G298)</f>
        <v>6971</v>
      </c>
      <c r="H299" s="40">
        <f t="shared" ref="H299:H313" si="155">IF(C299="","",C299+H298)</f>
        <v>1940.2999999999997</v>
      </c>
      <c r="I299" s="64">
        <v>0.4</v>
      </c>
      <c r="J299" s="64">
        <v>0.9</v>
      </c>
      <c r="K299" s="65">
        <f t="shared" ref="K299:K314" si="156">IF(I299="","",I299+K298)</f>
        <v>670.5</v>
      </c>
      <c r="L299" s="65">
        <f t="shared" ref="L299:L314" si="157">IF(J299="","",J299+L298)</f>
        <v>1804.2</v>
      </c>
      <c r="M299" s="44">
        <f t="shared" ref="M299:M311" si="158">IF(C299="","",C299+M298)</f>
        <v>1940.2999999999997</v>
      </c>
      <c r="N299" s="45">
        <f>IF(I299="","",I299+N298)</f>
        <v>1398.4</v>
      </c>
      <c r="O299" s="45">
        <f>IF(J299="","",J299+O298)</f>
        <v>2636.7000000000003</v>
      </c>
      <c r="P299" s="199">
        <f t="shared" si="148"/>
        <v>111.0400000000003</v>
      </c>
      <c r="Q299" s="200">
        <f t="shared" si="149"/>
        <v>3382.3999999999996</v>
      </c>
      <c r="R299" s="200">
        <f t="shared" si="150"/>
        <v>8601.5999999999985</v>
      </c>
      <c r="S299" s="40">
        <f t="shared" ref="S299:S314" si="159">IF(C299="","",C299+S298)</f>
        <v>3099.7999999999997</v>
      </c>
      <c r="T299" s="64">
        <v>0.3</v>
      </c>
      <c r="U299" s="64">
        <v>0.9</v>
      </c>
      <c r="V299" s="43">
        <f t="shared" ref="V299:V314" si="160">IF(T299="","",T299+V298)</f>
        <v>1398.3</v>
      </c>
      <c r="W299" s="65">
        <f t="shared" ref="W299:W314" si="161">IF(U299="","",U299+W298)</f>
        <v>2637</v>
      </c>
      <c r="X299" s="44">
        <f t="shared" ref="X299:X363" si="162">IF(C299="","",C299+X298)</f>
        <v>4939.1000000000004</v>
      </c>
      <c r="Y299" s="45">
        <f t="shared" ref="Y299:Y311" si="163">IF(T299="","",T299+Y298)</f>
        <v>2637.2000000000021</v>
      </c>
      <c r="Z299" s="45">
        <f t="shared" ref="Z299:Z311" si="164">IF(U299="","",U299+Z298)</f>
        <v>5509.0000000000009</v>
      </c>
      <c r="AC299" s="249">
        <f t="shared" si="151"/>
        <v>400.19999999999982</v>
      </c>
      <c r="AD299" s="212">
        <f t="shared" si="152"/>
        <v>4457.7899999999991</v>
      </c>
      <c r="AE299" s="212">
        <f t="shared" si="153"/>
        <v>8305.369999999999</v>
      </c>
    </row>
    <row r="300" spans="1:31" ht="19.5" customHeight="1" x14ac:dyDescent="0.2">
      <c r="A300" s="60" t="s">
        <v>592</v>
      </c>
      <c r="B300" s="61">
        <v>45343</v>
      </c>
      <c r="C300" s="62">
        <v>1.3</v>
      </c>
      <c r="D300" s="62">
        <v>1</v>
      </c>
      <c r="E300" s="62">
        <v>1</v>
      </c>
      <c r="F300" s="40">
        <f t="shared" si="147"/>
        <v>4459.5000000000073</v>
      </c>
      <c r="G300" s="63">
        <f t="shared" si="154"/>
        <v>6972</v>
      </c>
      <c r="H300" s="40">
        <f t="shared" si="155"/>
        <v>1941.5999999999997</v>
      </c>
      <c r="I300" s="64">
        <v>0.3</v>
      </c>
      <c r="J300" s="64">
        <v>1.1000000000000001</v>
      </c>
      <c r="K300" s="65">
        <f t="shared" si="156"/>
        <v>670.8</v>
      </c>
      <c r="L300" s="65">
        <f t="shared" si="157"/>
        <v>1805.3</v>
      </c>
      <c r="M300" s="44">
        <f t="shared" si="158"/>
        <v>1941.5999999999997</v>
      </c>
      <c r="N300" s="45">
        <f>IF(I300="","",I300+N299)</f>
        <v>1398.7</v>
      </c>
      <c r="O300" s="45">
        <f>IF(J300="","",J300+O299)</f>
        <v>2637.8</v>
      </c>
      <c r="P300" s="199">
        <f t="shared" si="148"/>
        <v>109.74000000000035</v>
      </c>
      <c r="Q300" s="200">
        <f t="shared" si="149"/>
        <v>3381.3</v>
      </c>
      <c r="R300" s="200">
        <f t="shared" si="150"/>
        <v>8601.2999999999993</v>
      </c>
      <c r="S300" s="40">
        <f t="shared" si="159"/>
        <v>3101.1</v>
      </c>
      <c r="T300" s="64">
        <v>0.4</v>
      </c>
      <c r="U300" s="64">
        <v>1.1000000000000001</v>
      </c>
      <c r="V300" s="43">
        <f t="shared" si="160"/>
        <v>1398.7</v>
      </c>
      <c r="W300" s="65">
        <f t="shared" si="161"/>
        <v>2638.1</v>
      </c>
      <c r="X300" s="44">
        <f t="shared" si="162"/>
        <v>4940.4000000000005</v>
      </c>
      <c r="Y300" s="45">
        <f t="shared" si="163"/>
        <v>2637.6000000000022</v>
      </c>
      <c r="Z300" s="45">
        <f t="shared" si="164"/>
        <v>5510.1000000000013</v>
      </c>
      <c r="AC300" s="249">
        <f t="shared" si="151"/>
        <v>398.89999999999964</v>
      </c>
      <c r="AD300" s="212">
        <f t="shared" si="152"/>
        <v>4456.6899999999987</v>
      </c>
      <c r="AE300" s="212">
        <f t="shared" si="153"/>
        <v>8304.9699999999975</v>
      </c>
    </row>
    <row r="301" spans="1:31" ht="19.5" customHeight="1" x14ac:dyDescent="0.2">
      <c r="A301" s="60" t="s">
        <v>593</v>
      </c>
      <c r="B301" s="61">
        <v>45344</v>
      </c>
      <c r="C301" s="62">
        <v>0</v>
      </c>
      <c r="D301" s="62">
        <v>0</v>
      </c>
      <c r="E301" s="62">
        <v>0</v>
      </c>
      <c r="F301" s="40">
        <f t="shared" si="147"/>
        <v>4459.5000000000073</v>
      </c>
      <c r="G301" s="63">
        <f t="shared" si="154"/>
        <v>6972</v>
      </c>
      <c r="H301" s="40">
        <f t="shared" si="155"/>
        <v>1941.5999999999997</v>
      </c>
      <c r="I301" s="64">
        <v>0</v>
      </c>
      <c r="J301" s="64">
        <v>0</v>
      </c>
      <c r="K301" s="65">
        <f t="shared" si="156"/>
        <v>670.8</v>
      </c>
      <c r="L301" s="65">
        <f t="shared" si="157"/>
        <v>1805.3</v>
      </c>
      <c r="M301" s="44">
        <f t="shared" si="158"/>
        <v>1941.5999999999997</v>
      </c>
      <c r="N301" s="45">
        <f t="shared" ref="N301" si="165">IF(I301="","",I301+N300)</f>
        <v>1398.7</v>
      </c>
      <c r="O301" s="45">
        <f>IF(J301="","",J301+O300)</f>
        <v>2637.8</v>
      </c>
      <c r="P301" s="199">
        <f t="shared" si="148"/>
        <v>109.74000000000035</v>
      </c>
      <c r="Q301" s="200">
        <f t="shared" si="149"/>
        <v>3381.3</v>
      </c>
      <c r="R301" s="200">
        <f t="shared" si="150"/>
        <v>8601.2999999999993</v>
      </c>
      <c r="S301" s="40">
        <f t="shared" si="159"/>
        <v>3101.1</v>
      </c>
      <c r="T301" s="64">
        <v>0</v>
      </c>
      <c r="U301" s="64">
        <v>0</v>
      </c>
      <c r="V301" s="43">
        <f t="shared" si="160"/>
        <v>1398.7</v>
      </c>
      <c r="W301" s="65">
        <f t="shared" si="161"/>
        <v>2638.1</v>
      </c>
      <c r="X301" s="44">
        <f t="shared" si="162"/>
        <v>4940.4000000000005</v>
      </c>
      <c r="Y301" s="45">
        <f t="shared" si="163"/>
        <v>2637.6000000000022</v>
      </c>
      <c r="Z301" s="45">
        <f t="shared" si="164"/>
        <v>5510.1000000000013</v>
      </c>
      <c r="AC301" s="249">
        <f t="shared" si="151"/>
        <v>398.89999999999964</v>
      </c>
      <c r="AD301" s="212">
        <f t="shared" si="152"/>
        <v>4456.6899999999987</v>
      </c>
      <c r="AE301" s="212">
        <f t="shared" si="153"/>
        <v>8304.9699999999975</v>
      </c>
    </row>
    <row r="302" spans="1:31" ht="19.5" customHeight="1" x14ac:dyDescent="0.2">
      <c r="A302" s="60" t="s">
        <v>605</v>
      </c>
      <c r="B302" s="61">
        <v>45349</v>
      </c>
      <c r="C302" s="62">
        <v>2</v>
      </c>
      <c r="D302" s="62">
        <v>1</v>
      </c>
      <c r="E302" s="62">
        <v>1</v>
      </c>
      <c r="F302" s="40">
        <f t="shared" si="147"/>
        <v>4461.5000000000073</v>
      </c>
      <c r="G302" s="63">
        <f t="shared" si="154"/>
        <v>6973</v>
      </c>
      <c r="H302" s="40">
        <f t="shared" si="155"/>
        <v>1943.5999999999997</v>
      </c>
      <c r="I302" s="64">
        <v>0.4</v>
      </c>
      <c r="J302" s="64">
        <v>0.9</v>
      </c>
      <c r="K302" s="65">
        <f t="shared" si="156"/>
        <v>671.19999999999993</v>
      </c>
      <c r="L302" s="65">
        <f t="shared" si="157"/>
        <v>1806.2</v>
      </c>
      <c r="M302" s="44">
        <f t="shared" si="158"/>
        <v>1943.5999999999997</v>
      </c>
      <c r="N302" s="45">
        <f>IF(I302="","",I302+N301)</f>
        <v>1399.1000000000001</v>
      </c>
      <c r="O302" s="45">
        <f>IF(J302="","",J302+O301)</f>
        <v>2638.7000000000003</v>
      </c>
      <c r="P302" s="199">
        <f t="shared" si="148"/>
        <v>107.74000000000035</v>
      </c>
      <c r="Q302" s="200">
        <f t="shared" si="149"/>
        <v>3380.3999999999996</v>
      </c>
      <c r="R302" s="200">
        <f t="shared" si="150"/>
        <v>8600.9</v>
      </c>
      <c r="S302" s="40">
        <f t="shared" si="159"/>
        <v>3103.1</v>
      </c>
      <c r="T302" s="64">
        <v>0.3</v>
      </c>
      <c r="U302" s="64">
        <v>0.9</v>
      </c>
      <c r="V302" s="43">
        <f t="shared" si="160"/>
        <v>1399</v>
      </c>
      <c r="W302" s="65">
        <f t="shared" si="161"/>
        <v>2639</v>
      </c>
      <c r="X302" s="44">
        <f t="shared" si="162"/>
        <v>4942.4000000000005</v>
      </c>
      <c r="Y302" s="45">
        <f t="shared" si="163"/>
        <v>2637.9000000000024</v>
      </c>
      <c r="Z302" s="45">
        <f t="shared" si="164"/>
        <v>5511.0000000000009</v>
      </c>
      <c r="AC302" s="249">
        <f t="shared" si="151"/>
        <v>396.89999999999964</v>
      </c>
      <c r="AD302" s="212">
        <f t="shared" si="152"/>
        <v>4455.7899999999991</v>
      </c>
      <c r="AE302" s="212">
        <f t="shared" si="153"/>
        <v>8304.6699999999983</v>
      </c>
    </row>
    <row r="303" spans="1:31" ht="19.5" customHeight="1" x14ac:dyDescent="0.2">
      <c r="A303" s="60" t="s">
        <v>611</v>
      </c>
      <c r="B303" s="61">
        <v>45350</v>
      </c>
      <c r="C303" s="62">
        <v>0</v>
      </c>
      <c r="D303" s="62">
        <v>0</v>
      </c>
      <c r="E303" s="62">
        <v>0</v>
      </c>
      <c r="F303" s="40">
        <f t="shared" si="147"/>
        <v>4461.5000000000073</v>
      </c>
      <c r="G303" s="63">
        <f t="shared" si="154"/>
        <v>6973</v>
      </c>
      <c r="H303" s="40">
        <f t="shared" si="155"/>
        <v>1943.5999999999997</v>
      </c>
      <c r="I303" s="64">
        <v>0</v>
      </c>
      <c r="J303" s="64">
        <v>0</v>
      </c>
      <c r="K303" s="65">
        <f t="shared" si="156"/>
        <v>671.19999999999993</v>
      </c>
      <c r="L303" s="65">
        <f t="shared" si="157"/>
        <v>1806.2</v>
      </c>
      <c r="M303" s="44">
        <f t="shared" si="158"/>
        <v>1943.5999999999997</v>
      </c>
      <c r="N303" s="45">
        <f>IF(I303="","",I303+N302)</f>
        <v>1399.1000000000001</v>
      </c>
      <c r="O303" s="45">
        <f t="shared" ref="O303:O319" si="166">IF(J303="","",J303+O302)</f>
        <v>2638.7000000000003</v>
      </c>
      <c r="P303" s="199">
        <f t="shared" si="148"/>
        <v>107.74000000000035</v>
      </c>
      <c r="Q303" s="200">
        <f t="shared" si="149"/>
        <v>3380.3999999999996</v>
      </c>
      <c r="R303" s="200">
        <f t="shared" si="150"/>
        <v>8600.9</v>
      </c>
      <c r="S303" s="40">
        <f t="shared" si="159"/>
        <v>3103.1</v>
      </c>
      <c r="T303" s="64">
        <v>0</v>
      </c>
      <c r="U303" s="64">
        <v>0</v>
      </c>
      <c r="V303" s="43">
        <f t="shared" si="160"/>
        <v>1399</v>
      </c>
      <c r="W303" s="65">
        <f t="shared" si="161"/>
        <v>2639</v>
      </c>
      <c r="X303" s="44">
        <f t="shared" si="162"/>
        <v>4942.4000000000005</v>
      </c>
      <c r="Y303" s="45">
        <f t="shared" si="163"/>
        <v>2637.9000000000024</v>
      </c>
      <c r="Z303" s="45">
        <f t="shared" si="164"/>
        <v>5511.0000000000009</v>
      </c>
      <c r="AC303" s="249">
        <f t="shared" si="151"/>
        <v>396.89999999999964</v>
      </c>
      <c r="AD303" s="212">
        <f t="shared" si="152"/>
        <v>4455.7899999999991</v>
      </c>
      <c r="AE303" s="212">
        <f t="shared" si="153"/>
        <v>8304.6699999999983</v>
      </c>
    </row>
    <row r="304" spans="1:31" ht="19.5" customHeight="1" x14ac:dyDescent="0.2">
      <c r="A304" s="77" t="s">
        <v>612</v>
      </c>
      <c r="B304" s="68">
        <v>45355</v>
      </c>
      <c r="C304" s="78">
        <v>0</v>
      </c>
      <c r="D304" s="62">
        <v>0</v>
      </c>
      <c r="E304" s="62">
        <v>0</v>
      </c>
      <c r="F304" s="40">
        <f t="shared" si="147"/>
        <v>4461.5000000000073</v>
      </c>
      <c r="G304" s="63">
        <f t="shared" si="154"/>
        <v>6973</v>
      </c>
      <c r="H304" s="40">
        <f t="shared" si="155"/>
        <v>1943.5999999999997</v>
      </c>
      <c r="I304" s="64">
        <v>0.6</v>
      </c>
      <c r="J304" s="64">
        <v>1</v>
      </c>
      <c r="K304" s="65">
        <f t="shared" si="156"/>
        <v>671.8</v>
      </c>
      <c r="L304" s="65">
        <f t="shared" si="157"/>
        <v>1807.2</v>
      </c>
      <c r="M304" s="44">
        <f t="shared" si="158"/>
        <v>1943.5999999999997</v>
      </c>
      <c r="N304" s="45">
        <f>IF(I304="","",I304+N303)</f>
        <v>1399.7</v>
      </c>
      <c r="O304" s="45">
        <f t="shared" ref="O304:O311" si="167">IF(J304="","",J304+O303)</f>
        <v>2639.7000000000003</v>
      </c>
      <c r="P304" s="199">
        <f t="shared" si="148"/>
        <v>107.74000000000035</v>
      </c>
      <c r="Q304" s="200">
        <f t="shared" si="149"/>
        <v>3379.3999999999996</v>
      </c>
      <c r="R304" s="200">
        <f t="shared" si="150"/>
        <v>8600.2999999999993</v>
      </c>
      <c r="S304" s="40">
        <f t="shared" si="159"/>
        <v>3103.1</v>
      </c>
      <c r="T304" s="64">
        <v>0.3</v>
      </c>
      <c r="U304" s="64">
        <v>0.5</v>
      </c>
      <c r="V304" s="43">
        <f t="shared" si="160"/>
        <v>1399.3</v>
      </c>
      <c r="W304" s="65">
        <f t="shared" si="161"/>
        <v>2639.5</v>
      </c>
      <c r="X304" s="44">
        <f t="shared" si="162"/>
        <v>4942.4000000000005</v>
      </c>
      <c r="Y304" s="45">
        <f t="shared" si="163"/>
        <v>2638.2000000000025</v>
      </c>
      <c r="Z304" s="45">
        <f t="shared" si="164"/>
        <v>5511.5000000000009</v>
      </c>
      <c r="AC304" s="249">
        <f t="shared" si="151"/>
        <v>396.89999999999964</v>
      </c>
      <c r="AD304" s="212">
        <f t="shared" si="152"/>
        <v>4455.2899999999991</v>
      </c>
      <c r="AE304" s="212">
        <f t="shared" si="153"/>
        <v>8304.3699999999972</v>
      </c>
    </row>
    <row r="305" spans="1:31" ht="19.5" customHeight="1" x14ac:dyDescent="0.2">
      <c r="A305" s="77" t="s">
        <v>614</v>
      </c>
      <c r="B305" s="68">
        <v>45356</v>
      </c>
      <c r="C305" s="78">
        <v>0</v>
      </c>
      <c r="D305" s="62">
        <v>0</v>
      </c>
      <c r="E305" s="62">
        <v>0</v>
      </c>
      <c r="F305" s="40">
        <f t="shared" si="147"/>
        <v>4461.5000000000073</v>
      </c>
      <c r="G305" s="63">
        <f t="shared" si="154"/>
        <v>6973</v>
      </c>
      <c r="H305" s="40">
        <f t="shared" si="155"/>
        <v>1943.5999999999997</v>
      </c>
      <c r="I305" s="64">
        <v>0</v>
      </c>
      <c r="J305" s="64">
        <v>0</v>
      </c>
      <c r="K305" s="65">
        <f t="shared" si="156"/>
        <v>671.8</v>
      </c>
      <c r="L305" s="65">
        <f t="shared" si="157"/>
        <v>1807.2</v>
      </c>
      <c r="M305" s="44">
        <f t="shared" si="158"/>
        <v>1943.5999999999997</v>
      </c>
      <c r="N305" s="45">
        <f>IF(I305="","",I305+N304)</f>
        <v>1399.7</v>
      </c>
      <c r="O305" s="45">
        <f t="shared" si="167"/>
        <v>2639.7000000000003</v>
      </c>
      <c r="P305" s="199">
        <f t="shared" si="148"/>
        <v>107.74000000000035</v>
      </c>
      <c r="Q305" s="200">
        <f t="shared" si="149"/>
        <v>3379.3999999999996</v>
      </c>
      <c r="R305" s="200">
        <f t="shared" si="150"/>
        <v>8600.2999999999993</v>
      </c>
      <c r="S305" s="40">
        <f t="shared" si="159"/>
        <v>3103.1</v>
      </c>
      <c r="T305" s="64">
        <v>0</v>
      </c>
      <c r="U305" s="64">
        <v>0</v>
      </c>
      <c r="V305" s="43">
        <f t="shared" si="160"/>
        <v>1399.3</v>
      </c>
      <c r="W305" s="65">
        <f t="shared" si="161"/>
        <v>2639.5</v>
      </c>
      <c r="X305" s="44">
        <f t="shared" si="162"/>
        <v>4942.4000000000005</v>
      </c>
      <c r="Y305" s="45">
        <f t="shared" si="163"/>
        <v>2638.2000000000025</v>
      </c>
      <c r="Z305" s="45">
        <f t="shared" si="164"/>
        <v>5511.5000000000009</v>
      </c>
      <c r="AC305" s="249">
        <f t="shared" si="151"/>
        <v>396.89999999999964</v>
      </c>
      <c r="AD305" s="212">
        <f t="shared" si="152"/>
        <v>4455.2899999999991</v>
      </c>
      <c r="AE305" s="212">
        <f t="shared" si="153"/>
        <v>8304.3699999999972</v>
      </c>
    </row>
    <row r="306" spans="1:31" ht="19.5" customHeight="1" x14ac:dyDescent="0.2">
      <c r="A306" s="77" t="s">
        <v>615</v>
      </c>
      <c r="B306" s="68">
        <v>45357</v>
      </c>
      <c r="C306" s="62">
        <v>0</v>
      </c>
      <c r="D306" s="62">
        <v>0</v>
      </c>
      <c r="E306" s="62">
        <v>0</v>
      </c>
      <c r="F306" s="40">
        <f t="shared" si="147"/>
        <v>4461.5000000000073</v>
      </c>
      <c r="G306" s="63">
        <f t="shared" si="154"/>
        <v>6973</v>
      </c>
      <c r="H306" s="40">
        <f t="shared" si="155"/>
        <v>1943.5999999999997</v>
      </c>
      <c r="I306" s="64">
        <v>0.3</v>
      </c>
      <c r="J306" s="64">
        <v>0.5</v>
      </c>
      <c r="K306" s="65">
        <f t="shared" si="156"/>
        <v>672.09999999999991</v>
      </c>
      <c r="L306" s="65">
        <f t="shared" si="157"/>
        <v>1807.7</v>
      </c>
      <c r="M306" s="44">
        <f t="shared" si="158"/>
        <v>1943.5999999999997</v>
      </c>
      <c r="N306" s="45">
        <f>IF(I306="","",I306+N305)</f>
        <v>1400</v>
      </c>
      <c r="O306" s="45">
        <f t="shared" si="167"/>
        <v>2640.2000000000003</v>
      </c>
      <c r="P306" s="199">
        <f t="shared" si="148"/>
        <v>107.74000000000035</v>
      </c>
      <c r="Q306" s="200">
        <f t="shared" si="149"/>
        <v>3378.8999999999996</v>
      </c>
      <c r="R306" s="200">
        <f t="shared" si="150"/>
        <v>8600</v>
      </c>
      <c r="S306" s="40">
        <f t="shared" si="159"/>
        <v>3103.1</v>
      </c>
      <c r="T306" s="64">
        <v>0.4</v>
      </c>
      <c r="U306" s="64">
        <v>0.5</v>
      </c>
      <c r="V306" s="43">
        <f t="shared" si="160"/>
        <v>1399.7</v>
      </c>
      <c r="W306" s="65">
        <f t="shared" si="161"/>
        <v>2640</v>
      </c>
      <c r="X306" s="44">
        <f t="shared" si="162"/>
        <v>4942.4000000000005</v>
      </c>
      <c r="Y306" s="45">
        <f t="shared" si="163"/>
        <v>2638.6000000000026</v>
      </c>
      <c r="Z306" s="45">
        <f t="shared" si="164"/>
        <v>5512.0000000000009</v>
      </c>
      <c r="AC306" s="249">
        <f t="shared" si="151"/>
        <v>396.89999999999964</v>
      </c>
      <c r="AD306" s="212">
        <f t="shared" si="152"/>
        <v>4454.7899999999991</v>
      </c>
      <c r="AE306" s="212">
        <f t="shared" si="153"/>
        <v>8303.9699999999975</v>
      </c>
    </row>
    <row r="307" spans="1:31" ht="19.5" customHeight="1" x14ac:dyDescent="0.2">
      <c r="A307" s="77" t="s">
        <v>616</v>
      </c>
      <c r="B307" s="68">
        <v>45358</v>
      </c>
      <c r="C307" s="62">
        <v>0</v>
      </c>
      <c r="D307" s="62">
        <v>0</v>
      </c>
      <c r="E307" s="62">
        <v>0</v>
      </c>
      <c r="F307" s="40">
        <f t="shared" si="147"/>
        <v>4461.5000000000073</v>
      </c>
      <c r="G307" s="63">
        <f t="shared" si="154"/>
        <v>6973</v>
      </c>
      <c r="H307" s="40">
        <f t="shared" si="155"/>
        <v>1943.5999999999997</v>
      </c>
      <c r="I307" s="64">
        <v>0.3</v>
      </c>
      <c r="J307" s="64">
        <v>0.5</v>
      </c>
      <c r="K307" s="65">
        <f t="shared" si="156"/>
        <v>672.39999999999986</v>
      </c>
      <c r="L307" s="65">
        <f t="shared" si="157"/>
        <v>1808.2</v>
      </c>
      <c r="M307" s="44">
        <f t="shared" si="158"/>
        <v>1943.5999999999997</v>
      </c>
      <c r="N307" s="45">
        <f t="shared" ref="N307" si="168">IF(I307="","",I307+N306)</f>
        <v>1400.3</v>
      </c>
      <c r="O307" s="45">
        <f t="shared" si="167"/>
        <v>2640.7000000000003</v>
      </c>
      <c r="P307" s="199">
        <f t="shared" si="148"/>
        <v>107.74000000000035</v>
      </c>
      <c r="Q307" s="200">
        <f t="shared" si="149"/>
        <v>3378.3999999999996</v>
      </c>
      <c r="R307" s="200">
        <f t="shared" si="150"/>
        <v>8599.6999999999989</v>
      </c>
      <c r="S307" s="40">
        <f t="shared" si="159"/>
        <v>3103.1</v>
      </c>
      <c r="T307" s="64">
        <v>0.3</v>
      </c>
      <c r="U307" s="64">
        <v>0.5</v>
      </c>
      <c r="V307" s="43">
        <f t="shared" si="160"/>
        <v>1400</v>
      </c>
      <c r="W307" s="65">
        <f t="shared" si="161"/>
        <v>2640.5</v>
      </c>
      <c r="X307" s="44">
        <f t="shared" si="162"/>
        <v>4942.4000000000005</v>
      </c>
      <c r="Y307" s="45">
        <f t="shared" si="163"/>
        <v>2638.9000000000028</v>
      </c>
      <c r="Z307" s="45">
        <f t="shared" si="164"/>
        <v>5512.5000000000009</v>
      </c>
      <c r="AC307" s="249">
        <f t="shared" si="151"/>
        <v>396.89999999999964</v>
      </c>
      <c r="AD307" s="212">
        <f t="shared" si="152"/>
        <v>4454.2899999999991</v>
      </c>
      <c r="AE307" s="212">
        <f t="shared" si="153"/>
        <v>8303.6699999999983</v>
      </c>
    </row>
    <row r="308" spans="1:31" ht="19.5" customHeight="1" x14ac:dyDescent="0.2">
      <c r="A308" s="77" t="s">
        <v>617</v>
      </c>
      <c r="B308" s="68">
        <v>45359</v>
      </c>
      <c r="C308" s="62">
        <v>0</v>
      </c>
      <c r="D308" s="62">
        <v>0</v>
      </c>
      <c r="E308" s="62">
        <v>0</v>
      </c>
      <c r="F308" s="40">
        <f t="shared" si="147"/>
        <v>4461.5000000000073</v>
      </c>
      <c r="G308" s="63">
        <f t="shared" si="154"/>
        <v>6973</v>
      </c>
      <c r="H308" s="40">
        <f t="shared" si="155"/>
        <v>1943.5999999999997</v>
      </c>
      <c r="I308" s="64">
        <v>0</v>
      </c>
      <c r="J308" s="64">
        <v>0</v>
      </c>
      <c r="K308" s="65">
        <f t="shared" si="156"/>
        <v>672.39999999999986</v>
      </c>
      <c r="L308" s="65">
        <f t="shared" si="157"/>
        <v>1808.2</v>
      </c>
      <c r="M308" s="44">
        <f t="shared" si="158"/>
        <v>1943.5999999999997</v>
      </c>
      <c r="N308" s="45">
        <f>IF(I308="","",I308+N307)</f>
        <v>1400.3</v>
      </c>
      <c r="O308" s="45">
        <f t="shared" si="167"/>
        <v>2640.7000000000003</v>
      </c>
      <c r="P308" s="199">
        <f t="shared" si="148"/>
        <v>107.74000000000035</v>
      </c>
      <c r="Q308" s="200">
        <f t="shared" si="149"/>
        <v>3378.3999999999996</v>
      </c>
      <c r="R308" s="200">
        <f t="shared" si="150"/>
        <v>8599.6999999999989</v>
      </c>
      <c r="S308" s="40">
        <f t="shared" si="159"/>
        <v>3103.1</v>
      </c>
      <c r="T308" s="64">
        <v>0</v>
      </c>
      <c r="U308" s="64">
        <v>0</v>
      </c>
      <c r="V308" s="43">
        <f t="shared" si="160"/>
        <v>1400</v>
      </c>
      <c r="W308" s="65">
        <f t="shared" si="161"/>
        <v>2640.5</v>
      </c>
      <c r="X308" s="44">
        <f t="shared" si="162"/>
        <v>4942.4000000000005</v>
      </c>
      <c r="Y308" s="45">
        <f t="shared" si="163"/>
        <v>2638.9000000000028</v>
      </c>
      <c r="Z308" s="45">
        <f t="shared" si="164"/>
        <v>5512.5000000000009</v>
      </c>
      <c r="AC308" s="249">
        <f t="shared" si="151"/>
        <v>396.89999999999964</v>
      </c>
      <c r="AD308" s="212">
        <f t="shared" si="152"/>
        <v>4454.2899999999991</v>
      </c>
      <c r="AE308" s="212">
        <f t="shared" si="153"/>
        <v>8303.6699999999983</v>
      </c>
    </row>
    <row r="309" spans="1:31" ht="19.5" customHeight="1" x14ac:dyDescent="0.2">
      <c r="A309" s="77" t="s">
        <v>618</v>
      </c>
      <c r="B309" s="61">
        <v>45361</v>
      </c>
      <c r="C309" s="62">
        <v>0</v>
      </c>
      <c r="D309" s="62">
        <v>0</v>
      </c>
      <c r="E309" s="62">
        <v>0</v>
      </c>
      <c r="F309" s="40">
        <f t="shared" si="147"/>
        <v>4461.5000000000073</v>
      </c>
      <c r="G309" s="63">
        <f t="shared" si="154"/>
        <v>6973</v>
      </c>
      <c r="H309" s="40">
        <f t="shared" si="155"/>
        <v>1943.5999999999997</v>
      </c>
      <c r="I309" s="64">
        <v>0.4</v>
      </c>
      <c r="J309" s="64">
        <v>0.5</v>
      </c>
      <c r="K309" s="65">
        <f t="shared" si="156"/>
        <v>672.79999999999984</v>
      </c>
      <c r="L309" s="65">
        <f t="shared" si="157"/>
        <v>1808.7</v>
      </c>
      <c r="M309" s="44">
        <f t="shared" si="158"/>
        <v>1943.5999999999997</v>
      </c>
      <c r="N309" s="45">
        <f t="shared" ref="N309" si="169">IF(I309="","",I309+N308)</f>
        <v>1400.7</v>
      </c>
      <c r="O309" s="45">
        <f t="shared" si="167"/>
        <v>2641.2000000000003</v>
      </c>
      <c r="P309" s="199">
        <f t="shared" si="148"/>
        <v>107.74000000000035</v>
      </c>
      <c r="Q309" s="200">
        <f t="shared" si="149"/>
        <v>3377.8999999999996</v>
      </c>
      <c r="R309" s="200">
        <f t="shared" si="150"/>
        <v>8599.2999999999993</v>
      </c>
      <c r="S309" s="40">
        <f t="shared" si="159"/>
        <v>3103.1</v>
      </c>
      <c r="T309" s="64">
        <v>0.3</v>
      </c>
      <c r="U309" s="64">
        <v>0.5</v>
      </c>
      <c r="V309" s="43">
        <f t="shared" si="160"/>
        <v>1400.3</v>
      </c>
      <c r="W309" s="65">
        <f t="shared" si="161"/>
        <v>2641</v>
      </c>
      <c r="X309" s="44">
        <f t="shared" si="162"/>
        <v>4942.4000000000005</v>
      </c>
      <c r="Y309" s="45">
        <f t="shared" si="163"/>
        <v>2639.200000000003</v>
      </c>
      <c r="Z309" s="45">
        <f t="shared" si="164"/>
        <v>5513.0000000000009</v>
      </c>
      <c r="AC309" s="249">
        <f t="shared" si="151"/>
        <v>396.89999999999964</v>
      </c>
      <c r="AD309" s="212">
        <f t="shared" si="152"/>
        <v>4453.7899999999991</v>
      </c>
      <c r="AE309" s="212">
        <f t="shared" si="153"/>
        <v>8303.3699999999972</v>
      </c>
    </row>
    <row r="310" spans="1:31" ht="19.5" customHeight="1" x14ac:dyDescent="0.2">
      <c r="A310" s="77" t="s">
        <v>130</v>
      </c>
      <c r="B310" s="61">
        <v>45362</v>
      </c>
      <c r="C310" s="62">
        <v>0</v>
      </c>
      <c r="D310" s="62">
        <v>0</v>
      </c>
      <c r="E310" s="62">
        <v>0</v>
      </c>
      <c r="F310" s="40">
        <f t="shared" si="147"/>
        <v>4461.5000000000073</v>
      </c>
      <c r="G310" s="63">
        <f t="shared" si="154"/>
        <v>6973</v>
      </c>
      <c r="H310" s="40">
        <f t="shared" si="155"/>
        <v>1943.5999999999997</v>
      </c>
      <c r="I310" s="64">
        <v>0.3</v>
      </c>
      <c r="J310" s="64">
        <v>0.5</v>
      </c>
      <c r="K310" s="65">
        <f t="shared" si="156"/>
        <v>673.0999999999998</v>
      </c>
      <c r="L310" s="65">
        <f t="shared" si="157"/>
        <v>1809.2</v>
      </c>
      <c r="M310" s="44">
        <f t="shared" si="158"/>
        <v>1943.5999999999997</v>
      </c>
      <c r="N310" s="45">
        <f>IF(I310="","",I310+N309)</f>
        <v>1401</v>
      </c>
      <c r="O310" s="45">
        <f t="shared" si="167"/>
        <v>2641.7000000000003</v>
      </c>
      <c r="P310" s="199">
        <f t="shared" si="148"/>
        <v>107.74000000000035</v>
      </c>
      <c r="Q310" s="200">
        <f t="shared" si="149"/>
        <v>3377.3999999999996</v>
      </c>
      <c r="R310" s="200">
        <f t="shared" si="150"/>
        <v>8599</v>
      </c>
      <c r="S310" s="40">
        <f t="shared" si="159"/>
        <v>3103.1</v>
      </c>
      <c r="T310" s="64">
        <v>0.4</v>
      </c>
      <c r="U310" s="64">
        <v>0.5</v>
      </c>
      <c r="V310" s="43">
        <f t="shared" si="160"/>
        <v>1400.7</v>
      </c>
      <c r="W310" s="65">
        <f t="shared" si="161"/>
        <v>2641.5</v>
      </c>
      <c r="X310" s="44">
        <f t="shared" si="162"/>
        <v>4942.4000000000005</v>
      </c>
      <c r="Y310" s="45">
        <f t="shared" si="163"/>
        <v>2639.6000000000031</v>
      </c>
      <c r="Z310" s="45">
        <f t="shared" si="164"/>
        <v>5513.5000000000009</v>
      </c>
      <c r="AC310" s="249">
        <f t="shared" si="151"/>
        <v>396.89999999999964</v>
      </c>
      <c r="AD310" s="212">
        <f t="shared" si="152"/>
        <v>4453.2899999999991</v>
      </c>
      <c r="AE310" s="212">
        <f t="shared" si="153"/>
        <v>8302.9699999999975</v>
      </c>
    </row>
    <row r="311" spans="1:31" ht="19.5" customHeight="1" x14ac:dyDescent="0.2">
      <c r="A311" s="77" t="s">
        <v>131</v>
      </c>
      <c r="B311" s="61">
        <v>45364</v>
      </c>
      <c r="C311" s="62">
        <v>0</v>
      </c>
      <c r="D311" s="62">
        <v>0</v>
      </c>
      <c r="E311" s="62">
        <v>0</v>
      </c>
      <c r="F311" s="40">
        <f t="shared" si="147"/>
        <v>4461.5000000000073</v>
      </c>
      <c r="G311" s="63">
        <f t="shared" si="154"/>
        <v>6973</v>
      </c>
      <c r="H311" s="40">
        <f t="shared" si="155"/>
        <v>1943.5999999999997</v>
      </c>
      <c r="I311" s="64">
        <v>0.7</v>
      </c>
      <c r="J311" s="64">
        <v>1.2</v>
      </c>
      <c r="K311" s="65">
        <f t="shared" si="156"/>
        <v>673.79999999999984</v>
      </c>
      <c r="L311" s="65">
        <f t="shared" si="157"/>
        <v>1810.4</v>
      </c>
      <c r="M311" s="44">
        <f t="shared" si="158"/>
        <v>1943.5999999999997</v>
      </c>
      <c r="N311" s="45">
        <f>IF(I311="","",I311+N310)</f>
        <v>1401.7</v>
      </c>
      <c r="O311" s="45">
        <f t="shared" si="167"/>
        <v>2642.9</v>
      </c>
      <c r="P311" s="199">
        <f t="shared" si="148"/>
        <v>107.74000000000035</v>
      </c>
      <c r="Q311" s="200">
        <f t="shared" si="149"/>
        <v>3376.2</v>
      </c>
      <c r="R311" s="200">
        <f t="shared" si="150"/>
        <v>8598.2999999999993</v>
      </c>
      <c r="S311" s="40">
        <f t="shared" si="159"/>
        <v>3103.1</v>
      </c>
      <c r="T311" s="64">
        <v>0.6</v>
      </c>
      <c r="U311" s="64">
        <v>1.2</v>
      </c>
      <c r="V311" s="43">
        <f t="shared" si="160"/>
        <v>1401.3</v>
      </c>
      <c r="W311" s="65">
        <f t="shared" si="161"/>
        <v>2642.7</v>
      </c>
      <c r="X311" s="44">
        <f t="shared" si="162"/>
        <v>4942.4000000000005</v>
      </c>
      <c r="Y311" s="45">
        <f t="shared" si="163"/>
        <v>2640.200000000003</v>
      </c>
      <c r="Z311" s="45">
        <f t="shared" si="164"/>
        <v>5514.7000000000007</v>
      </c>
      <c r="AC311" s="249">
        <f t="shared" si="151"/>
        <v>396.89999999999964</v>
      </c>
      <c r="AD311" s="212">
        <f t="shared" si="152"/>
        <v>4452.0899999999992</v>
      </c>
      <c r="AE311" s="212">
        <f t="shared" si="153"/>
        <v>8302.3699999999972</v>
      </c>
    </row>
    <row r="312" spans="1:31" ht="19.5" customHeight="1" x14ac:dyDescent="0.2">
      <c r="A312" s="77" t="s">
        <v>132</v>
      </c>
      <c r="B312" s="61">
        <v>45370</v>
      </c>
      <c r="C312" s="62">
        <v>2</v>
      </c>
      <c r="D312" s="62">
        <v>1</v>
      </c>
      <c r="E312" s="62">
        <v>6</v>
      </c>
      <c r="F312" s="40">
        <f t="shared" si="147"/>
        <v>4463.5000000000073</v>
      </c>
      <c r="G312" s="63">
        <f t="shared" si="154"/>
        <v>6979</v>
      </c>
      <c r="H312" s="40">
        <f t="shared" si="155"/>
        <v>1945.5999999999997</v>
      </c>
      <c r="I312" s="64">
        <v>0.3</v>
      </c>
      <c r="J312" s="64">
        <v>1.5</v>
      </c>
      <c r="K312" s="65">
        <f t="shared" si="156"/>
        <v>674.0999999999998</v>
      </c>
      <c r="L312" s="65">
        <f t="shared" si="157"/>
        <v>1811.9</v>
      </c>
      <c r="M312" s="44">
        <f t="shared" ref="M312:M376" si="170">IF(C312="","",C312+M311)</f>
        <v>1945.5999999999997</v>
      </c>
      <c r="N312" s="45">
        <f t="shared" ref="N312:N376" si="171">IF(I312="","",I312+N311)</f>
        <v>1402</v>
      </c>
      <c r="O312" s="45">
        <f t="shared" si="166"/>
        <v>2644.4</v>
      </c>
      <c r="P312" s="199">
        <f t="shared" si="148"/>
        <v>105.74000000000035</v>
      </c>
      <c r="Q312" s="200">
        <f t="shared" si="149"/>
        <v>3374.7</v>
      </c>
      <c r="R312" s="200">
        <f t="shared" si="150"/>
        <v>8598</v>
      </c>
      <c r="S312" s="40">
        <f t="shared" si="159"/>
        <v>3105.1</v>
      </c>
      <c r="T312" s="64">
        <v>0.4</v>
      </c>
      <c r="U312" s="64">
        <v>1.4</v>
      </c>
      <c r="V312" s="43">
        <f t="shared" si="160"/>
        <v>1401.7</v>
      </c>
      <c r="W312" s="65">
        <f t="shared" si="161"/>
        <v>2644.1</v>
      </c>
      <c r="X312" s="44">
        <f t="shared" si="162"/>
        <v>4944.4000000000005</v>
      </c>
      <c r="Y312" s="45">
        <f t="shared" ref="Y312:Y376" si="172">IF(T312="","",T312+Y311)</f>
        <v>2640.6000000000031</v>
      </c>
      <c r="Z312" s="45">
        <f t="shared" ref="Z312:Z376" si="173">IF(U312="","",U312+Z311)</f>
        <v>5516.1</v>
      </c>
      <c r="AC312" s="249">
        <f t="shared" si="151"/>
        <v>394.89999999999964</v>
      </c>
      <c r="AD312" s="212">
        <f t="shared" si="152"/>
        <v>4450.6899999999996</v>
      </c>
      <c r="AE312" s="212">
        <f t="shared" si="153"/>
        <v>8301.9699999999975</v>
      </c>
    </row>
    <row r="313" spans="1:31" ht="19.5" customHeight="1" x14ac:dyDescent="0.2">
      <c r="A313" s="77" t="s">
        <v>133</v>
      </c>
      <c r="B313" s="61">
        <v>45371</v>
      </c>
      <c r="C313" s="62">
        <v>1.7</v>
      </c>
      <c r="D313" s="62">
        <v>1</v>
      </c>
      <c r="E313" s="62">
        <v>11</v>
      </c>
      <c r="F313" s="40">
        <f t="shared" si="147"/>
        <v>4465.2000000000071</v>
      </c>
      <c r="G313" s="63">
        <f t="shared" si="154"/>
        <v>6990</v>
      </c>
      <c r="H313" s="40">
        <f t="shared" si="155"/>
        <v>1947.2999999999997</v>
      </c>
      <c r="I313" s="64">
        <v>0.4</v>
      </c>
      <c r="J313" s="64">
        <v>2.2999999999999998</v>
      </c>
      <c r="K313" s="65">
        <f t="shared" si="156"/>
        <v>674.49999999999977</v>
      </c>
      <c r="L313" s="65">
        <f t="shared" si="157"/>
        <v>1814.2</v>
      </c>
      <c r="M313" s="44">
        <f t="shared" si="170"/>
        <v>1947.2999999999997</v>
      </c>
      <c r="N313" s="45">
        <f t="shared" si="171"/>
        <v>1402.4</v>
      </c>
      <c r="O313" s="45">
        <f t="shared" si="166"/>
        <v>2646.7000000000003</v>
      </c>
      <c r="P313" s="199">
        <f t="shared" si="148"/>
        <v>104.0400000000003</v>
      </c>
      <c r="Q313" s="200">
        <f t="shared" si="149"/>
        <v>3372.3999999999996</v>
      </c>
      <c r="R313" s="200">
        <f t="shared" si="150"/>
        <v>8597.5999999999985</v>
      </c>
      <c r="S313" s="40">
        <f t="shared" si="159"/>
        <v>3106.7999999999997</v>
      </c>
      <c r="T313" s="64">
        <v>0.3</v>
      </c>
      <c r="U313" s="64">
        <v>2.4</v>
      </c>
      <c r="V313" s="43">
        <f t="shared" si="160"/>
        <v>1402</v>
      </c>
      <c r="W313" s="65">
        <f t="shared" si="161"/>
        <v>2646.5</v>
      </c>
      <c r="X313" s="44">
        <f t="shared" si="162"/>
        <v>4946.1000000000004</v>
      </c>
      <c r="Y313" s="45">
        <f t="shared" si="172"/>
        <v>2640.9000000000033</v>
      </c>
      <c r="Z313" s="45">
        <f t="shared" si="173"/>
        <v>5518.5</v>
      </c>
      <c r="AC313" s="249">
        <f t="shared" si="151"/>
        <v>393.19999999999982</v>
      </c>
      <c r="AD313" s="212">
        <f t="shared" si="152"/>
        <v>4448.29</v>
      </c>
      <c r="AE313" s="212">
        <f t="shared" si="153"/>
        <v>8301.6699999999964</v>
      </c>
    </row>
    <row r="314" spans="1:31" ht="19.5" customHeight="1" x14ac:dyDescent="0.2">
      <c r="A314" s="77" t="s">
        <v>134</v>
      </c>
      <c r="B314" s="61">
        <v>45372</v>
      </c>
      <c r="C314" s="62">
        <v>1.1000000000000001</v>
      </c>
      <c r="D314" s="62">
        <v>1</v>
      </c>
      <c r="E314" s="62">
        <v>2</v>
      </c>
      <c r="F314" s="40">
        <v>4466.3</v>
      </c>
      <c r="G314" s="63">
        <v>6992</v>
      </c>
      <c r="H314" s="40">
        <v>1948.4</v>
      </c>
      <c r="I314" s="64">
        <v>0.3</v>
      </c>
      <c r="J314" s="64">
        <v>1.3</v>
      </c>
      <c r="K314" s="65">
        <f t="shared" si="156"/>
        <v>674.79999999999973</v>
      </c>
      <c r="L314" s="65">
        <f t="shared" si="157"/>
        <v>1815.5</v>
      </c>
      <c r="M314" s="44">
        <f t="shared" si="170"/>
        <v>1948.3999999999996</v>
      </c>
      <c r="N314" s="45">
        <f t="shared" si="171"/>
        <v>1402.7</v>
      </c>
      <c r="O314" s="45">
        <f t="shared" si="166"/>
        <v>2648.0000000000005</v>
      </c>
      <c r="P314" s="199">
        <f t="shared" si="148"/>
        <v>102.9400000000004</v>
      </c>
      <c r="Q314" s="200">
        <f t="shared" si="149"/>
        <v>3371.0999999999995</v>
      </c>
      <c r="R314" s="200">
        <f t="shared" si="150"/>
        <v>8597.2999999999993</v>
      </c>
      <c r="S314" s="40">
        <f t="shared" si="159"/>
        <v>3107.8999999999996</v>
      </c>
      <c r="T314" s="64">
        <v>0.4</v>
      </c>
      <c r="U314" s="64">
        <v>1.5</v>
      </c>
      <c r="V314" s="43">
        <f t="shared" si="160"/>
        <v>1402.4</v>
      </c>
      <c r="W314" s="65">
        <f t="shared" si="161"/>
        <v>2648</v>
      </c>
      <c r="X314" s="44">
        <f t="shared" si="162"/>
        <v>4947.2000000000007</v>
      </c>
      <c r="Y314" s="45">
        <f t="shared" si="172"/>
        <v>2641.3000000000034</v>
      </c>
      <c r="Z314" s="45">
        <f t="shared" si="173"/>
        <v>5520</v>
      </c>
      <c r="AC314" s="249">
        <f t="shared" si="151"/>
        <v>392.09999999999945</v>
      </c>
      <c r="AD314" s="212">
        <f t="shared" si="152"/>
        <v>4446.79</v>
      </c>
      <c r="AE314" s="212">
        <f t="shared" si="153"/>
        <v>8301.2699999999968</v>
      </c>
    </row>
    <row r="315" spans="1:31" ht="19.5" customHeight="1" x14ac:dyDescent="0.2">
      <c r="A315" s="77" t="s">
        <v>135</v>
      </c>
      <c r="B315" s="61">
        <v>45376</v>
      </c>
      <c r="C315" s="62">
        <v>0</v>
      </c>
      <c r="D315" s="62">
        <v>0</v>
      </c>
      <c r="E315" s="62">
        <v>0</v>
      </c>
      <c r="F315" s="40">
        <f t="shared" ref="F315:F379" si="174">IF(C315="","",C315+F314)</f>
        <v>4466.3</v>
      </c>
      <c r="G315" s="63">
        <f t="shared" ref="G315:G379" si="175">IF(E315="","",E315+G314)</f>
        <v>6992</v>
      </c>
      <c r="H315" s="40">
        <f t="shared" ref="H315:H379" si="176">IF(C315="","",C315+H314)</f>
        <v>1948.4</v>
      </c>
      <c r="I315" s="64">
        <v>0</v>
      </c>
      <c r="J315" s="64">
        <v>0</v>
      </c>
      <c r="K315" s="65">
        <f t="shared" ref="K315:K379" si="177">IF(I315="","",I315+K314)</f>
        <v>674.79999999999973</v>
      </c>
      <c r="L315" s="65">
        <f t="shared" ref="L315:L379" si="178">IF(J315="","",J315+L314)</f>
        <v>1815.5</v>
      </c>
      <c r="M315" s="44">
        <f t="shared" si="170"/>
        <v>1948.3999999999996</v>
      </c>
      <c r="N315" s="45">
        <f t="shared" si="171"/>
        <v>1402.7</v>
      </c>
      <c r="O315" s="45">
        <f t="shared" si="166"/>
        <v>2648.0000000000005</v>
      </c>
      <c r="P315" s="199">
        <f t="shared" si="148"/>
        <v>102.9400000000004</v>
      </c>
      <c r="Q315" s="200">
        <f t="shared" si="149"/>
        <v>3371.0999999999995</v>
      </c>
      <c r="R315" s="200">
        <f t="shared" si="150"/>
        <v>8597.2999999999993</v>
      </c>
      <c r="S315" s="40">
        <f t="shared" ref="S315:S379" si="179">IF(C315="","",C315+S314)</f>
        <v>3107.8999999999996</v>
      </c>
      <c r="T315" s="64">
        <v>0</v>
      </c>
      <c r="U315" s="64">
        <v>0</v>
      </c>
      <c r="V315" s="43">
        <f t="shared" ref="V315:V379" si="180">IF(T315="","",T315+V314)</f>
        <v>1402.4</v>
      </c>
      <c r="W315" s="65">
        <f t="shared" ref="W315:W379" si="181">IF(U315="","",U315+W314)</f>
        <v>2648</v>
      </c>
      <c r="X315" s="44">
        <f t="shared" si="162"/>
        <v>4947.2000000000007</v>
      </c>
      <c r="Y315" s="45">
        <f t="shared" si="172"/>
        <v>2641.3000000000034</v>
      </c>
      <c r="Z315" s="45">
        <f t="shared" si="173"/>
        <v>5520</v>
      </c>
      <c r="AC315" s="249">
        <f t="shared" si="151"/>
        <v>392.09999999999945</v>
      </c>
      <c r="AD315" s="212">
        <f t="shared" si="152"/>
        <v>4446.79</v>
      </c>
      <c r="AE315" s="212">
        <f t="shared" si="153"/>
        <v>8301.2699999999968</v>
      </c>
    </row>
    <row r="316" spans="1:31" ht="19.5" customHeight="1" x14ac:dyDescent="0.2">
      <c r="A316" s="77" t="s">
        <v>136</v>
      </c>
      <c r="B316" s="61">
        <v>45377</v>
      </c>
      <c r="C316" s="62">
        <v>1.5</v>
      </c>
      <c r="D316" s="62">
        <v>2</v>
      </c>
      <c r="E316" s="62">
        <v>1</v>
      </c>
      <c r="F316" s="40">
        <f t="shared" si="174"/>
        <v>4467.8</v>
      </c>
      <c r="G316" s="63">
        <f t="shared" si="175"/>
        <v>6993</v>
      </c>
      <c r="H316" s="40">
        <f t="shared" si="176"/>
        <v>1949.9</v>
      </c>
      <c r="I316" s="64">
        <v>0.7</v>
      </c>
      <c r="J316" s="64">
        <v>1.6</v>
      </c>
      <c r="K316" s="65">
        <f t="shared" si="177"/>
        <v>675.49999999999977</v>
      </c>
      <c r="L316" s="65">
        <f t="shared" si="178"/>
        <v>1817.1</v>
      </c>
      <c r="M316" s="44">
        <f t="shared" si="170"/>
        <v>1949.8999999999996</v>
      </c>
      <c r="N316" s="45">
        <f t="shared" si="171"/>
        <v>1403.4</v>
      </c>
      <c r="O316" s="45">
        <f t="shared" si="166"/>
        <v>2649.6000000000004</v>
      </c>
      <c r="P316" s="199">
        <f t="shared" si="148"/>
        <v>101.4400000000004</v>
      </c>
      <c r="Q316" s="200">
        <f t="shared" si="149"/>
        <v>3369.5</v>
      </c>
      <c r="R316" s="200">
        <f t="shared" si="150"/>
        <v>8596.5999999999985</v>
      </c>
      <c r="S316" s="40">
        <f t="shared" si="179"/>
        <v>3109.3999999999996</v>
      </c>
      <c r="T316" s="64">
        <v>0.6</v>
      </c>
      <c r="U316" s="64">
        <v>1.6</v>
      </c>
      <c r="V316" s="43">
        <f t="shared" si="180"/>
        <v>1403</v>
      </c>
      <c r="W316" s="65">
        <f t="shared" si="181"/>
        <v>2649.6</v>
      </c>
      <c r="X316" s="44">
        <f t="shared" si="162"/>
        <v>4948.7000000000007</v>
      </c>
      <c r="Y316" s="45">
        <f t="shared" si="172"/>
        <v>2641.9000000000033</v>
      </c>
      <c r="Z316" s="45">
        <f t="shared" si="173"/>
        <v>5521.6</v>
      </c>
      <c r="AC316" s="249">
        <f t="shared" si="151"/>
        <v>390.59999999999945</v>
      </c>
      <c r="AD316" s="212">
        <f t="shared" si="152"/>
        <v>4445.1899999999996</v>
      </c>
      <c r="AE316" s="212">
        <f t="shared" si="153"/>
        <v>8300.6699999999964</v>
      </c>
    </row>
    <row r="317" spans="1:31" ht="19.5" customHeight="1" x14ac:dyDescent="0.2">
      <c r="A317" s="77" t="s">
        <v>137</v>
      </c>
      <c r="B317" s="61">
        <v>45378</v>
      </c>
      <c r="C317" s="62">
        <v>1.6</v>
      </c>
      <c r="D317" s="62">
        <v>1</v>
      </c>
      <c r="E317" s="62">
        <v>1</v>
      </c>
      <c r="F317" s="40">
        <f t="shared" si="174"/>
        <v>4469.4000000000005</v>
      </c>
      <c r="G317" s="63">
        <f t="shared" si="175"/>
        <v>6994</v>
      </c>
      <c r="H317" s="40">
        <f t="shared" si="176"/>
        <v>1951.5</v>
      </c>
      <c r="I317" s="64">
        <v>0.3</v>
      </c>
      <c r="J317" s="64">
        <v>1</v>
      </c>
      <c r="K317" s="65">
        <f t="shared" si="177"/>
        <v>675.79999999999973</v>
      </c>
      <c r="L317" s="65">
        <f t="shared" si="178"/>
        <v>1818.1</v>
      </c>
      <c r="M317" s="44">
        <f t="shared" si="170"/>
        <v>1951.4999999999995</v>
      </c>
      <c r="N317" s="45">
        <f t="shared" si="171"/>
        <v>1403.7</v>
      </c>
      <c r="O317" s="45">
        <f t="shared" si="166"/>
        <v>2650.6000000000004</v>
      </c>
      <c r="P317" s="199">
        <f t="shared" si="148"/>
        <v>99.840000000000487</v>
      </c>
      <c r="Q317" s="200">
        <f t="shared" si="149"/>
        <v>3368.5</v>
      </c>
      <c r="R317" s="200">
        <f t="shared" si="150"/>
        <v>8596.2999999999993</v>
      </c>
      <c r="S317" s="40">
        <f t="shared" si="179"/>
        <v>3110.9999999999995</v>
      </c>
      <c r="T317" s="64">
        <v>0.4</v>
      </c>
      <c r="U317" s="64">
        <v>1</v>
      </c>
      <c r="V317" s="43">
        <f t="shared" si="180"/>
        <v>1403.4</v>
      </c>
      <c r="W317" s="65">
        <f t="shared" si="181"/>
        <v>2650.6</v>
      </c>
      <c r="X317" s="44">
        <f t="shared" si="162"/>
        <v>4950.3000000000011</v>
      </c>
      <c r="Y317" s="45">
        <f t="shared" si="172"/>
        <v>2642.3000000000034</v>
      </c>
      <c r="Z317" s="45">
        <f t="shared" si="173"/>
        <v>5522.6</v>
      </c>
      <c r="AC317" s="249">
        <f t="shared" si="151"/>
        <v>388.99999999999909</v>
      </c>
      <c r="AD317" s="212">
        <f t="shared" si="152"/>
        <v>4444.1899999999996</v>
      </c>
      <c r="AE317" s="212">
        <f t="shared" si="153"/>
        <v>8300.2699999999968</v>
      </c>
    </row>
    <row r="318" spans="1:31" ht="19.5" customHeight="1" x14ac:dyDescent="0.2">
      <c r="A318" s="77" t="s">
        <v>138</v>
      </c>
      <c r="B318" s="61">
        <v>45380</v>
      </c>
      <c r="C318" s="62">
        <v>2.2999999999999998</v>
      </c>
      <c r="D318" s="62">
        <v>1</v>
      </c>
      <c r="E318" s="62">
        <v>1</v>
      </c>
      <c r="F318" s="40">
        <f t="shared" si="174"/>
        <v>4471.7000000000007</v>
      </c>
      <c r="G318" s="63">
        <f t="shared" si="175"/>
        <v>6995</v>
      </c>
      <c r="H318" s="40">
        <f t="shared" si="176"/>
        <v>1953.8</v>
      </c>
      <c r="I318" s="64">
        <v>0.4</v>
      </c>
      <c r="J318" s="64">
        <v>1</v>
      </c>
      <c r="K318" s="65">
        <f t="shared" si="177"/>
        <v>676.1999999999997</v>
      </c>
      <c r="L318" s="65">
        <f t="shared" si="178"/>
        <v>1819.1</v>
      </c>
      <c r="M318" s="44">
        <f t="shared" si="170"/>
        <v>1953.7999999999995</v>
      </c>
      <c r="N318" s="45">
        <f t="shared" si="171"/>
        <v>1404.1000000000001</v>
      </c>
      <c r="O318" s="45">
        <f t="shared" si="166"/>
        <v>2651.6000000000004</v>
      </c>
      <c r="P318" s="199">
        <f t="shared" si="148"/>
        <v>97.540000000000532</v>
      </c>
      <c r="Q318" s="200">
        <f t="shared" si="149"/>
        <v>3367.5</v>
      </c>
      <c r="R318" s="200">
        <f t="shared" si="150"/>
        <v>8595.9</v>
      </c>
      <c r="S318" s="40">
        <f t="shared" si="179"/>
        <v>3113.2999999999997</v>
      </c>
      <c r="T318" s="64">
        <v>0.3</v>
      </c>
      <c r="U318" s="64">
        <v>1</v>
      </c>
      <c r="V318" s="43">
        <f t="shared" si="180"/>
        <v>1403.7</v>
      </c>
      <c r="W318" s="65">
        <f t="shared" si="181"/>
        <v>2651.6</v>
      </c>
      <c r="X318" s="44">
        <f t="shared" si="162"/>
        <v>4952.6000000000013</v>
      </c>
      <c r="Y318" s="45">
        <f t="shared" si="172"/>
        <v>2642.6000000000035</v>
      </c>
      <c r="Z318" s="45">
        <f t="shared" si="173"/>
        <v>5523.6</v>
      </c>
      <c r="AC318" s="249">
        <f t="shared" si="151"/>
        <v>386.69999999999891</v>
      </c>
      <c r="AD318" s="212">
        <f t="shared" si="152"/>
        <v>4443.1899999999996</v>
      </c>
      <c r="AE318" s="212">
        <f t="shared" si="153"/>
        <v>8299.9699999999975</v>
      </c>
    </row>
    <row r="319" spans="1:31" ht="19.5" customHeight="1" x14ac:dyDescent="0.2">
      <c r="A319" s="77" t="s">
        <v>139</v>
      </c>
      <c r="B319" s="61">
        <v>45383</v>
      </c>
      <c r="C319" s="62">
        <v>0.4</v>
      </c>
      <c r="D319" s="62">
        <v>1</v>
      </c>
      <c r="E319" s="62">
        <v>1</v>
      </c>
      <c r="F319" s="40">
        <f t="shared" si="174"/>
        <v>4472.1000000000004</v>
      </c>
      <c r="G319" s="63">
        <f t="shared" si="175"/>
        <v>6996</v>
      </c>
      <c r="H319" s="40">
        <f t="shared" si="176"/>
        <v>1954.2</v>
      </c>
      <c r="I319" s="64">
        <v>0.3</v>
      </c>
      <c r="J319" s="64">
        <v>0.8</v>
      </c>
      <c r="K319" s="65">
        <f t="shared" si="177"/>
        <v>676.49999999999966</v>
      </c>
      <c r="L319" s="65">
        <f t="shared" si="178"/>
        <v>1819.8999999999999</v>
      </c>
      <c r="M319" s="44">
        <f t="shared" si="170"/>
        <v>1954.1999999999996</v>
      </c>
      <c r="N319" s="45">
        <f t="shared" si="171"/>
        <v>1404.4</v>
      </c>
      <c r="O319" s="45">
        <f t="shared" si="166"/>
        <v>2652.4000000000005</v>
      </c>
      <c r="P319" s="199">
        <f t="shared" si="148"/>
        <v>97.140000000000441</v>
      </c>
      <c r="Q319" s="200">
        <f t="shared" si="149"/>
        <v>3366.7</v>
      </c>
      <c r="R319" s="200">
        <f t="shared" si="150"/>
        <v>8595.5999999999985</v>
      </c>
      <c r="S319" s="40">
        <f t="shared" si="179"/>
        <v>3113.7</v>
      </c>
      <c r="T319" s="64">
        <v>0.3</v>
      </c>
      <c r="U319" s="64">
        <v>0.8</v>
      </c>
      <c r="V319" s="43">
        <f t="shared" si="180"/>
        <v>1404</v>
      </c>
      <c r="W319" s="65">
        <f t="shared" si="181"/>
        <v>2652.4</v>
      </c>
      <c r="X319" s="44">
        <f t="shared" si="162"/>
        <v>4953.0000000000009</v>
      </c>
      <c r="Y319" s="45">
        <f t="shared" si="172"/>
        <v>2642.9000000000037</v>
      </c>
      <c r="Z319" s="45">
        <f t="shared" si="173"/>
        <v>5524.4000000000005</v>
      </c>
      <c r="AC319" s="249">
        <f t="shared" si="151"/>
        <v>386.29999999999927</v>
      </c>
      <c r="AD319" s="212">
        <f t="shared" si="152"/>
        <v>4442.3899999999994</v>
      </c>
      <c r="AE319" s="212">
        <f t="shared" si="153"/>
        <v>8299.6699999999964</v>
      </c>
    </row>
    <row r="320" spans="1:31" ht="19.5" customHeight="1" x14ac:dyDescent="0.2">
      <c r="A320" s="77" t="s">
        <v>140</v>
      </c>
      <c r="B320" s="61">
        <v>45383</v>
      </c>
      <c r="C320" s="62">
        <v>0.5</v>
      </c>
      <c r="D320" s="62">
        <v>1</v>
      </c>
      <c r="E320" s="62">
        <v>1</v>
      </c>
      <c r="F320" s="40">
        <f t="shared" si="174"/>
        <v>4472.6000000000004</v>
      </c>
      <c r="G320" s="63">
        <f t="shared" si="175"/>
        <v>6997</v>
      </c>
      <c r="H320" s="40">
        <f t="shared" si="176"/>
        <v>1954.7</v>
      </c>
      <c r="I320" s="64">
        <v>0.4</v>
      </c>
      <c r="J320" s="64">
        <v>0.8</v>
      </c>
      <c r="K320" s="65">
        <f t="shared" si="177"/>
        <v>676.89999999999964</v>
      </c>
      <c r="L320" s="65">
        <f t="shared" si="178"/>
        <v>1820.6999999999998</v>
      </c>
      <c r="M320" s="44">
        <f t="shared" si="170"/>
        <v>1954.6999999999996</v>
      </c>
      <c r="N320" s="45">
        <f t="shared" si="171"/>
        <v>1404.8000000000002</v>
      </c>
      <c r="O320" s="45">
        <f t="shared" ref="O320:O384" si="182">IF(J320="","",J320+O319)</f>
        <v>2653.2000000000007</v>
      </c>
      <c r="P320" s="199">
        <f t="shared" si="148"/>
        <v>96.640000000000441</v>
      </c>
      <c r="Q320" s="200">
        <f t="shared" si="149"/>
        <v>3365.8999999999996</v>
      </c>
      <c r="R320" s="200">
        <f t="shared" si="150"/>
        <v>8595.1999999999989</v>
      </c>
      <c r="S320" s="40">
        <f t="shared" si="179"/>
        <v>3114.2</v>
      </c>
      <c r="T320" s="64">
        <v>0.5</v>
      </c>
      <c r="U320" s="64">
        <v>0.9</v>
      </c>
      <c r="V320" s="43">
        <f t="shared" si="180"/>
        <v>1404.5</v>
      </c>
      <c r="W320" s="65">
        <f t="shared" si="181"/>
        <v>2653.3</v>
      </c>
      <c r="X320" s="44">
        <f t="shared" si="162"/>
        <v>4953.5000000000009</v>
      </c>
      <c r="Y320" s="45">
        <f t="shared" si="172"/>
        <v>2643.4000000000037</v>
      </c>
      <c r="Z320" s="45">
        <f t="shared" si="173"/>
        <v>5525.3</v>
      </c>
      <c r="AC320" s="249">
        <f t="shared" si="151"/>
        <v>385.79999999999927</v>
      </c>
      <c r="AD320" s="212">
        <f t="shared" si="152"/>
        <v>4441.49</v>
      </c>
      <c r="AE320" s="212">
        <f t="shared" si="153"/>
        <v>8299.1699999999964</v>
      </c>
    </row>
    <row r="321" spans="1:31" ht="19.5" customHeight="1" x14ac:dyDescent="0.2">
      <c r="A321" s="77" t="s">
        <v>141</v>
      </c>
      <c r="B321" s="61">
        <v>45385</v>
      </c>
      <c r="C321" s="62">
        <v>2.9</v>
      </c>
      <c r="D321" s="62">
        <v>2</v>
      </c>
      <c r="E321" s="62">
        <v>4</v>
      </c>
      <c r="F321" s="40">
        <f t="shared" si="174"/>
        <v>4475.5</v>
      </c>
      <c r="G321" s="63">
        <f t="shared" si="175"/>
        <v>7001</v>
      </c>
      <c r="H321" s="40">
        <f t="shared" si="176"/>
        <v>1957.6000000000001</v>
      </c>
      <c r="I321" s="64">
        <v>0.8</v>
      </c>
      <c r="J321" s="64">
        <v>2.2999999999999998</v>
      </c>
      <c r="K321" s="65">
        <f t="shared" si="177"/>
        <v>677.69999999999959</v>
      </c>
      <c r="L321" s="65">
        <f t="shared" si="178"/>
        <v>1822.9999999999998</v>
      </c>
      <c r="M321" s="44">
        <f t="shared" si="170"/>
        <v>1957.5999999999997</v>
      </c>
      <c r="N321" s="45">
        <f t="shared" si="171"/>
        <v>1405.6000000000001</v>
      </c>
      <c r="O321" s="45">
        <f t="shared" si="182"/>
        <v>2655.5000000000009</v>
      </c>
      <c r="P321" s="199">
        <f t="shared" si="148"/>
        <v>93.740000000000464</v>
      </c>
      <c r="Q321" s="200">
        <f t="shared" si="149"/>
        <v>3363.5999999999995</v>
      </c>
      <c r="R321" s="200">
        <f t="shared" si="150"/>
        <v>8594.4</v>
      </c>
      <c r="S321" s="40">
        <f t="shared" si="179"/>
        <v>3117.1</v>
      </c>
      <c r="T321" s="64">
        <v>0.7</v>
      </c>
      <c r="U321" s="64">
        <v>2.2999999999999998</v>
      </c>
      <c r="V321" s="43">
        <f t="shared" si="180"/>
        <v>1405.2</v>
      </c>
      <c r="W321" s="65">
        <f t="shared" si="181"/>
        <v>2655.6000000000004</v>
      </c>
      <c r="X321" s="44">
        <f t="shared" si="162"/>
        <v>4956.4000000000005</v>
      </c>
      <c r="Y321" s="45">
        <f t="shared" si="172"/>
        <v>2644.1000000000035</v>
      </c>
      <c r="Z321" s="45">
        <f t="shared" si="173"/>
        <v>5527.6</v>
      </c>
      <c r="AC321" s="249">
        <f t="shared" si="151"/>
        <v>382.89999999999964</v>
      </c>
      <c r="AD321" s="212">
        <f t="shared" si="152"/>
        <v>4439.1899999999996</v>
      </c>
      <c r="AE321" s="212">
        <f t="shared" si="153"/>
        <v>8298.4699999999975</v>
      </c>
    </row>
    <row r="322" spans="1:31" ht="19.5" customHeight="1" x14ac:dyDescent="0.2">
      <c r="A322" s="77" t="s">
        <v>142</v>
      </c>
      <c r="B322" s="61">
        <v>45386</v>
      </c>
      <c r="C322" s="62">
        <v>2.2999999999999998</v>
      </c>
      <c r="D322" s="62">
        <v>1</v>
      </c>
      <c r="E322" s="62">
        <v>1</v>
      </c>
      <c r="F322" s="40">
        <f t="shared" si="174"/>
        <v>4477.8</v>
      </c>
      <c r="G322" s="63">
        <f t="shared" si="175"/>
        <v>7002</v>
      </c>
      <c r="H322" s="40">
        <f t="shared" si="176"/>
        <v>1959.9</v>
      </c>
      <c r="I322" s="64">
        <v>0.3</v>
      </c>
      <c r="J322" s="64">
        <v>0.9</v>
      </c>
      <c r="K322" s="65">
        <f t="shared" si="177"/>
        <v>677.99999999999955</v>
      </c>
      <c r="L322" s="65">
        <f t="shared" si="178"/>
        <v>1823.8999999999999</v>
      </c>
      <c r="M322" s="44">
        <f t="shared" si="170"/>
        <v>1959.8999999999996</v>
      </c>
      <c r="N322" s="45">
        <f t="shared" si="171"/>
        <v>1405.9</v>
      </c>
      <c r="O322" s="45">
        <f t="shared" si="182"/>
        <v>2656.400000000001</v>
      </c>
      <c r="P322" s="199">
        <f t="shared" si="148"/>
        <v>91.440000000000282</v>
      </c>
      <c r="Q322" s="200">
        <f t="shared" si="149"/>
        <v>3362.6999999999989</v>
      </c>
      <c r="R322" s="200">
        <f t="shared" si="150"/>
        <v>8594.0999999999985</v>
      </c>
      <c r="S322" s="40">
        <f t="shared" si="179"/>
        <v>3119.4</v>
      </c>
      <c r="T322" s="64">
        <v>0.4</v>
      </c>
      <c r="U322" s="64">
        <v>0.8</v>
      </c>
      <c r="V322" s="43">
        <f t="shared" si="180"/>
        <v>1405.6000000000001</v>
      </c>
      <c r="W322" s="65">
        <f t="shared" si="181"/>
        <v>2656.4000000000005</v>
      </c>
      <c r="X322" s="44">
        <f t="shared" si="162"/>
        <v>4958.7000000000007</v>
      </c>
      <c r="Y322" s="45">
        <f t="shared" si="172"/>
        <v>2644.5000000000036</v>
      </c>
      <c r="Z322" s="45">
        <f t="shared" si="173"/>
        <v>5528.4000000000005</v>
      </c>
      <c r="AC322" s="249">
        <f t="shared" si="151"/>
        <v>380.59999999999945</v>
      </c>
      <c r="AD322" s="212">
        <f t="shared" si="152"/>
        <v>4438.3899999999994</v>
      </c>
      <c r="AE322" s="212">
        <f t="shared" si="153"/>
        <v>8298.0699999999961</v>
      </c>
    </row>
    <row r="323" spans="1:31" ht="19.5" customHeight="1" x14ac:dyDescent="0.2">
      <c r="A323" s="77" t="s">
        <v>143</v>
      </c>
      <c r="B323" s="61">
        <v>45387</v>
      </c>
      <c r="C323" s="62">
        <v>0</v>
      </c>
      <c r="D323" s="62">
        <v>0</v>
      </c>
      <c r="E323" s="62">
        <v>0</v>
      </c>
      <c r="F323" s="40">
        <f t="shared" si="174"/>
        <v>4477.8</v>
      </c>
      <c r="G323" s="63">
        <f t="shared" si="175"/>
        <v>7002</v>
      </c>
      <c r="H323" s="40">
        <f t="shared" si="176"/>
        <v>1959.9</v>
      </c>
      <c r="I323" s="64">
        <v>0</v>
      </c>
      <c r="J323" s="64">
        <v>0</v>
      </c>
      <c r="K323" s="65">
        <f t="shared" si="177"/>
        <v>677.99999999999955</v>
      </c>
      <c r="L323" s="65">
        <f t="shared" si="178"/>
        <v>1823.8999999999999</v>
      </c>
      <c r="M323" s="44">
        <f t="shared" si="170"/>
        <v>1959.8999999999996</v>
      </c>
      <c r="N323" s="45">
        <f t="shared" si="171"/>
        <v>1405.9</v>
      </c>
      <c r="O323" s="45">
        <f t="shared" si="182"/>
        <v>2656.400000000001</v>
      </c>
      <c r="P323" s="199">
        <f t="shared" si="148"/>
        <v>91.440000000000282</v>
      </c>
      <c r="Q323" s="200">
        <f t="shared" si="149"/>
        <v>3362.6999999999989</v>
      </c>
      <c r="R323" s="200">
        <f t="shared" si="150"/>
        <v>8594.0999999999985</v>
      </c>
      <c r="S323" s="40">
        <f t="shared" si="179"/>
        <v>3119.4</v>
      </c>
      <c r="T323" s="64">
        <v>0</v>
      </c>
      <c r="U323" s="64">
        <v>0</v>
      </c>
      <c r="V323" s="43">
        <f t="shared" si="180"/>
        <v>1405.6000000000001</v>
      </c>
      <c r="W323" s="65">
        <f t="shared" si="181"/>
        <v>2656.4000000000005</v>
      </c>
      <c r="X323" s="44">
        <f t="shared" si="162"/>
        <v>4958.7000000000007</v>
      </c>
      <c r="Y323" s="45">
        <f t="shared" si="172"/>
        <v>2644.5000000000036</v>
      </c>
      <c r="Z323" s="45">
        <f t="shared" si="173"/>
        <v>5528.4000000000005</v>
      </c>
      <c r="AC323" s="249">
        <f t="shared" si="151"/>
        <v>380.59999999999945</v>
      </c>
      <c r="AD323" s="212">
        <f t="shared" si="152"/>
        <v>4438.3899999999994</v>
      </c>
      <c r="AE323" s="212">
        <f t="shared" si="153"/>
        <v>8298.0699999999961</v>
      </c>
    </row>
    <row r="324" spans="1:31" ht="19.5" customHeight="1" x14ac:dyDescent="0.2">
      <c r="A324" s="77" t="s">
        <v>144</v>
      </c>
      <c r="B324" s="61">
        <v>45390</v>
      </c>
      <c r="C324" s="62">
        <v>0</v>
      </c>
      <c r="D324" s="62">
        <v>0</v>
      </c>
      <c r="E324" s="62">
        <v>0</v>
      </c>
      <c r="F324" s="40">
        <f t="shared" si="174"/>
        <v>4477.8</v>
      </c>
      <c r="G324" s="63">
        <f t="shared" si="175"/>
        <v>7002</v>
      </c>
      <c r="H324" s="40">
        <f t="shared" si="176"/>
        <v>1959.9</v>
      </c>
      <c r="I324" s="64">
        <v>0</v>
      </c>
      <c r="J324" s="64">
        <v>0</v>
      </c>
      <c r="K324" s="65">
        <f>IF(I324="","",I324+K323)</f>
        <v>677.99999999999955</v>
      </c>
      <c r="L324" s="65">
        <f t="shared" si="178"/>
        <v>1823.8999999999999</v>
      </c>
      <c r="M324" s="44">
        <f t="shared" si="170"/>
        <v>1959.8999999999996</v>
      </c>
      <c r="N324" s="45">
        <f t="shared" si="171"/>
        <v>1405.9</v>
      </c>
      <c r="O324" s="45">
        <f t="shared" si="182"/>
        <v>2656.400000000001</v>
      </c>
      <c r="P324" s="199">
        <f t="shared" si="148"/>
        <v>91.440000000000282</v>
      </c>
      <c r="Q324" s="200">
        <f t="shared" si="149"/>
        <v>3362.6999999999989</v>
      </c>
      <c r="R324" s="200">
        <f t="shared" si="150"/>
        <v>8594.0999999999985</v>
      </c>
      <c r="S324" s="40">
        <f t="shared" si="179"/>
        <v>3119.4</v>
      </c>
      <c r="T324" s="64">
        <v>0</v>
      </c>
      <c r="U324" s="64">
        <v>0</v>
      </c>
      <c r="V324" s="43">
        <f t="shared" si="180"/>
        <v>1405.6000000000001</v>
      </c>
      <c r="W324" s="65">
        <f t="shared" si="181"/>
        <v>2656.4000000000005</v>
      </c>
      <c r="X324" s="44">
        <f t="shared" si="162"/>
        <v>4958.7000000000007</v>
      </c>
      <c r="Y324" s="45">
        <f t="shared" si="172"/>
        <v>2644.5000000000036</v>
      </c>
      <c r="Z324" s="45">
        <f t="shared" si="173"/>
        <v>5528.4000000000005</v>
      </c>
      <c r="AC324" s="249">
        <f t="shared" si="151"/>
        <v>380.59999999999945</v>
      </c>
      <c r="AD324" s="212">
        <f t="shared" si="152"/>
        <v>4438.3899999999994</v>
      </c>
      <c r="AE324" s="212">
        <f t="shared" si="153"/>
        <v>8298.0699999999961</v>
      </c>
    </row>
    <row r="325" spans="1:31" ht="19.5" customHeight="1" x14ac:dyDescent="0.2">
      <c r="A325" s="77" t="s">
        <v>145</v>
      </c>
      <c r="B325" s="61">
        <v>45390</v>
      </c>
      <c r="C325" s="62">
        <v>1</v>
      </c>
      <c r="D325" s="62">
        <v>1</v>
      </c>
      <c r="E325" s="62">
        <v>1</v>
      </c>
      <c r="F325" s="40">
        <f t="shared" si="174"/>
        <v>4478.8</v>
      </c>
      <c r="G325" s="63">
        <f t="shared" si="175"/>
        <v>7003</v>
      </c>
      <c r="H325" s="40">
        <f t="shared" si="176"/>
        <v>1960.9</v>
      </c>
      <c r="I325" s="64">
        <v>0.4</v>
      </c>
      <c r="J325" s="64">
        <v>0.8</v>
      </c>
      <c r="K325" s="65">
        <f t="shared" si="177"/>
        <v>678.39999999999952</v>
      </c>
      <c r="L325" s="65">
        <f t="shared" si="178"/>
        <v>1824.6999999999998</v>
      </c>
      <c r="M325" s="44">
        <f t="shared" si="170"/>
        <v>1960.8999999999996</v>
      </c>
      <c r="N325" s="45">
        <f t="shared" si="171"/>
        <v>1406.3000000000002</v>
      </c>
      <c r="O325" s="45">
        <f t="shared" si="182"/>
        <v>2657.2000000000012</v>
      </c>
      <c r="P325" s="199">
        <f t="shared" si="148"/>
        <v>90.440000000000282</v>
      </c>
      <c r="Q325" s="200">
        <f t="shared" si="149"/>
        <v>3361.8999999999987</v>
      </c>
      <c r="R325" s="200">
        <f t="shared" si="150"/>
        <v>8593.6999999999989</v>
      </c>
      <c r="S325" s="40">
        <f t="shared" si="179"/>
        <v>3120.4</v>
      </c>
      <c r="T325" s="64">
        <v>0.3</v>
      </c>
      <c r="U325" s="64">
        <v>0.9</v>
      </c>
      <c r="V325" s="43">
        <f t="shared" si="180"/>
        <v>1405.9</v>
      </c>
      <c r="W325" s="65">
        <f t="shared" si="181"/>
        <v>2657.3000000000006</v>
      </c>
      <c r="X325" s="44">
        <f t="shared" si="162"/>
        <v>4959.7000000000007</v>
      </c>
      <c r="Y325" s="45">
        <f t="shared" si="172"/>
        <v>2644.8000000000038</v>
      </c>
      <c r="Z325" s="45">
        <f t="shared" si="173"/>
        <v>5529.3</v>
      </c>
      <c r="AC325" s="249">
        <f t="shared" si="151"/>
        <v>379.59999999999945</v>
      </c>
      <c r="AD325" s="212">
        <f t="shared" si="152"/>
        <v>4437.49</v>
      </c>
      <c r="AE325" s="212">
        <f t="shared" si="153"/>
        <v>8297.7699999999968</v>
      </c>
    </row>
    <row r="326" spans="1:31" ht="19.5" customHeight="1" x14ac:dyDescent="0.2">
      <c r="A326" s="77" t="s">
        <v>146</v>
      </c>
      <c r="B326" s="61">
        <v>45398</v>
      </c>
      <c r="C326" s="62">
        <v>0</v>
      </c>
      <c r="D326" s="62">
        <v>1</v>
      </c>
      <c r="E326" s="62">
        <v>0</v>
      </c>
      <c r="F326" s="40">
        <f t="shared" si="174"/>
        <v>4478.8</v>
      </c>
      <c r="G326" s="63">
        <f t="shared" si="175"/>
        <v>7003</v>
      </c>
      <c r="H326" s="40">
        <f t="shared" si="176"/>
        <v>1960.9</v>
      </c>
      <c r="I326" s="64">
        <v>0.3</v>
      </c>
      <c r="J326" s="64">
        <v>0.6</v>
      </c>
      <c r="K326" s="65">
        <f t="shared" si="177"/>
        <v>678.69999999999948</v>
      </c>
      <c r="L326" s="65">
        <f t="shared" si="178"/>
        <v>1825.2999999999997</v>
      </c>
      <c r="M326" s="44">
        <f t="shared" si="170"/>
        <v>1960.8999999999996</v>
      </c>
      <c r="N326" s="45">
        <f t="shared" si="171"/>
        <v>1406.6000000000001</v>
      </c>
      <c r="O326" s="45">
        <f t="shared" si="182"/>
        <v>2657.8000000000011</v>
      </c>
      <c r="P326" s="199">
        <f t="shared" si="148"/>
        <v>90.440000000000282</v>
      </c>
      <c r="Q326" s="200">
        <f t="shared" si="149"/>
        <v>3361.2999999999993</v>
      </c>
      <c r="R326" s="200">
        <f t="shared" si="150"/>
        <v>8593.4</v>
      </c>
      <c r="S326" s="40">
        <f t="shared" si="179"/>
        <v>3120.4</v>
      </c>
      <c r="T326" s="64">
        <v>0.3</v>
      </c>
      <c r="U326" s="64">
        <v>0.6</v>
      </c>
      <c r="V326" s="43">
        <f t="shared" si="180"/>
        <v>1406.2</v>
      </c>
      <c r="W326" s="65">
        <f t="shared" si="181"/>
        <v>2657.9000000000005</v>
      </c>
      <c r="X326" s="44">
        <f t="shared" si="162"/>
        <v>4959.7000000000007</v>
      </c>
      <c r="Y326" s="45">
        <f t="shared" si="172"/>
        <v>2645.100000000004</v>
      </c>
      <c r="Z326" s="45">
        <f t="shared" si="173"/>
        <v>5529.9000000000005</v>
      </c>
      <c r="AC326" s="249">
        <f t="shared" si="151"/>
        <v>379.59999999999945</v>
      </c>
      <c r="AD326" s="212">
        <f t="shared" si="152"/>
        <v>4436.8899999999994</v>
      </c>
      <c r="AE326" s="212">
        <f t="shared" si="153"/>
        <v>8297.4699999999957</v>
      </c>
    </row>
    <row r="327" spans="1:31" ht="19.5" customHeight="1" x14ac:dyDescent="0.2">
      <c r="A327" s="77" t="s">
        <v>147</v>
      </c>
      <c r="B327" s="61">
        <v>45399</v>
      </c>
      <c r="C327" s="62">
        <v>0</v>
      </c>
      <c r="D327" s="62">
        <v>0</v>
      </c>
      <c r="E327" s="62">
        <v>0</v>
      </c>
      <c r="F327" s="40">
        <f t="shared" si="174"/>
        <v>4478.8</v>
      </c>
      <c r="G327" s="63">
        <f t="shared" si="175"/>
        <v>7003</v>
      </c>
      <c r="H327" s="40">
        <f t="shared" si="176"/>
        <v>1960.9</v>
      </c>
      <c r="I327" s="64">
        <v>0</v>
      </c>
      <c r="J327" s="64">
        <v>0</v>
      </c>
      <c r="K327" s="65">
        <f t="shared" si="177"/>
        <v>678.69999999999948</v>
      </c>
      <c r="L327" s="65">
        <f t="shared" si="178"/>
        <v>1825.2999999999997</v>
      </c>
      <c r="M327" s="44">
        <f t="shared" si="170"/>
        <v>1960.8999999999996</v>
      </c>
      <c r="N327" s="45">
        <f t="shared" si="171"/>
        <v>1406.6000000000001</v>
      </c>
      <c r="O327" s="45">
        <f t="shared" si="182"/>
        <v>2657.8000000000011</v>
      </c>
      <c r="P327" s="199">
        <f t="shared" si="148"/>
        <v>90.440000000000282</v>
      </c>
      <c r="Q327" s="200">
        <f t="shared" si="149"/>
        <v>3361.2999999999993</v>
      </c>
      <c r="R327" s="200">
        <f t="shared" si="150"/>
        <v>8593.4</v>
      </c>
      <c r="S327" s="40">
        <f t="shared" si="179"/>
        <v>3120.4</v>
      </c>
      <c r="T327" s="64">
        <v>0</v>
      </c>
      <c r="U327" s="64">
        <v>0</v>
      </c>
      <c r="V327" s="43">
        <f t="shared" si="180"/>
        <v>1406.2</v>
      </c>
      <c r="W327" s="65">
        <f t="shared" si="181"/>
        <v>2657.9000000000005</v>
      </c>
      <c r="X327" s="44">
        <f t="shared" si="162"/>
        <v>4959.7000000000007</v>
      </c>
      <c r="Y327" s="45">
        <f t="shared" si="172"/>
        <v>2645.100000000004</v>
      </c>
      <c r="Z327" s="45">
        <f t="shared" si="173"/>
        <v>5529.9000000000005</v>
      </c>
      <c r="AC327" s="249">
        <f t="shared" si="151"/>
        <v>379.59999999999945</v>
      </c>
      <c r="AD327" s="212">
        <f t="shared" si="152"/>
        <v>4436.8899999999994</v>
      </c>
      <c r="AE327" s="212">
        <f t="shared" si="153"/>
        <v>8297.4699999999957</v>
      </c>
    </row>
    <row r="328" spans="1:31" ht="19.5" customHeight="1" x14ac:dyDescent="0.2">
      <c r="A328" s="77" t="s">
        <v>148</v>
      </c>
      <c r="B328" s="61">
        <v>45400</v>
      </c>
      <c r="C328" s="62">
        <v>0</v>
      </c>
      <c r="D328" s="62">
        <v>0</v>
      </c>
      <c r="E328" s="62">
        <v>0</v>
      </c>
      <c r="F328" s="40">
        <f t="shared" si="174"/>
        <v>4478.8</v>
      </c>
      <c r="G328" s="63">
        <f t="shared" si="175"/>
        <v>7003</v>
      </c>
      <c r="H328" s="40">
        <f t="shared" si="176"/>
        <v>1960.9</v>
      </c>
      <c r="I328" s="64">
        <v>0</v>
      </c>
      <c r="J328" s="64">
        <v>0</v>
      </c>
      <c r="K328" s="65">
        <f t="shared" si="177"/>
        <v>678.69999999999948</v>
      </c>
      <c r="L328" s="65">
        <f t="shared" si="178"/>
        <v>1825.2999999999997</v>
      </c>
      <c r="M328" s="44">
        <f t="shared" si="170"/>
        <v>1960.8999999999996</v>
      </c>
      <c r="N328" s="45">
        <f t="shared" si="171"/>
        <v>1406.6000000000001</v>
      </c>
      <c r="O328" s="45">
        <f t="shared" si="182"/>
        <v>2657.8000000000011</v>
      </c>
      <c r="P328" s="199">
        <f t="shared" si="148"/>
        <v>90.440000000000282</v>
      </c>
      <c r="Q328" s="200">
        <f t="shared" si="149"/>
        <v>3361.2999999999993</v>
      </c>
      <c r="R328" s="200">
        <f t="shared" si="150"/>
        <v>8593.4</v>
      </c>
      <c r="S328" s="40">
        <f t="shared" si="179"/>
        <v>3120.4</v>
      </c>
      <c r="T328" s="64">
        <v>0</v>
      </c>
      <c r="U328" s="64">
        <v>0</v>
      </c>
      <c r="V328" s="43">
        <f t="shared" si="180"/>
        <v>1406.2</v>
      </c>
      <c r="W328" s="65">
        <f t="shared" si="181"/>
        <v>2657.9000000000005</v>
      </c>
      <c r="X328" s="44">
        <f t="shared" si="162"/>
        <v>4959.7000000000007</v>
      </c>
      <c r="Y328" s="45">
        <f t="shared" si="172"/>
        <v>2645.100000000004</v>
      </c>
      <c r="Z328" s="45">
        <f t="shared" si="173"/>
        <v>5529.9000000000005</v>
      </c>
      <c r="AC328" s="249">
        <f t="shared" si="151"/>
        <v>379.59999999999945</v>
      </c>
      <c r="AD328" s="212">
        <f t="shared" si="152"/>
        <v>4436.8899999999994</v>
      </c>
      <c r="AE328" s="212">
        <f t="shared" si="153"/>
        <v>8297.4699999999957</v>
      </c>
    </row>
    <row r="329" spans="1:31" ht="19.5" customHeight="1" x14ac:dyDescent="0.2">
      <c r="A329" s="77" t="s">
        <v>149</v>
      </c>
      <c r="B329" s="61">
        <v>45401</v>
      </c>
      <c r="C329" s="62">
        <v>0.5</v>
      </c>
      <c r="D329" s="62">
        <v>1</v>
      </c>
      <c r="E329" s="62">
        <v>2</v>
      </c>
      <c r="F329" s="40">
        <f t="shared" si="174"/>
        <v>4479.3</v>
      </c>
      <c r="G329" s="63">
        <f t="shared" si="175"/>
        <v>7005</v>
      </c>
      <c r="H329" s="40">
        <f t="shared" si="176"/>
        <v>1961.4</v>
      </c>
      <c r="I329" s="64">
        <v>0.4</v>
      </c>
      <c r="J329" s="64">
        <v>1</v>
      </c>
      <c r="K329" s="65">
        <f t="shared" si="177"/>
        <v>679.09999999999945</v>
      </c>
      <c r="L329" s="65">
        <f t="shared" si="178"/>
        <v>1826.2999999999997</v>
      </c>
      <c r="M329" s="44">
        <f t="shared" si="170"/>
        <v>1961.3999999999996</v>
      </c>
      <c r="N329" s="45">
        <f t="shared" si="171"/>
        <v>1407.0000000000002</v>
      </c>
      <c r="O329" s="45">
        <f t="shared" si="182"/>
        <v>2658.8000000000011</v>
      </c>
      <c r="P329" s="199">
        <f t="shared" si="148"/>
        <v>89.940000000000282</v>
      </c>
      <c r="Q329" s="200">
        <f t="shared" si="149"/>
        <v>3360.2999999999993</v>
      </c>
      <c r="R329" s="200">
        <f t="shared" si="150"/>
        <v>8593</v>
      </c>
      <c r="S329" s="40">
        <f t="shared" si="179"/>
        <v>3120.9</v>
      </c>
      <c r="T329" s="64">
        <v>0.4</v>
      </c>
      <c r="U329" s="64">
        <v>1</v>
      </c>
      <c r="V329" s="43">
        <f t="shared" si="180"/>
        <v>1406.6000000000001</v>
      </c>
      <c r="W329" s="65">
        <f t="shared" si="181"/>
        <v>2658.9000000000005</v>
      </c>
      <c r="X329" s="44">
        <f t="shared" si="162"/>
        <v>4960.2000000000007</v>
      </c>
      <c r="Y329" s="45">
        <f t="shared" si="172"/>
        <v>2645.5000000000041</v>
      </c>
      <c r="Z329" s="45">
        <f t="shared" si="173"/>
        <v>5530.9000000000005</v>
      </c>
      <c r="AC329" s="249">
        <f t="shared" si="151"/>
        <v>379.09999999999945</v>
      </c>
      <c r="AD329" s="212">
        <f t="shared" si="152"/>
        <v>4435.8899999999994</v>
      </c>
      <c r="AE329" s="212">
        <f t="shared" si="153"/>
        <v>8297.0699999999961</v>
      </c>
    </row>
    <row r="330" spans="1:31" ht="19.5" customHeight="1" x14ac:dyDescent="0.2">
      <c r="A330" s="77" t="s">
        <v>150</v>
      </c>
      <c r="B330" s="61">
        <v>45404</v>
      </c>
      <c r="C330" s="62">
        <v>1.5</v>
      </c>
      <c r="D330" s="62">
        <v>1</v>
      </c>
      <c r="E330" s="62">
        <v>8</v>
      </c>
      <c r="F330" s="40">
        <f t="shared" si="174"/>
        <v>4480.8</v>
      </c>
      <c r="G330" s="63">
        <f t="shared" si="175"/>
        <v>7013</v>
      </c>
      <c r="H330" s="40">
        <f t="shared" si="176"/>
        <v>1962.9</v>
      </c>
      <c r="I330" s="64">
        <v>0.3</v>
      </c>
      <c r="J330" s="64">
        <v>1.9</v>
      </c>
      <c r="K330" s="65">
        <f t="shared" si="177"/>
        <v>679.39999999999941</v>
      </c>
      <c r="L330" s="65">
        <f t="shared" si="178"/>
        <v>1828.1999999999998</v>
      </c>
      <c r="M330" s="44">
        <f t="shared" si="170"/>
        <v>1962.8999999999996</v>
      </c>
      <c r="N330" s="45">
        <f t="shared" si="171"/>
        <v>1407.3000000000002</v>
      </c>
      <c r="O330" s="45">
        <f t="shared" si="182"/>
        <v>2660.7000000000012</v>
      </c>
      <c r="P330" s="199">
        <f t="shared" si="148"/>
        <v>88.440000000000282</v>
      </c>
      <c r="Q330" s="200">
        <f t="shared" si="149"/>
        <v>3358.3999999999987</v>
      </c>
      <c r="R330" s="200">
        <f t="shared" si="150"/>
        <v>8592.6999999999989</v>
      </c>
      <c r="S330" s="40">
        <f t="shared" si="179"/>
        <v>3122.4</v>
      </c>
      <c r="T330" s="64">
        <v>0.3</v>
      </c>
      <c r="U330" s="64">
        <v>1.9</v>
      </c>
      <c r="V330" s="43">
        <f t="shared" si="180"/>
        <v>1406.9</v>
      </c>
      <c r="W330" s="65">
        <f t="shared" si="181"/>
        <v>2660.8000000000006</v>
      </c>
      <c r="X330" s="44">
        <f t="shared" si="162"/>
        <v>4961.7000000000007</v>
      </c>
      <c r="Y330" s="45">
        <f t="shared" si="172"/>
        <v>2645.8000000000043</v>
      </c>
      <c r="Z330" s="45">
        <f t="shared" si="173"/>
        <v>5532.8</v>
      </c>
      <c r="AC330" s="249">
        <f t="shared" si="151"/>
        <v>377.59999999999945</v>
      </c>
      <c r="AD330" s="212">
        <f t="shared" si="152"/>
        <v>4433.99</v>
      </c>
      <c r="AE330" s="212">
        <f t="shared" si="153"/>
        <v>8296.7699999999968</v>
      </c>
    </row>
    <row r="331" spans="1:31" ht="19.5" customHeight="1" x14ac:dyDescent="0.2">
      <c r="A331" s="77" t="s">
        <v>151</v>
      </c>
      <c r="B331" s="61">
        <v>45405</v>
      </c>
      <c r="C331" s="62">
        <v>1.5</v>
      </c>
      <c r="D331" s="62">
        <v>1</v>
      </c>
      <c r="E331" s="62">
        <v>7</v>
      </c>
      <c r="F331" s="40">
        <f t="shared" si="174"/>
        <v>4482.3</v>
      </c>
      <c r="G331" s="63">
        <f t="shared" si="175"/>
        <v>7020</v>
      </c>
      <c r="H331" s="40">
        <f t="shared" si="176"/>
        <v>1964.4</v>
      </c>
      <c r="I331" s="64">
        <v>0.3</v>
      </c>
      <c r="J331" s="64">
        <v>2.1</v>
      </c>
      <c r="K331" s="65">
        <f t="shared" si="177"/>
        <v>679.69999999999936</v>
      </c>
      <c r="L331" s="65">
        <f t="shared" si="178"/>
        <v>1830.2999999999997</v>
      </c>
      <c r="M331" s="44">
        <f t="shared" si="170"/>
        <v>1964.3999999999996</v>
      </c>
      <c r="N331" s="45">
        <f t="shared" si="171"/>
        <v>1407.6000000000001</v>
      </c>
      <c r="O331" s="45">
        <f t="shared" si="182"/>
        <v>2662.8000000000011</v>
      </c>
      <c r="P331" s="199">
        <f t="shared" si="148"/>
        <v>86.940000000000282</v>
      </c>
      <c r="Q331" s="200">
        <f t="shared" si="149"/>
        <v>3356.2999999999993</v>
      </c>
      <c r="R331" s="200">
        <f t="shared" si="150"/>
        <v>8592.4</v>
      </c>
      <c r="S331" s="40">
        <f t="shared" si="179"/>
        <v>3123.9</v>
      </c>
      <c r="T331" s="64">
        <v>0.3</v>
      </c>
      <c r="U331" s="64">
        <v>2.1</v>
      </c>
      <c r="V331" s="43">
        <f t="shared" si="180"/>
        <v>1407.2</v>
      </c>
      <c r="W331" s="65">
        <f t="shared" si="181"/>
        <v>2662.9000000000005</v>
      </c>
      <c r="X331" s="44">
        <f t="shared" si="162"/>
        <v>4963.2000000000007</v>
      </c>
      <c r="Y331" s="45">
        <f t="shared" si="172"/>
        <v>2646.1000000000045</v>
      </c>
      <c r="Z331" s="45">
        <f t="shared" si="173"/>
        <v>5534.9000000000005</v>
      </c>
      <c r="AC331" s="249">
        <f t="shared" si="151"/>
        <v>376.09999999999945</v>
      </c>
      <c r="AD331" s="212">
        <f t="shared" si="152"/>
        <v>4431.8899999999994</v>
      </c>
      <c r="AE331" s="212">
        <f t="shared" si="153"/>
        <v>8296.4699999999957</v>
      </c>
    </row>
    <row r="332" spans="1:31" ht="19.5" customHeight="1" x14ac:dyDescent="0.2">
      <c r="A332" s="77" t="s">
        <v>152</v>
      </c>
      <c r="B332" s="61">
        <v>45407</v>
      </c>
      <c r="C332" s="62">
        <v>1.5</v>
      </c>
      <c r="D332" s="62">
        <v>1</v>
      </c>
      <c r="E332" s="62">
        <v>3</v>
      </c>
      <c r="F332" s="40">
        <f t="shared" si="174"/>
        <v>4483.8</v>
      </c>
      <c r="G332" s="63">
        <f t="shared" si="175"/>
        <v>7023</v>
      </c>
      <c r="H332" s="40">
        <f t="shared" si="176"/>
        <v>1965.9</v>
      </c>
      <c r="I332" s="64">
        <v>0.4</v>
      </c>
      <c r="J332" s="64">
        <v>1.1000000000000001</v>
      </c>
      <c r="K332" s="65">
        <f t="shared" si="177"/>
        <v>680.09999999999934</v>
      </c>
      <c r="L332" s="65">
        <f t="shared" si="178"/>
        <v>1831.3999999999996</v>
      </c>
      <c r="M332" s="44">
        <f t="shared" si="170"/>
        <v>1965.8999999999996</v>
      </c>
      <c r="N332" s="45">
        <f t="shared" si="171"/>
        <v>1408.0000000000002</v>
      </c>
      <c r="O332" s="45">
        <f t="shared" si="182"/>
        <v>2663.900000000001</v>
      </c>
      <c r="P332" s="199">
        <f t="shared" si="148"/>
        <v>85.440000000000282</v>
      </c>
      <c r="Q332" s="200">
        <f t="shared" si="149"/>
        <v>3355.1999999999989</v>
      </c>
      <c r="R332" s="200">
        <f t="shared" si="150"/>
        <v>8592</v>
      </c>
      <c r="S332" s="40">
        <f t="shared" si="179"/>
        <v>3125.4</v>
      </c>
      <c r="T332" s="64">
        <v>0.4</v>
      </c>
      <c r="U332" s="64">
        <v>1</v>
      </c>
      <c r="V332" s="43">
        <f t="shared" si="180"/>
        <v>1407.6000000000001</v>
      </c>
      <c r="W332" s="65">
        <f t="shared" si="181"/>
        <v>2663.9000000000005</v>
      </c>
      <c r="X332" s="44">
        <f t="shared" si="162"/>
        <v>4964.7000000000007</v>
      </c>
      <c r="Y332" s="45">
        <f t="shared" si="172"/>
        <v>2646.5000000000045</v>
      </c>
      <c r="Z332" s="45">
        <f t="shared" si="173"/>
        <v>5535.9000000000005</v>
      </c>
      <c r="AC332" s="249">
        <f t="shared" si="151"/>
        <v>374.59999999999945</v>
      </c>
      <c r="AD332" s="212">
        <f t="shared" si="152"/>
        <v>4430.8899999999994</v>
      </c>
      <c r="AE332" s="212">
        <f t="shared" si="153"/>
        <v>8296.0699999999961</v>
      </c>
    </row>
    <row r="333" spans="1:31" ht="19.5" customHeight="1" x14ac:dyDescent="0.2">
      <c r="A333" s="77" t="s">
        <v>153</v>
      </c>
      <c r="B333" s="61">
        <v>45411</v>
      </c>
      <c r="C333" s="62">
        <v>1.6</v>
      </c>
      <c r="D333" s="62">
        <v>1</v>
      </c>
      <c r="E333" s="62">
        <v>4</v>
      </c>
      <c r="F333" s="40">
        <f t="shared" si="174"/>
        <v>4485.4000000000005</v>
      </c>
      <c r="G333" s="63">
        <f t="shared" si="175"/>
        <v>7027</v>
      </c>
      <c r="H333" s="40">
        <f t="shared" si="176"/>
        <v>1967.5</v>
      </c>
      <c r="I333" s="64">
        <v>0.3</v>
      </c>
      <c r="J333" s="64">
        <v>1.3</v>
      </c>
      <c r="K333" s="65">
        <f t="shared" si="177"/>
        <v>680.3999999999993</v>
      </c>
      <c r="L333" s="65">
        <f t="shared" si="178"/>
        <v>1832.6999999999996</v>
      </c>
      <c r="M333" s="44">
        <f t="shared" si="170"/>
        <v>1967.4999999999995</v>
      </c>
      <c r="N333" s="45">
        <f t="shared" si="171"/>
        <v>1408.3000000000002</v>
      </c>
      <c r="O333" s="45">
        <f t="shared" si="182"/>
        <v>2665.2000000000012</v>
      </c>
      <c r="P333" s="199">
        <f t="shared" si="148"/>
        <v>83.840000000000373</v>
      </c>
      <c r="Q333" s="200">
        <f t="shared" si="149"/>
        <v>3353.8999999999987</v>
      </c>
      <c r="R333" s="200">
        <f t="shared" si="150"/>
        <v>8591.6999999999989</v>
      </c>
      <c r="S333" s="40">
        <f t="shared" si="179"/>
        <v>3127</v>
      </c>
      <c r="T333" s="64">
        <v>0.3</v>
      </c>
      <c r="U333" s="64">
        <v>1.4</v>
      </c>
      <c r="V333" s="43">
        <f t="shared" si="180"/>
        <v>1407.9</v>
      </c>
      <c r="W333" s="65">
        <f t="shared" si="181"/>
        <v>2665.3000000000006</v>
      </c>
      <c r="X333" s="44">
        <f t="shared" si="162"/>
        <v>4966.3000000000011</v>
      </c>
      <c r="Y333" s="45">
        <f t="shared" si="172"/>
        <v>2646.8000000000047</v>
      </c>
      <c r="Z333" s="45">
        <f t="shared" si="173"/>
        <v>5537.3</v>
      </c>
      <c r="AC333" s="249">
        <f t="shared" si="151"/>
        <v>372.99999999999909</v>
      </c>
      <c r="AD333" s="212">
        <f t="shared" si="152"/>
        <v>4429.49</v>
      </c>
      <c r="AE333" s="212">
        <f t="shared" si="153"/>
        <v>8295.769999999995</v>
      </c>
    </row>
    <row r="334" spans="1:31" ht="19.5" customHeight="1" x14ac:dyDescent="0.2">
      <c r="A334" s="77" t="s">
        <v>154</v>
      </c>
      <c r="B334" s="61">
        <v>45414</v>
      </c>
      <c r="C334" s="62">
        <v>0</v>
      </c>
      <c r="D334" s="62">
        <v>1</v>
      </c>
      <c r="E334" s="62">
        <v>0</v>
      </c>
      <c r="F334" s="40">
        <f t="shared" si="174"/>
        <v>4485.4000000000005</v>
      </c>
      <c r="G334" s="63">
        <f t="shared" si="175"/>
        <v>7027</v>
      </c>
      <c r="H334" s="40">
        <f t="shared" si="176"/>
        <v>1967.5</v>
      </c>
      <c r="I334" s="64">
        <v>0.3</v>
      </c>
      <c r="J334" s="64">
        <v>0.6</v>
      </c>
      <c r="K334" s="65">
        <f t="shared" si="177"/>
        <v>680.69999999999925</v>
      </c>
      <c r="L334" s="65">
        <f t="shared" si="178"/>
        <v>1833.2999999999995</v>
      </c>
      <c r="M334" s="44">
        <f t="shared" si="170"/>
        <v>1967.4999999999995</v>
      </c>
      <c r="N334" s="45">
        <f t="shared" si="171"/>
        <v>1408.6000000000001</v>
      </c>
      <c r="O334" s="45">
        <f t="shared" si="182"/>
        <v>2665.8000000000011</v>
      </c>
      <c r="P334" s="199">
        <f t="shared" si="148"/>
        <v>83.840000000000373</v>
      </c>
      <c r="Q334" s="200">
        <f t="shared" si="149"/>
        <v>3353.2999999999993</v>
      </c>
      <c r="R334" s="200">
        <f t="shared" si="150"/>
        <v>8591.4</v>
      </c>
      <c r="S334" s="40">
        <f t="shared" si="179"/>
        <v>3127</v>
      </c>
      <c r="T334" s="64">
        <v>0.4</v>
      </c>
      <c r="U334" s="64">
        <v>0.6</v>
      </c>
      <c r="V334" s="43">
        <f t="shared" si="180"/>
        <v>1408.3000000000002</v>
      </c>
      <c r="W334" s="65">
        <f t="shared" si="181"/>
        <v>2665.9000000000005</v>
      </c>
      <c r="X334" s="44">
        <f t="shared" si="162"/>
        <v>4966.3000000000011</v>
      </c>
      <c r="Y334" s="45">
        <f t="shared" si="172"/>
        <v>2647.2000000000048</v>
      </c>
      <c r="Z334" s="45">
        <f t="shared" si="173"/>
        <v>5537.9000000000005</v>
      </c>
      <c r="AC334" s="249">
        <f t="shared" si="151"/>
        <v>372.99999999999909</v>
      </c>
      <c r="AD334" s="212">
        <f t="shared" si="152"/>
        <v>4428.8899999999994</v>
      </c>
      <c r="AE334" s="212">
        <f t="shared" si="153"/>
        <v>8295.3699999999953</v>
      </c>
    </row>
    <row r="335" spans="1:31" ht="19.5" customHeight="1" x14ac:dyDescent="0.2">
      <c r="A335" s="77" t="s">
        <v>155</v>
      </c>
      <c r="B335" s="61">
        <v>45415</v>
      </c>
      <c r="C335" s="62">
        <v>0</v>
      </c>
      <c r="D335" s="62">
        <v>0</v>
      </c>
      <c r="E335" s="62">
        <v>0</v>
      </c>
      <c r="F335" s="40">
        <f t="shared" si="174"/>
        <v>4485.4000000000005</v>
      </c>
      <c r="G335" s="63">
        <f t="shared" si="175"/>
        <v>7027</v>
      </c>
      <c r="H335" s="40">
        <f t="shared" si="176"/>
        <v>1967.5</v>
      </c>
      <c r="I335" s="64">
        <v>0</v>
      </c>
      <c r="J335" s="64">
        <v>0</v>
      </c>
      <c r="K335" s="65">
        <f t="shared" si="177"/>
        <v>680.69999999999925</v>
      </c>
      <c r="L335" s="65">
        <f t="shared" si="178"/>
        <v>1833.2999999999995</v>
      </c>
      <c r="M335" s="44">
        <f t="shared" si="170"/>
        <v>1967.4999999999995</v>
      </c>
      <c r="N335" s="45">
        <f t="shared" si="171"/>
        <v>1408.6000000000001</v>
      </c>
      <c r="O335" s="45">
        <f t="shared" si="182"/>
        <v>2665.8000000000011</v>
      </c>
      <c r="P335" s="199">
        <f t="shared" si="148"/>
        <v>83.840000000000373</v>
      </c>
      <c r="Q335" s="200">
        <f t="shared" si="149"/>
        <v>3353.2999999999993</v>
      </c>
      <c r="R335" s="200">
        <f t="shared" si="150"/>
        <v>8591.4</v>
      </c>
      <c r="S335" s="40">
        <f t="shared" si="179"/>
        <v>3127</v>
      </c>
      <c r="T335" s="64">
        <v>0</v>
      </c>
      <c r="U335" s="64">
        <v>0</v>
      </c>
      <c r="V335" s="43">
        <f t="shared" si="180"/>
        <v>1408.3000000000002</v>
      </c>
      <c r="W335" s="65">
        <f t="shared" si="181"/>
        <v>2665.9000000000005</v>
      </c>
      <c r="X335" s="44">
        <f t="shared" si="162"/>
        <v>4966.3000000000011</v>
      </c>
      <c r="Y335" s="45">
        <f t="shared" si="172"/>
        <v>2647.2000000000048</v>
      </c>
      <c r="Z335" s="45">
        <f t="shared" si="173"/>
        <v>5537.9000000000005</v>
      </c>
      <c r="AC335" s="249">
        <f t="shared" si="151"/>
        <v>372.99999999999909</v>
      </c>
      <c r="AD335" s="212">
        <f t="shared" si="152"/>
        <v>4428.8899999999994</v>
      </c>
      <c r="AE335" s="212">
        <f t="shared" si="153"/>
        <v>8295.3699999999953</v>
      </c>
    </row>
    <row r="336" spans="1:31" ht="19.5" customHeight="1" x14ac:dyDescent="0.2">
      <c r="A336" s="77" t="s">
        <v>156</v>
      </c>
      <c r="B336" s="61">
        <v>45415</v>
      </c>
      <c r="C336" s="62">
        <v>0</v>
      </c>
      <c r="D336" s="62">
        <v>0</v>
      </c>
      <c r="E336" s="62">
        <v>0</v>
      </c>
      <c r="F336" s="40">
        <f t="shared" si="174"/>
        <v>4485.4000000000005</v>
      </c>
      <c r="G336" s="63">
        <f t="shared" si="175"/>
        <v>7027</v>
      </c>
      <c r="H336" s="40">
        <f t="shared" si="176"/>
        <v>1967.5</v>
      </c>
      <c r="I336" s="64">
        <v>0</v>
      </c>
      <c r="J336" s="64">
        <v>0</v>
      </c>
      <c r="K336" s="65">
        <f t="shared" si="177"/>
        <v>680.69999999999925</v>
      </c>
      <c r="L336" s="65">
        <f t="shared" si="178"/>
        <v>1833.2999999999995</v>
      </c>
      <c r="M336" s="44">
        <f t="shared" si="170"/>
        <v>1967.4999999999995</v>
      </c>
      <c r="N336" s="45">
        <f t="shared" si="171"/>
        <v>1408.6000000000001</v>
      </c>
      <c r="O336" s="45">
        <f t="shared" si="182"/>
        <v>2665.8000000000011</v>
      </c>
      <c r="P336" s="199">
        <f t="shared" si="148"/>
        <v>83.840000000000373</v>
      </c>
      <c r="Q336" s="200">
        <f t="shared" si="149"/>
        <v>3353.2999999999993</v>
      </c>
      <c r="R336" s="200">
        <f t="shared" si="150"/>
        <v>8591.4</v>
      </c>
      <c r="S336" s="40">
        <f t="shared" si="179"/>
        <v>3127</v>
      </c>
      <c r="T336" s="64">
        <v>0</v>
      </c>
      <c r="U336" s="64">
        <v>0</v>
      </c>
      <c r="V336" s="43">
        <f t="shared" si="180"/>
        <v>1408.3000000000002</v>
      </c>
      <c r="W336" s="65">
        <f t="shared" si="181"/>
        <v>2665.9000000000005</v>
      </c>
      <c r="X336" s="44">
        <f t="shared" si="162"/>
        <v>4966.3000000000011</v>
      </c>
      <c r="Y336" s="45">
        <f t="shared" si="172"/>
        <v>2647.2000000000048</v>
      </c>
      <c r="Z336" s="45">
        <f t="shared" si="173"/>
        <v>5537.9000000000005</v>
      </c>
      <c r="AC336" s="249">
        <f t="shared" si="151"/>
        <v>372.99999999999909</v>
      </c>
      <c r="AD336" s="212">
        <f t="shared" si="152"/>
        <v>4428.8899999999994</v>
      </c>
      <c r="AE336" s="212">
        <f t="shared" si="153"/>
        <v>8295.3699999999953</v>
      </c>
    </row>
    <row r="337" spans="1:31" ht="19.5" customHeight="1" x14ac:dyDescent="0.2">
      <c r="A337" s="77" t="s">
        <v>157</v>
      </c>
      <c r="B337" s="61">
        <v>45418</v>
      </c>
      <c r="C337" s="62">
        <v>1.5</v>
      </c>
      <c r="D337" s="62">
        <v>1</v>
      </c>
      <c r="E337" s="62">
        <v>4</v>
      </c>
      <c r="F337" s="40">
        <f t="shared" si="174"/>
        <v>4486.9000000000005</v>
      </c>
      <c r="G337" s="63">
        <f t="shared" si="175"/>
        <v>7031</v>
      </c>
      <c r="H337" s="40">
        <f t="shared" si="176"/>
        <v>1969</v>
      </c>
      <c r="I337" s="64">
        <v>0.4</v>
      </c>
      <c r="J337" s="64">
        <v>1.6</v>
      </c>
      <c r="K337" s="65">
        <f t="shared" si="177"/>
        <v>681.09999999999923</v>
      </c>
      <c r="L337" s="65">
        <f t="shared" si="178"/>
        <v>1834.8999999999994</v>
      </c>
      <c r="M337" s="44">
        <f t="shared" si="170"/>
        <v>1968.9999999999995</v>
      </c>
      <c r="N337" s="45">
        <f t="shared" si="171"/>
        <v>1409.0000000000002</v>
      </c>
      <c r="O337" s="45">
        <f t="shared" si="182"/>
        <v>2667.400000000001</v>
      </c>
      <c r="P337" s="199">
        <f t="shared" si="148"/>
        <v>82.340000000000373</v>
      </c>
      <c r="Q337" s="200">
        <f t="shared" si="149"/>
        <v>3351.6999999999989</v>
      </c>
      <c r="R337" s="200">
        <f t="shared" si="150"/>
        <v>8591</v>
      </c>
      <c r="S337" s="40">
        <f t="shared" si="179"/>
        <v>3128.5</v>
      </c>
      <c r="T337" s="64">
        <v>0.3</v>
      </c>
      <c r="U337" s="64">
        <v>1.6</v>
      </c>
      <c r="V337" s="43">
        <f t="shared" si="180"/>
        <v>1408.6000000000001</v>
      </c>
      <c r="W337" s="65">
        <f t="shared" si="181"/>
        <v>2667.5000000000005</v>
      </c>
      <c r="X337" s="44">
        <f t="shared" si="162"/>
        <v>4967.8000000000011</v>
      </c>
      <c r="Y337" s="45">
        <f t="shared" si="172"/>
        <v>2647.500000000005</v>
      </c>
      <c r="Z337" s="45">
        <f t="shared" si="173"/>
        <v>5539.5000000000009</v>
      </c>
      <c r="AC337" s="249">
        <f t="shared" si="151"/>
        <v>371.49999999999909</v>
      </c>
      <c r="AD337" s="212">
        <f t="shared" si="152"/>
        <v>4427.2899999999991</v>
      </c>
      <c r="AE337" s="212">
        <f t="shared" si="153"/>
        <v>8295.0699999999961</v>
      </c>
    </row>
    <row r="338" spans="1:31" ht="19.5" customHeight="1" x14ac:dyDescent="0.2">
      <c r="A338" s="77" t="s">
        <v>158</v>
      </c>
      <c r="B338" s="61">
        <v>45419</v>
      </c>
      <c r="C338" s="62">
        <v>1</v>
      </c>
      <c r="D338" s="62">
        <v>1</v>
      </c>
      <c r="E338" s="62">
        <v>1</v>
      </c>
      <c r="F338" s="40">
        <f t="shared" si="174"/>
        <v>4487.9000000000005</v>
      </c>
      <c r="G338" s="63">
        <f t="shared" si="175"/>
        <v>7032</v>
      </c>
      <c r="H338" s="40">
        <f t="shared" si="176"/>
        <v>1970</v>
      </c>
      <c r="I338" s="64">
        <v>0.3</v>
      </c>
      <c r="J338" s="64">
        <v>0.8</v>
      </c>
      <c r="K338" s="65">
        <f t="shared" si="177"/>
        <v>681.39999999999918</v>
      </c>
      <c r="L338" s="65">
        <f t="shared" si="178"/>
        <v>1835.6999999999994</v>
      </c>
      <c r="M338" s="44">
        <f t="shared" si="170"/>
        <v>1969.9999999999995</v>
      </c>
      <c r="N338" s="45">
        <f t="shared" si="171"/>
        <v>1409.3000000000002</v>
      </c>
      <c r="O338" s="45">
        <f t="shared" si="182"/>
        <v>2668.2000000000012</v>
      </c>
      <c r="P338" s="199">
        <f t="shared" si="148"/>
        <v>81.340000000000373</v>
      </c>
      <c r="Q338" s="200">
        <f t="shared" si="149"/>
        <v>3350.8999999999987</v>
      </c>
      <c r="R338" s="200">
        <f t="shared" si="150"/>
        <v>8590.6999999999989</v>
      </c>
      <c r="S338" s="40">
        <f t="shared" si="179"/>
        <v>3129.5</v>
      </c>
      <c r="T338" s="64">
        <v>0.4</v>
      </c>
      <c r="U338" s="64">
        <v>0.8</v>
      </c>
      <c r="V338" s="43">
        <f t="shared" si="180"/>
        <v>1409.0000000000002</v>
      </c>
      <c r="W338" s="65">
        <f t="shared" si="181"/>
        <v>2668.3000000000006</v>
      </c>
      <c r="X338" s="44">
        <f t="shared" si="162"/>
        <v>4968.8000000000011</v>
      </c>
      <c r="Y338" s="45">
        <f t="shared" si="172"/>
        <v>2647.9000000000051</v>
      </c>
      <c r="Z338" s="45">
        <f t="shared" si="173"/>
        <v>5540.3000000000011</v>
      </c>
      <c r="AC338" s="249">
        <f t="shared" si="151"/>
        <v>370.49999999999909</v>
      </c>
      <c r="AD338" s="212">
        <f t="shared" si="152"/>
        <v>4426.4899999999989</v>
      </c>
      <c r="AE338" s="212">
        <f t="shared" si="153"/>
        <v>8294.6699999999946</v>
      </c>
    </row>
    <row r="339" spans="1:31" ht="19.5" customHeight="1" thickBot="1" x14ac:dyDescent="0.25">
      <c r="A339" s="109" t="s">
        <v>159</v>
      </c>
      <c r="B339" s="110"/>
      <c r="C339" s="111"/>
      <c r="D339" s="111"/>
      <c r="E339" s="111"/>
      <c r="F339" s="112" t="str">
        <f>IF(C339="","",C339+F338)</f>
        <v/>
      </c>
      <c r="G339" s="63" t="str">
        <f>IF(E339="","",E339+G338)</f>
        <v/>
      </c>
      <c r="H339" s="40" t="str">
        <f>IF(C339="","",C339+H338)</f>
        <v/>
      </c>
      <c r="I339" s="113"/>
      <c r="J339" s="113"/>
      <c r="K339" s="65" t="str">
        <f>IF(I339="","",I339+K338)</f>
        <v/>
      </c>
      <c r="L339" s="65" t="str">
        <f>IF(J339="","",J339+L338)</f>
        <v/>
      </c>
      <c r="M339" s="44" t="str">
        <f>IF(C339="","",C339+M338)</f>
        <v/>
      </c>
      <c r="N339" s="45" t="str">
        <f>IF(I339="","",I339+N338)</f>
        <v/>
      </c>
      <c r="O339" s="45" t="str">
        <f>IF(J339="","",J339+O338)</f>
        <v/>
      </c>
      <c r="P339" s="45"/>
      <c r="Q339" s="45"/>
      <c r="R339" s="45"/>
      <c r="S339" s="40" t="str">
        <f>IF(C339="","",C339+S338)</f>
        <v/>
      </c>
      <c r="T339" s="113"/>
      <c r="U339" s="113"/>
      <c r="V339" s="65" t="str">
        <f>IF(T339="","",T339+V338)</f>
        <v/>
      </c>
      <c r="W339" s="65" t="str">
        <f>IF(U339="","",U339+W338)</f>
        <v/>
      </c>
      <c r="X339" s="44" t="str">
        <f>IF(C339="","",C339+X338)</f>
        <v/>
      </c>
      <c r="Y339" s="45" t="str">
        <f>IF(T339="","",T339+Y338)</f>
        <v/>
      </c>
      <c r="Z339" s="45" t="str">
        <f>IF(U339="","",U339+Z338)</f>
        <v/>
      </c>
      <c r="AA339" s="66"/>
      <c r="AB339" s="66"/>
      <c r="AC339" s="262"/>
      <c r="AD339" s="262"/>
      <c r="AE339" s="262"/>
    </row>
    <row r="340" spans="1:31" ht="19.5" customHeight="1" thickBot="1" x14ac:dyDescent="0.25">
      <c r="A340" s="421" t="s">
        <v>652</v>
      </c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  <c r="AA340" s="422"/>
      <c r="AB340" s="422"/>
      <c r="AC340" s="422"/>
      <c r="AD340" s="422"/>
      <c r="AE340" s="423"/>
    </row>
    <row r="341" spans="1:31" ht="19.5" customHeight="1" x14ac:dyDescent="0.2">
      <c r="A341" s="126" t="s">
        <v>160</v>
      </c>
      <c r="B341" s="127"/>
      <c r="C341" s="128"/>
      <c r="D341" s="128"/>
      <c r="E341" s="128"/>
      <c r="F341" s="129" t="str">
        <f>IF(C341="","",C341+F339)</f>
        <v/>
      </c>
      <c r="G341" s="121" t="str">
        <f>IF(E341="","",E341+G339)</f>
        <v/>
      </c>
      <c r="H341" s="120" t="str">
        <f>IF(C341="","",C341+H339)</f>
        <v/>
      </c>
      <c r="I341" s="130"/>
      <c r="J341" s="130"/>
      <c r="K341" s="123" t="str">
        <f>IF(I341="","",I341+K339)</f>
        <v/>
      </c>
      <c r="L341" s="123" t="str">
        <f>IF(J341="","",J341+L339)</f>
        <v/>
      </c>
      <c r="M341" s="124" t="str">
        <f>IF(C341="","",C341+M339)</f>
        <v/>
      </c>
      <c r="N341" s="125" t="str">
        <f>IF(I341="","",I341+N339)</f>
        <v/>
      </c>
      <c r="O341" s="125" t="str">
        <f>IF(J341="","",J341+O339)</f>
        <v/>
      </c>
      <c r="P341" s="125"/>
      <c r="Q341" s="125"/>
      <c r="R341" s="125"/>
      <c r="S341" s="120" t="str">
        <f>IF(C341="","",C341+S339)</f>
        <v/>
      </c>
      <c r="T341" s="130"/>
      <c r="U341" s="130"/>
      <c r="V341" s="123" t="str">
        <f>IF(T341="","",T341+V339)</f>
        <v/>
      </c>
      <c r="W341" s="123" t="str">
        <f>IF(U341="","",U341+W339)</f>
        <v/>
      </c>
      <c r="X341" s="124" t="str">
        <f>IF(C341="","",C341+X339)</f>
        <v/>
      </c>
      <c r="Y341" s="125" t="str">
        <f>IF(T341="","",T341+Y339)</f>
        <v/>
      </c>
      <c r="Z341" s="125" t="str">
        <f>IF(U341="","",U341+Z339)</f>
        <v/>
      </c>
      <c r="AA341" s="66"/>
      <c r="AB341" s="66"/>
      <c r="AC341" s="263"/>
      <c r="AD341" s="263"/>
      <c r="AE341" s="263"/>
    </row>
    <row r="342" spans="1:31" ht="19.5" customHeight="1" x14ac:dyDescent="0.2">
      <c r="A342" s="67" t="s">
        <v>161</v>
      </c>
      <c r="B342" s="68"/>
      <c r="C342" s="69"/>
      <c r="D342" s="69"/>
      <c r="E342" s="69"/>
      <c r="F342" s="70" t="str">
        <f t="shared" si="174"/>
        <v/>
      </c>
      <c r="G342" s="63" t="str">
        <f t="shared" si="175"/>
        <v/>
      </c>
      <c r="H342" s="40" t="str">
        <f t="shared" si="176"/>
        <v/>
      </c>
      <c r="I342" s="72"/>
      <c r="J342" s="72"/>
      <c r="K342" s="65" t="str">
        <f t="shared" si="177"/>
        <v/>
      </c>
      <c r="L342" s="65" t="str">
        <f t="shared" si="178"/>
        <v/>
      </c>
      <c r="M342" s="44" t="str">
        <f t="shared" si="170"/>
        <v/>
      </c>
      <c r="N342" s="45" t="str">
        <f t="shared" si="171"/>
        <v/>
      </c>
      <c r="O342" s="45" t="str">
        <f t="shared" si="182"/>
        <v/>
      </c>
      <c r="P342" s="45"/>
      <c r="Q342" s="45"/>
      <c r="R342" s="45"/>
      <c r="S342" s="40" t="str">
        <f t="shared" si="179"/>
        <v/>
      </c>
      <c r="T342" s="72"/>
      <c r="U342" s="72"/>
      <c r="V342" s="43" t="str">
        <f t="shared" si="180"/>
        <v/>
      </c>
      <c r="W342" s="65" t="str">
        <f t="shared" si="181"/>
        <v/>
      </c>
      <c r="X342" s="44" t="str">
        <f t="shared" si="162"/>
        <v/>
      </c>
      <c r="Y342" s="45" t="str">
        <f t="shared" si="172"/>
        <v/>
      </c>
      <c r="Z342" s="45" t="str">
        <f t="shared" si="173"/>
        <v/>
      </c>
      <c r="AC342" s="76"/>
      <c r="AD342" s="76"/>
      <c r="AE342" s="76"/>
    </row>
    <row r="343" spans="1:31" ht="19.5" customHeight="1" x14ac:dyDescent="0.2">
      <c r="A343" s="67" t="s">
        <v>162</v>
      </c>
      <c r="B343" s="68"/>
      <c r="C343" s="69"/>
      <c r="D343" s="69"/>
      <c r="E343" s="69"/>
      <c r="F343" s="70" t="str">
        <f t="shared" si="174"/>
        <v/>
      </c>
      <c r="G343" s="63" t="str">
        <f t="shared" si="175"/>
        <v/>
      </c>
      <c r="H343" s="40" t="str">
        <f t="shared" si="176"/>
        <v/>
      </c>
      <c r="I343" s="72"/>
      <c r="J343" s="72"/>
      <c r="K343" s="65" t="str">
        <f t="shared" si="177"/>
        <v/>
      </c>
      <c r="L343" s="65" t="str">
        <f t="shared" si="178"/>
        <v/>
      </c>
      <c r="M343" s="44" t="str">
        <f t="shared" si="170"/>
        <v/>
      </c>
      <c r="N343" s="45" t="str">
        <f t="shared" si="171"/>
        <v/>
      </c>
      <c r="O343" s="45" t="str">
        <f t="shared" si="182"/>
        <v/>
      </c>
      <c r="P343" s="45"/>
      <c r="Q343" s="45"/>
      <c r="R343" s="45"/>
      <c r="S343" s="40" t="str">
        <f t="shared" si="179"/>
        <v/>
      </c>
      <c r="T343" s="72"/>
      <c r="U343" s="72"/>
      <c r="V343" s="43" t="str">
        <f t="shared" si="180"/>
        <v/>
      </c>
      <c r="W343" s="65" t="str">
        <f t="shared" si="181"/>
        <v/>
      </c>
      <c r="X343" s="44" t="str">
        <f t="shared" si="162"/>
        <v/>
      </c>
      <c r="Y343" s="45" t="str">
        <f t="shared" si="172"/>
        <v/>
      </c>
      <c r="Z343" s="45" t="str">
        <f t="shared" si="173"/>
        <v/>
      </c>
      <c r="AC343" s="76"/>
      <c r="AD343" s="76"/>
      <c r="AE343" s="76"/>
    </row>
    <row r="344" spans="1:31" ht="19.5" customHeight="1" x14ac:dyDescent="0.2">
      <c r="A344" s="67" t="s">
        <v>163</v>
      </c>
      <c r="B344" s="68"/>
      <c r="C344" s="69"/>
      <c r="D344" s="69"/>
      <c r="E344" s="69"/>
      <c r="F344" s="70" t="str">
        <f t="shared" si="174"/>
        <v/>
      </c>
      <c r="G344" s="63" t="str">
        <f t="shared" si="175"/>
        <v/>
      </c>
      <c r="H344" s="40" t="str">
        <f t="shared" si="176"/>
        <v/>
      </c>
      <c r="I344" s="72"/>
      <c r="J344" s="72"/>
      <c r="K344" s="65" t="str">
        <f t="shared" si="177"/>
        <v/>
      </c>
      <c r="L344" s="65" t="str">
        <f t="shared" si="178"/>
        <v/>
      </c>
      <c r="M344" s="44" t="str">
        <f t="shared" si="170"/>
        <v/>
      </c>
      <c r="N344" s="45" t="str">
        <f t="shared" si="171"/>
        <v/>
      </c>
      <c r="O344" s="45" t="str">
        <f t="shared" si="182"/>
        <v/>
      </c>
      <c r="P344" s="45"/>
      <c r="Q344" s="45"/>
      <c r="R344" s="45"/>
      <c r="S344" s="40" t="str">
        <f t="shared" si="179"/>
        <v/>
      </c>
      <c r="T344" s="72"/>
      <c r="U344" s="72"/>
      <c r="V344" s="43" t="str">
        <f t="shared" si="180"/>
        <v/>
      </c>
      <c r="W344" s="65" t="str">
        <f t="shared" si="181"/>
        <v/>
      </c>
      <c r="X344" s="44" t="str">
        <f t="shared" si="162"/>
        <v/>
      </c>
      <c r="Y344" s="45" t="str">
        <f t="shared" si="172"/>
        <v/>
      </c>
      <c r="Z344" s="45" t="str">
        <f t="shared" si="173"/>
        <v/>
      </c>
      <c r="AC344" s="76"/>
      <c r="AD344" s="76"/>
      <c r="AE344" s="76"/>
    </row>
    <row r="345" spans="1:31" ht="19.5" customHeight="1" x14ac:dyDescent="0.2">
      <c r="A345" s="67" t="s">
        <v>164</v>
      </c>
      <c r="B345" s="68"/>
      <c r="C345" s="69"/>
      <c r="D345" s="69"/>
      <c r="E345" s="69"/>
      <c r="F345" s="70" t="str">
        <f t="shared" si="174"/>
        <v/>
      </c>
      <c r="G345" s="63" t="str">
        <f t="shared" si="175"/>
        <v/>
      </c>
      <c r="H345" s="40" t="str">
        <f t="shared" si="176"/>
        <v/>
      </c>
      <c r="I345" s="72"/>
      <c r="J345" s="72"/>
      <c r="K345" s="65" t="str">
        <f t="shared" si="177"/>
        <v/>
      </c>
      <c r="L345" s="65" t="str">
        <f t="shared" si="178"/>
        <v/>
      </c>
      <c r="M345" s="44" t="str">
        <f t="shared" si="170"/>
        <v/>
      </c>
      <c r="N345" s="45" t="str">
        <f t="shared" si="171"/>
        <v/>
      </c>
      <c r="O345" s="45" t="str">
        <f t="shared" si="182"/>
        <v/>
      </c>
      <c r="P345" s="45"/>
      <c r="Q345" s="45"/>
      <c r="R345" s="45"/>
      <c r="S345" s="40" t="str">
        <f t="shared" si="179"/>
        <v/>
      </c>
      <c r="T345" s="72"/>
      <c r="U345" s="72"/>
      <c r="V345" s="43" t="str">
        <f t="shared" si="180"/>
        <v/>
      </c>
      <c r="W345" s="65" t="str">
        <f t="shared" si="181"/>
        <v/>
      </c>
      <c r="X345" s="44" t="str">
        <f t="shared" si="162"/>
        <v/>
      </c>
      <c r="Y345" s="45" t="str">
        <f t="shared" si="172"/>
        <v/>
      </c>
      <c r="Z345" s="45" t="str">
        <f t="shared" si="173"/>
        <v/>
      </c>
      <c r="AC345" s="76"/>
      <c r="AD345" s="76"/>
      <c r="AE345" s="76"/>
    </row>
    <row r="346" spans="1:31" ht="19.5" customHeight="1" x14ac:dyDescent="0.2">
      <c r="A346" s="67" t="s">
        <v>165</v>
      </c>
      <c r="B346" s="68"/>
      <c r="C346" s="69"/>
      <c r="D346" s="69"/>
      <c r="E346" s="69"/>
      <c r="F346" s="70" t="str">
        <f t="shared" si="174"/>
        <v/>
      </c>
      <c r="G346" s="63" t="str">
        <f t="shared" si="175"/>
        <v/>
      </c>
      <c r="H346" s="40" t="str">
        <f t="shared" si="176"/>
        <v/>
      </c>
      <c r="I346" s="72"/>
      <c r="J346" s="72"/>
      <c r="K346" s="65" t="str">
        <f t="shared" si="177"/>
        <v/>
      </c>
      <c r="L346" s="65" t="str">
        <f t="shared" si="178"/>
        <v/>
      </c>
      <c r="M346" s="44" t="str">
        <f t="shared" si="170"/>
        <v/>
      </c>
      <c r="N346" s="45" t="str">
        <f t="shared" si="171"/>
        <v/>
      </c>
      <c r="O346" s="45" t="str">
        <f t="shared" si="182"/>
        <v/>
      </c>
      <c r="P346" s="45"/>
      <c r="Q346" s="45"/>
      <c r="R346" s="45"/>
      <c r="S346" s="40" t="str">
        <f t="shared" si="179"/>
        <v/>
      </c>
      <c r="T346" s="72"/>
      <c r="U346" s="72"/>
      <c r="V346" s="43" t="str">
        <f t="shared" si="180"/>
        <v/>
      </c>
      <c r="W346" s="65" t="str">
        <f t="shared" si="181"/>
        <v/>
      </c>
      <c r="X346" s="44" t="str">
        <f t="shared" si="162"/>
        <v/>
      </c>
      <c r="Y346" s="45" t="str">
        <f t="shared" si="172"/>
        <v/>
      </c>
      <c r="Z346" s="45" t="str">
        <f t="shared" si="173"/>
        <v/>
      </c>
      <c r="AC346" s="76"/>
      <c r="AD346" s="76"/>
      <c r="AE346" s="76"/>
    </row>
    <row r="347" spans="1:31" ht="19.5" customHeight="1" x14ac:dyDescent="0.2">
      <c r="A347" s="67" t="s">
        <v>166</v>
      </c>
      <c r="B347" s="68"/>
      <c r="C347" s="69"/>
      <c r="D347" s="69"/>
      <c r="E347" s="69"/>
      <c r="F347" s="70" t="str">
        <f t="shared" si="174"/>
        <v/>
      </c>
      <c r="G347" s="63" t="str">
        <f t="shared" si="175"/>
        <v/>
      </c>
      <c r="H347" s="40" t="str">
        <f t="shared" si="176"/>
        <v/>
      </c>
      <c r="I347" s="72"/>
      <c r="J347" s="72"/>
      <c r="K347" s="65" t="str">
        <f t="shared" si="177"/>
        <v/>
      </c>
      <c r="L347" s="65" t="str">
        <f t="shared" si="178"/>
        <v/>
      </c>
      <c r="M347" s="44" t="str">
        <f t="shared" si="170"/>
        <v/>
      </c>
      <c r="N347" s="45" t="str">
        <f t="shared" si="171"/>
        <v/>
      </c>
      <c r="O347" s="45" t="str">
        <f t="shared" si="182"/>
        <v/>
      </c>
      <c r="P347" s="45"/>
      <c r="Q347" s="45"/>
      <c r="R347" s="45"/>
      <c r="S347" s="40" t="str">
        <f t="shared" si="179"/>
        <v/>
      </c>
      <c r="T347" s="72"/>
      <c r="U347" s="72"/>
      <c r="V347" s="43" t="str">
        <f t="shared" si="180"/>
        <v/>
      </c>
      <c r="W347" s="65" t="str">
        <f t="shared" si="181"/>
        <v/>
      </c>
      <c r="X347" s="44" t="str">
        <f t="shared" si="162"/>
        <v/>
      </c>
      <c r="Y347" s="45" t="str">
        <f t="shared" si="172"/>
        <v/>
      </c>
      <c r="Z347" s="45" t="str">
        <f t="shared" si="173"/>
        <v/>
      </c>
      <c r="AC347" s="76"/>
      <c r="AD347" s="76"/>
      <c r="AE347" s="76"/>
    </row>
    <row r="348" spans="1:31" ht="19.5" customHeight="1" x14ac:dyDescent="0.2">
      <c r="A348" s="67" t="s">
        <v>167</v>
      </c>
      <c r="B348" s="68"/>
      <c r="C348" s="69"/>
      <c r="D348" s="69"/>
      <c r="E348" s="69"/>
      <c r="F348" s="70" t="str">
        <f t="shared" si="174"/>
        <v/>
      </c>
      <c r="G348" s="63" t="str">
        <f t="shared" si="175"/>
        <v/>
      </c>
      <c r="H348" s="40" t="str">
        <f t="shared" si="176"/>
        <v/>
      </c>
      <c r="I348" s="72"/>
      <c r="J348" s="72"/>
      <c r="K348" s="65" t="str">
        <f t="shared" si="177"/>
        <v/>
      </c>
      <c r="L348" s="65" t="str">
        <f t="shared" si="178"/>
        <v/>
      </c>
      <c r="M348" s="44" t="str">
        <f t="shared" si="170"/>
        <v/>
      </c>
      <c r="N348" s="45" t="str">
        <f t="shared" si="171"/>
        <v/>
      </c>
      <c r="O348" s="45" t="str">
        <f t="shared" si="182"/>
        <v/>
      </c>
      <c r="P348" s="45"/>
      <c r="Q348" s="45"/>
      <c r="R348" s="45"/>
      <c r="S348" s="40" t="str">
        <f t="shared" si="179"/>
        <v/>
      </c>
      <c r="T348" s="72"/>
      <c r="U348" s="72"/>
      <c r="V348" s="43" t="str">
        <f t="shared" si="180"/>
        <v/>
      </c>
      <c r="W348" s="65" t="str">
        <f t="shared" si="181"/>
        <v/>
      </c>
      <c r="X348" s="44" t="str">
        <f t="shared" si="162"/>
        <v/>
      </c>
      <c r="Y348" s="45" t="str">
        <f t="shared" si="172"/>
        <v/>
      </c>
      <c r="Z348" s="45" t="str">
        <f t="shared" si="173"/>
        <v/>
      </c>
      <c r="AC348" s="76"/>
      <c r="AD348" s="76"/>
      <c r="AE348" s="76"/>
    </row>
    <row r="349" spans="1:31" ht="19.5" customHeight="1" x14ac:dyDescent="0.2">
      <c r="A349" s="67" t="s">
        <v>168</v>
      </c>
      <c r="B349" s="68"/>
      <c r="C349" s="69"/>
      <c r="D349" s="69"/>
      <c r="E349" s="69"/>
      <c r="F349" s="70" t="str">
        <f t="shared" si="174"/>
        <v/>
      </c>
      <c r="G349" s="63" t="str">
        <f t="shared" si="175"/>
        <v/>
      </c>
      <c r="H349" s="40" t="str">
        <f t="shared" si="176"/>
        <v/>
      </c>
      <c r="I349" s="72"/>
      <c r="J349" s="72"/>
      <c r="K349" s="65" t="str">
        <f t="shared" si="177"/>
        <v/>
      </c>
      <c r="L349" s="65" t="str">
        <f t="shared" si="178"/>
        <v/>
      </c>
      <c r="M349" s="44" t="str">
        <f t="shared" si="170"/>
        <v/>
      </c>
      <c r="N349" s="45" t="str">
        <f t="shared" si="171"/>
        <v/>
      </c>
      <c r="O349" s="45" t="str">
        <f t="shared" si="182"/>
        <v/>
      </c>
      <c r="P349" s="45"/>
      <c r="Q349" s="45"/>
      <c r="R349" s="45"/>
      <c r="S349" s="40" t="str">
        <f t="shared" si="179"/>
        <v/>
      </c>
      <c r="T349" s="72"/>
      <c r="U349" s="72"/>
      <c r="V349" s="43" t="str">
        <f t="shared" si="180"/>
        <v/>
      </c>
      <c r="W349" s="65" t="str">
        <f t="shared" si="181"/>
        <v/>
      </c>
      <c r="X349" s="44" t="str">
        <f t="shared" si="162"/>
        <v/>
      </c>
      <c r="Y349" s="45" t="str">
        <f t="shared" si="172"/>
        <v/>
      </c>
      <c r="Z349" s="45" t="str">
        <f t="shared" si="173"/>
        <v/>
      </c>
      <c r="AC349" s="76"/>
      <c r="AD349" s="76"/>
      <c r="AE349" s="76"/>
    </row>
    <row r="350" spans="1:31" ht="19.5" customHeight="1" x14ac:dyDescent="0.2">
      <c r="A350" s="67" t="s">
        <v>169</v>
      </c>
      <c r="B350" s="68"/>
      <c r="C350" s="69"/>
      <c r="D350" s="69"/>
      <c r="E350" s="69"/>
      <c r="F350" s="70" t="str">
        <f t="shared" si="174"/>
        <v/>
      </c>
      <c r="G350" s="63" t="str">
        <f t="shared" si="175"/>
        <v/>
      </c>
      <c r="H350" s="40" t="str">
        <f t="shared" si="176"/>
        <v/>
      </c>
      <c r="I350" s="72"/>
      <c r="J350" s="72"/>
      <c r="K350" s="65" t="str">
        <f t="shared" si="177"/>
        <v/>
      </c>
      <c r="L350" s="65" t="str">
        <f t="shared" si="178"/>
        <v/>
      </c>
      <c r="M350" s="44" t="str">
        <f t="shared" si="170"/>
        <v/>
      </c>
      <c r="N350" s="45" t="str">
        <f t="shared" si="171"/>
        <v/>
      </c>
      <c r="O350" s="45" t="str">
        <f t="shared" si="182"/>
        <v/>
      </c>
      <c r="P350" s="45"/>
      <c r="Q350" s="45"/>
      <c r="R350" s="45"/>
      <c r="S350" s="40" t="str">
        <f t="shared" si="179"/>
        <v/>
      </c>
      <c r="T350" s="72"/>
      <c r="U350" s="72"/>
      <c r="V350" s="43" t="str">
        <f t="shared" si="180"/>
        <v/>
      </c>
      <c r="W350" s="65" t="str">
        <f t="shared" si="181"/>
        <v/>
      </c>
      <c r="X350" s="44" t="str">
        <f t="shared" si="162"/>
        <v/>
      </c>
      <c r="Y350" s="45" t="str">
        <f t="shared" si="172"/>
        <v/>
      </c>
      <c r="Z350" s="45" t="str">
        <f t="shared" si="173"/>
        <v/>
      </c>
      <c r="AC350" s="76"/>
      <c r="AD350" s="76"/>
      <c r="AE350" s="76"/>
    </row>
    <row r="351" spans="1:31" ht="19.5" customHeight="1" x14ac:dyDescent="0.2">
      <c r="A351" s="67" t="s">
        <v>170</v>
      </c>
      <c r="B351" s="68"/>
      <c r="C351" s="69"/>
      <c r="D351" s="69"/>
      <c r="E351" s="69"/>
      <c r="F351" s="70" t="str">
        <f t="shared" si="174"/>
        <v/>
      </c>
      <c r="G351" s="63" t="str">
        <f t="shared" si="175"/>
        <v/>
      </c>
      <c r="H351" s="40" t="str">
        <f t="shared" si="176"/>
        <v/>
      </c>
      <c r="I351" s="72"/>
      <c r="J351" s="72"/>
      <c r="K351" s="65" t="str">
        <f t="shared" si="177"/>
        <v/>
      </c>
      <c r="L351" s="65" t="str">
        <f t="shared" si="178"/>
        <v/>
      </c>
      <c r="M351" s="44" t="str">
        <f t="shared" si="170"/>
        <v/>
      </c>
      <c r="N351" s="45" t="str">
        <f t="shared" si="171"/>
        <v/>
      </c>
      <c r="O351" s="45" t="str">
        <f t="shared" si="182"/>
        <v/>
      </c>
      <c r="P351" s="45"/>
      <c r="Q351" s="45"/>
      <c r="R351" s="45"/>
      <c r="S351" s="40" t="str">
        <f t="shared" si="179"/>
        <v/>
      </c>
      <c r="T351" s="72"/>
      <c r="U351" s="72"/>
      <c r="V351" s="43" t="str">
        <f t="shared" si="180"/>
        <v/>
      </c>
      <c r="W351" s="65" t="str">
        <f t="shared" si="181"/>
        <v/>
      </c>
      <c r="X351" s="44" t="str">
        <f t="shared" si="162"/>
        <v/>
      </c>
      <c r="Y351" s="45" t="str">
        <f t="shared" si="172"/>
        <v/>
      </c>
      <c r="Z351" s="45" t="str">
        <f t="shared" si="173"/>
        <v/>
      </c>
      <c r="AC351" s="76"/>
      <c r="AD351" s="76"/>
      <c r="AE351" s="76"/>
    </row>
    <row r="352" spans="1:31" ht="19.5" customHeight="1" x14ac:dyDescent="0.2">
      <c r="A352" s="67" t="s">
        <v>171</v>
      </c>
      <c r="B352" s="68"/>
      <c r="C352" s="69"/>
      <c r="D352" s="69"/>
      <c r="E352" s="69"/>
      <c r="F352" s="70" t="str">
        <f t="shared" si="174"/>
        <v/>
      </c>
      <c r="G352" s="63" t="str">
        <f t="shared" si="175"/>
        <v/>
      </c>
      <c r="H352" s="40" t="str">
        <f t="shared" si="176"/>
        <v/>
      </c>
      <c r="I352" s="72"/>
      <c r="J352" s="72"/>
      <c r="K352" s="65" t="str">
        <f t="shared" si="177"/>
        <v/>
      </c>
      <c r="L352" s="65" t="str">
        <f t="shared" si="178"/>
        <v/>
      </c>
      <c r="M352" s="44" t="str">
        <f t="shared" si="170"/>
        <v/>
      </c>
      <c r="N352" s="45" t="str">
        <f t="shared" si="171"/>
        <v/>
      </c>
      <c r="O352" s="45" t="str">
        <f t="shared" si="182"/>
        <v/>
      </c>
      <c r="P352" s="45"/>
      <c r="Q352" s="45"/>
      <c r="R352" s="45"/>
      <c r="S352" s="40" t="str">
        <f t="shared" si="179"/>
        <v/>
      </c>
      <c r="T352" s="72"/>
      <c r="U352" s="72"/>
      <c r="V352" s="43" t="str">
        <f t="shared" si="180"/>
        <v/>
      </c>
      <c r="W352" s="65" t="str">
        <f t="shared" si="181"/>
        <v/>
      </c>
      <c r="X352" s="44" t="str">
        <f t="shared" si="162"/>
        <v/>
      </c>
      <c r="Y352" s="45" t="str">
        <f t="shared" si="172"/>
        <v/>
      </c>
      <c r="Z352" s="45" t="str">
        <f t="shared" si="173"/>
        <v/>
      </c>
      <c r="AC352" s="76"/>
      <c r="AD352" s="76"/>
      <c r="AE352" s="76"/>
    </row>
    <row r="353" spans="1:31" ht="19.5" customHeight="1" x14ac:dyDescent="0.2">
      <c r="A353" s="67" t="s">
        <v>172</v>
      </c>
      <c r="B353" s="68"/>
      <c r="C353" s="69"/>
      <c r="D353" s="69"/>
      <c r="E353" s="69"/>
      <c r="F353" s="70" t="str">
        <f t="shared" si="174"/>
        <v/>
      </c>
      <c r="G353" s="63" t="str">
        <f t="shared" si="175"/>
        <v/>
      </c>
      <c r="H353" s="40" t="str">
        <f t="shared" si="176"/>
        <v/>
      </c>
      <c r="I353" s="72"/>
      <c r="J353" s="72"/>
      <c r="K353" s="65" t="str">
        <f t="shared" si="177"/>
        <v/>
      </c>
      <c r="L353" s="65" t="str">
        <f t="shared" si="178"/>
        <v/>
      </c>
      <c r="M353" s="44" t="str">
        <f t="shared" si="170"/>
        <v/>
      </c>
      <c r="N353" s="45" t="str">
        <f t="shared" si="171"/>
        <v/>
      </c>
      <c r="O353" s="45" t="str">
        <f t="shared" si="182"/>
        <v/>
      </c>
      <c r="P353" s="45"/>
      <c r="Q353" s="45"/>
      <c r="R353" s="45"/>
      <c r="S353" s="40" t="str">
        <f t="shared" si="179"/>
        <v/>
      </c>
      <c r="T353" s="72"/>
      <c r="U353" s="72"/>
      <c r="V353" s="43" t="str">
        <f t="shared" si="180"/>
        <v/>
      </c>
      <c r="W353" s="65" t="str">
        <f t="shared" si="181"/>
        <v/>
      </c>
      <c r="X353" s="44" t="str">
        <f t="shared" si="162"/>
        <v/>
      </c>
      <c r="Y353" s="45" t="str">
        <f t="shared" si="172"/>
        <v/>
      </c>
      <c r="Z353" s="45" t="str">
        <f t="shared" si="173"/>
        <v/>
      </c>
      <c r="AC353" s="76"/>
      <c r="AD353" s="76"/>
      <c r="AE353" s="76"/>
    </row>
    <row r="354" spans="1:31" ht="19.5" customHeight="1" x14ac:dyDescent="0.2">
      <c r="A354" s="67" t="s">
        <v>173</v>
      </c>
      <c r="B354" s="68"/>
      <c r="C354" s="69"/>
      <c r="D354" s="69"/>
      <c r="E354" s="69"/>
      <c r="F354" s="70" t="str">
        <f t="shared" si="174"/>
        <v/>
      </c>
      <c r="G354" s="63" t="str">
        <f t="shared" si="175"/>
        <v/>
      </c>
      <c r="H354" s="40" t="str">
        <f t="shared" si="176"/>
        <v/>
      </c>
      <c r="I354" s="72"/>
      <c r="J354" s="72"/>
      <c r="K354" s="65" t="str">
        <f t="shared" si="177"/>
        <v/>
      </c>
      <c r="L354" s="65" t="str">
        <f t="shared" si="178"/>
        <v/>
      </c>
      <c r="M354" s="44" t="str">
        <f t="shared" si="170"/>
        <v/>
      </c>
      <c r="N354" s="45" t="str">
        <f t="shared" si="171"/>
        <v/>
      </c>
      <c r="O354" s="45" t="str">
        <f t="shared" si="182"/>
        <v/>
      </c>
      <c r="P354" s="45"/>
      <c r="Q354" s="45"/>
      <c r="R354" s="45"/>
      <c r="S354" s="40" t="str">
        <f t="shared" si="179"/>
        <v/>
      </c>
      <c r="T354" s="72"/>
      <c r="U354" s="72"/>
      <c r="V354" s="43" t="str">
        <f t="shared" si="180"/>
        <v/>
      </c>
      <c r="W354" s="65" t="str">
        <f t="shared" si="181"/>
        <v/>
      </c>
      <c r="X354" s="44" t="str">
        <f t="shared" si="162"/>
        <v/>
      </c>
      <c r="Y354" s="45" t="str">
        <f t="shared" si="172"/>
        <v/>
      </c>
      <c r="Z354" s="45" t="str">
        <f t="shared" si="173"/>
        <v/>
      </c>
      <c r="AC354" s="76"/>
      <c r="AD354" s="76"/>
      <c r="AE354" s="76"/>
    </row>
    <row r="355" spans="1:31" ht="19.5" customHeight="1" x14ac:dyDescent="0.2">
      <c r="A355" s="67" t="s">
        <v>174</v>
      </c>
      <c r="B355" s="68"/>
      <c r="C355" s="69"/>
      <c r="D355" s="69"/>
      <c r="E355" s="69"/>
      <c r="F355" s="70" t="str">
        <f t="shared" si="174"/>
        <v/>
      </c>
      <c r="G355" s="63" t="str">
        <f t="shared" si="175"/>
        <v/>
      </c>
      <c r="H355" s="40" t="str">
        <f t="shared" si="176"/>
        <v/>
      </c>
      <c r="I355" s="72"/>
      <c r="J355" s="72"/>
      <c r="K355" s="65" t="str">
        <f t="shared" si="177"/>
        <v/>
      </c>
      <c r="L355" s="65" t="str">
        <f t="shared" si="178"/>
        <v/>
      </c>
      <c r="M355" s="44" t="str">
        <f t="shared" si="170"/>
        <v/>
      </c>
      <c r="N355" s="45" t="str">
        <f t="shared" si="171"/>
        <v/>
      </c>
      <c r="O355" s="45" t="str">
        <f t="shared" si="182"/>
        <v/>
      </c>
      <c r="P355" s="45"/>
      <c r="Q355" s="45"/>
      <c r="R355" s="45"/>
      <c r="S355" s="40" t="str">
        <f t="shared" si="179"/>
        <v/>
      </c>
      <c r="T355" s="72"/>
      <c r="U355" s="72"/>
      <c r="V355" s="43" t="str">
        <f t="shared" si="180"/>
        <v/>
      </c>
      <c r="W355" s="65" t="str">
        <f t="shared" si="181"/>
        <v/>
      </c>
      <c r="X355" s="44" t="str">
        <f t="shared" si="162"/>
        <v/>
      </c>
      <c r="Y355" s="45" t="str">
        <f t="shared" si="172"/>
        <v/>
      </c>
      <c r="Z355" s="45" t="str">
        <f t="shared" si="173"/>
        <v/>
      </c>
      <c r="AC355" s="76"/>
      <c r="AD355" s="76"/>
      <c r="AE355" s="76"/>
    </row>
    <row r="356" spans="1:31" ht="19.5" customHeight="1" x14ac:dyDescent="0.2">
      <c r="A356" s="67" t="s">
        <v>175</v>
      </c>
      <c r="B356" s="68"/>
      <c r="C356" s="69"/>
      <c r="D356" s="69"/>
      <c r="E356" s="69"/>
      <c r="F356" s="70" t="str">
        <f t="shared" si="174"/>
        <v/>
      </c>
      <c r="G356" s="63" t="str">
        <f t="shared" si="175"/>
        <v/>
      </c>
      <c r="H356" s="40" t="str">
        <f t="shared" si="176"/>
        <v/>
      </c>
      <c r="I356" s="72"/>
      <c r="J356" s="72"/>
      <c r="K356" s="65" t="str">
        <f t="shared" si="177"/>
        <v/>
      </c>
      <c r="L356" s="65" t="str">
        <f t="shared" si="178"/>
        <v/>
      </c>
      <c r="M356" s="44" t="str">
        <f t="shared" si="170"/>
        <v/>
      </c>
      <c r="N356" s="45" t="str">
        <f t="shared" si="171"/>
        <v/>
      </c>
      <c r="O356" s="45" t="str">
        <f t="shared" si="182"/>
        <v/>
      </c>
      <c r="P356" s="45"/>
      <c r="Q356" s="45"/>
      <c r="R356" s="45"/>
      <c r="S356" s="40" t="str">
        <f t="shared" si="179"/>
        <v/>
      </c>
      <c r="T356" s="72"/>
      <c r="U356" s="72"/>
      <c r="V356" s="43" t="str">
        <f t="shared" si="180"/>
        <v/>
      </c>
      <c r="W356" s="65" t="str">
        <f t="shared" si="181"/>
        <v/>
      </c>
      <c r="X356" s="44" t="str">
        <f t="shared" si="162"/>
        <v/>
      </c>
      <c r="Y356" s="45" t="str">
        <f t="shared" si="172"/>
        <v/>
      </c>
      <c r="Z356" s="45" t="str">
        <f t="shared" si="173"/>
        <v/>
      </c>
      <c r="AC356" s="76"/>
      <c r="AD356" s="76"/>
      <c r="AE356" s="76"/>
    </row>
    <row r="357" spans="1:31" ht="19.5" customHeight="1" x14ac:dyDescent="0.2">
      <c r="A357" s="67" t="s">
        <v>176</v>
      </c>
      <c r="B357" s="68"/>
      <c r="C357" s="69"/>
      <c r="D357" s="69"/>
      <c r="E357" s="69"/>
      <c r="F357" s="70" t="str">
        <f t="shared" si="174"/>
        <v/>
      </c>
      <c r="G357" s="63" t="str">
        <f t="shared" si="175"/>
        <v/>
      </c>
      <c r="H357" s="40" t="str">
        <f t="shared" si="176"/>
        <v/>
      </c>
      <c r="I357" s="72"/>
      <c r="J357" s="72"/>
      <c r="K357" s="65" t="str">
        <f t="shared" si="177"/>
        <v/>
      </c>
      <c r="L357" s="65" t="str">
        <f t="shared" si="178"/>
        <v/>
      </c>
      <c r="M357" s="44" t="str">
        <f t="shared" si="170"/>
        <v/>
      </c>
      <c r="N357" s="45" t="str">
        <f t="shared" si="171"/>
        <v/>
      </c>
      <c r="O357" s="45" t="str">
        <f t="shared" si="182"/>
        <v/>
      </c>
      <c r="P357" s="45"/>
      <c r="Q357" s="45"/>
      <c r="R357" s="45"/>
      <c r="S357" s="40" t="str">
        <f t="shared" si="179"/>
        <v/>
      </c>
      <c r="T357" s="72"/>
      <c r="U357" s="72"/>
      <c r="V357" s="43" t="str">
        <f t="shared" si="180"/>
        <v/>
      </c>
      <c r="W357" s="65" t="str">
        <f t="shared" si="181"/>
        <v/>
      </c>
      <c r="X357" s="44" t="str">
        <f t="shared" si="162"/>
        <v/>
      </c>
      <c r="Y357" s="45" t="str">
        <f t="shared" si="172"/>
        <v/>
      </c>
      <c r="Z357" s="45" t="str">
        <f t="shared" si="173"/>
        <v/>
      </c>
      <c r="AC357" s="76"/>
      <c r="AD357" s="76"/>
      <c r="AE357" s="76"/>
    </row>
    <row r="358" spans="1:31" ht="19.5" customHeight="1" x14ac:dyDescent="0.2">
      <c r="A358" s="67" t="s">
        <v>177</v>
      </c>
      <c r="B358" s="68"/>
      <c r="C358" s="69"/>
      <c r="D358" s="69"/>
      <c r="E358" s="69"/>
      <c r="F358" s="70" t="str">
        <f t="shared" si="174"/>
        <v/>
      </c>
      <c r="G358" s="63" t="str">
        <f t="shared" si="175"/>
        <v/>
      </c>
      <c r="H358" s="40" t="str">
        <f t="shared" si="176"/>
        <v/>
      </c>
      <c r="I358" s="72"/>
      <c r="J358" s="72"/>
      <c r="K358" s="65" t="str">
        <f t="shared" si="177"/>
        <v/>
      </c>
      <c r="L358" s="65" t="str">
        <f t="shared" si="178"/>
        <v/>
      </c>
      <c r="M358" s="44" t="str">
        <f t="shared" si="170"/>
        <v/>
      </c>
      <c r="N358" s="45" t="str">
        <f t="shared" si="171"/>
        <v/>
      </c>
      <c r="O358" s="45" t="str">
        <f t="shared" si="182"/>
        <v/>
      </c>
      <c r="P358" s="45"/>
      <c r="Q358" s="45"/>
      <c r="R358" s="45"/>
      <c r="S358" s="40" t="str">
        <f t="shared" si="179"/>
        <v/>
      </c>
      <c r="T358" s="72"/>
      <c r="U358" s="72"/>
      <c r="V358" s="43" t="str">
        <f t="shared" si="180"/>
        <v/>
      </c>
      <c r="W358" s="65" t="str">
        <f t="shared" si="181"/>
        <v/>
      </c>
      <c r="X358" s="44" t="str">
        <f t="shared" si="162"/>
        <v/>
      </c>
      <c r="Y358" s="45" t="str">
        <f t="shared" si="172"/>
        <v/>
      </c>
      <c r="Z358" s="45" t="str">
        <f t="shared" si="173"/>
        <v/>
      </c>
      <c r="AC358" s="76"/>
      <c r="AD358" s="76"/>
      <c r="AE358" s="76"/>
    </row>
    <row r="359" spans="1:31" ht="19.5" customHeight="1" x14ac:dyDescent="0.2">
      <c r="A359" s="67" t="s">
        <v>178</v>
      </c>
      <c r="B359" s="68"/>
      <c r="C359" s="69"/>
      <c r="D359" s="69"/>
      <c r="E359" s="69"/>
      <c r="F359" s="70" t="str">
        <f t="shared" si="174"/>
        <v/>
      </c>
      <c r="G359" s="63" t="str">
        <f t="shared" si="175"/>
        <v/>
      </c>
      <c r="H359" s="40" t="str">
        <f t="shared" si="176"/>
        <v/>
      </c>
      <c r="I359" s="72"/>
      <c r="J359" s="72"/>
      <c r="K359" s="65" t="str">
        <f t="shared" si="177"/>
        <v/>
      </c>
      <c r="L359" s="65" t="str">
        <f t="shared" si="178"/>
        <v/>
      </c>
      <c r="M359" s="44" t="str">
        <f t="shared" si="170"/>
        <v/>
      </c>
      <c r="N359" s="45" t="str">
        <f t="shared" si="171"/>
        <v/>
      </c>
      <c r="O359" s="45" t="str">
        <f t="shared" si="182"/>
        <v/>
      </c>
      <c r="P359" s="45"/>
      <c r="Q359" s="45"/>
      <c r="R359" s="45"/>
      <c r="S359" s="40" t="str">
        <f t="shared" si="179"/>
        <v/>
      </c>
      <c r="T359" s="72"/>
      <c r="U359" s="72"/>
      <c r="V359" s="43" t="str">
        <f t="shared" si="180"/>
        <v/>
      </c>
      <c r="W359" s="65" t="str">
        <f t="shared" si="181"/>
        <v/>
      </c>
      <c r="X359" s="44" t="str">
        <f t="shared" si="162"/>
        <v/>
      </c>
      <c r="Y359" s="45" t="str">
        <f t="shared" si="172"/>
        <v/>
      </c>
      <c r="Z359" s="45" t="str">
        <f t="shared" si="173"/>
        <v/>
      </c>
      <c r="AC359" s="76"/>
      <c r="AD359" s="76"/>
      <c r="AE359" s="76"/>
    </row>
    <row r="360" spans="1:31" ht="19.5" customHeight="1" x14ac:dyDescent="0.2">
      <c r="A360" s="67" t="s">
        <v>179</v>
      </c>
      <c r="B360" s="68"/>
      <c r="C360" s="69"/>
      <c r="D360" s="69"/>
      <c r="E360" s="69"/>
      <c r="F360" s="70" t="str">
        <f t="shared" si="174"/>
        <v/>
      </c>
      <c r="G360" s="63" t="str">
        <f t="shared" si="175"/>
        <v/>
      </c>
      <c r="H360" s="40" t="str">
        <f t="shared" si="176"/>
        <v/>
      </c>
      <c r="I360" s="72"/>
      <c r="J360" s="72"/>
      <c r="K360" s="65" t="str">
        <f t="shared" si="177"/>
        <v/>
      </c>
      <c r="L360" s="65" t="str">
        <f t="shared" si="178"/>
        <v/>
      </c>
      <c r="M360" s="44" t="str">
        <f t="shared" si="170"/>
        <v/>
      </c>
      <c r="N360" s="45" t="str">
        <f t="shared" si="171"/>
        <v/>
      </c>
      <c r="O360" s="45" t="str">
        <f t="shared" si="182"/>
        <v/>
      </c>
      <c r="P360" s="45"/>
      <c r="Q360" s="45"/>
      <c r="R360" s="45"/>
      <c r="S360" s="40" t="str">
        <f t="shared" si="179"/>
        <v/>
      </c>
      <c r="T360" s="72"/>
      <c r="U360" s="72"/>
      <c r="V360" s="43" t="str">
        <f t="shared" si="180"/>
        <v/>
      </c>
      <c r="W360" s="65" t="str">
        <f t="shared" si="181"/>
        <v/>
      </c>
      <c r="X360" s="44" t="str">
        <f t="shared" si="162"/>
        <v/>
      </c>
      <c r="Y360" s="45" t="str">
        <f t="shared" si="172"/>
        <v/>
      </c>
      <c r="Z360" s="45" t="str">
        <f t="shared" si="173"/>
        <v/>
      </c>
      <c r="AC360" s="76"/>
      <c r="AD360" s="76"/>
      <c r="AE360" s="76"/>
    </row>
    <row r="361" spans="1:31" ht="19.5" customHeight="1" x14ac:dyDescent="0.2">
      <c r="A361" s="67" t="s">
        <v>244</v>
      </c>
      <c r="B361" s="68"/>
      <c r="C361" s="69"/>
      <c r="D361" s="69"/>
      <c r="E361" s="69"/>
      <c r="F361" s="70" t="str">
        <f t="shared" si="174"/>
        <v/>
      </c>
      <c r="G361" s="63" t="str">
        <f t="shared" si="175"/>
        <v/>
      </c>
      <c r="H361" s="40" t="str">
        <f t="shared" si="176"/>
        <v/>
      </c>
      <c r="I361" s="72"/>
      <c r="J361" s="72"/>
      <c r="K361" s="65" t="str">
        <f t="shared" si="177"/>
        <v/>
      </c>
      <c r="L361" s="65" t="str">
        <f t="shared" si="178"/>
        <v/>
      </c>
      <c r="M361" s="44" t="str">
        <f t="shared" si="170"/>
        <v/>
      </c>
      <c r="N361" s="45" t="str">
        <f t="shared" si="171"/>
        <v/>
      </c>
      <c r="O361" s="45" t="str">
        <f t="shared" si="182"/>
        <v/>
      </c>
      <c r="P361" s="45"/>
      <c r="Q361" s="45"/>
      <c r="R361" s="45"/>
      <c r="S361" s="40" t="str">
        <f t="shared" si="179"/>
        <v/>
      </c>
      <c r="T361" s="72"/>
      <c r="U361" s="72"/>
      <c r="V361" s="43" t="str">
        <f t="shared" si="180"/>
        <v/>
      </c>
      <c r="W361" s="65" t="str">
        <f t="shared" si="181"/>
        <v/>
      </c>
      <c r="X361" s="44" t="str">
        <f t="shared" si="162"/>
        <v/>
      </c>
      <c r="Y361" s="45" t="str">
        <f t="shared" si="172"/>
        <v/>
      </c>
      <c r="Z361" s="45" t="str">
        <f t="shared" si="173"/>
        <v/>
      </c>
      <c r="AC361" s="76"/>
      <c r="AD361" s="76"/>
      <c r="AE361" s="76"/>
    </row>
    <row r="362" spans="1:31" ht="19.5" customHeight="1" x14ac:dyDescent="0.2">
      <c r="A362" s="67" t="s">
        <v>245</v>
      </c>
      <c r="B362" s="68"/>
      <c r="C362" s="69"/>
      <c r="D362" s="69"/>
      <c r="E362" s="69"/>
      <c r="F362" s="70" t="str">
        <f t="shared" si="174"/>
        <v/>
      </c>
      <c r="G362" s="63" t="str">
        <f t="shared" si="175"/>
        <v/>
      </c>
      <c r="H362" s="40" t="str">
        <f t="shared" si="176"/>
        <v/>
      </c>
      <c r="I362" s="72"/>
      <c r="J362" s="72"/>
      <c r="K362" s="65" t="str">
        <f t="shared" si="177"/>
        <v/>
      </c>
      <c r="L362" s="65" t="str">
        <f t="shared" si="178"/>
        <v/>
      </c>
      <c r="M362" s="44" t="str">
        <f t="shared" si="170"/>
        <v/>
      </c>
      <c r="N362" s="45" t="str">
        <f t="shared" si="171"/>
        <v/>
      </c>
      <c r="O362" s="45" t="str">
        <f t="shared" si="182"/>
        <v/>
      </c>
      <c r="P362" s="45"/>
      <c r="Q362" s="45"/>
      <c r="R362" s="45"/>
      <c r="S362" s="40" t="str">
        <f t="shared" si="179"/>
        <v/>
      </c>
      <c r="T362" s="72"/>
      <c r="U362" s="72"/>
      <c r="V362" s="43" t="str">
        <f t="shared" si="180"/>
        <v/>
      </c>
      <c r="W362" s="65" t="str">
        <f t="shared" si="181"/>
        <v/>
      </c>
      <c r="X362" s="44" t="str">
        <f t="shared" si="162"/>
        <v/>
      </c>
      <c r="Y362" s="45" t="str">
        <f t="shared" si="172"/>
        <v/>
      </c>
      <c r="Z362" s="45" t="str">
        <f t="shared" si="173"/>
        <v/>
      </c>
      <c r="AC362" s="76"/>
      <c r="AD362" s="76"/>
      <c r="AE362" s="76"/>
    </row>
    <row r="363" spans="1:31" ht="19.5" customHeight="1" x14ac:dyDescent="0.2">
      <c r="A363" s="67" t="s">
        <v>246</v>
      </c>
      <c r="B363" s="68"/>
      <c r="C363" s="69"/>
      <c r="D363" s="69"/>
      <c r="E363" s="69"/>
      <c r="F363" s="70" t="str">
        <f t="shared" si="174"/>
        <v/>
      </c>
      <c r="G363" s="63" t="str">
        <f t="shared" si="175"/>
        <v/>
      </c>
      <c r="H363" s="40" t="str">
        <f t="shared" si="176"/>
        <v/>
      </c>
      <c r="I363" s="72"/>
      <c r="J363" s="72"/>
      <c r="K363" s="65" t="str">
        <f t="shared" si="177"/>
        <v/>
      </c>
      <c r="L363" s="65" t="str">
        <f t="shared" si="178"/>
        <v/>
      </c>
      <c r="M363" s="44" t="str">
        <f t="shared" si="170"/>
        <v/>
      </c>
      <c r="N363" s="45" t="str">
        <f t="shared" si="171"/>
        <v/>
      </c>
      <c r="O363" s="45" t="str">
        <f t="shared" si="182"/>
        <v/>
      </c>
      <c r="P363" s="45"/>
      <c r="Q363" s="45"/>
      <c r="R363" s="45"/>
      <c r="S363" s="40" t="str">
        <f t="shared" si="179"/>
        <v/>
      </c>
      <c r="T363" s="72"/>
      <c r="U363" s="72"/>
      <c r="V363" s="43" t="str">
        <f t="shared" si="180"/>
        <v/>
      </c>
      <c r="W363" s="65" t="str">
        <f t="shared" si="181"/>
        <v/>
      </c>
      <c r="X363" s="44" t="str">
        <f t="shared" si="162"/>
        <v/>
      </c>
      <c r="Y363" s="45" t="str">
        <f t="shared" si="172"/>
        <v/>
      </c>
      <c r="Z363" s="45" t="str">
        <f t="shared" si="173"/>
        <v/>
      </c>
      <c r="AC363" s="76"/>
      <c r="AD363" s="76"/>
      <c r="AE363" s="76"/>
    </row>
    <row r="364" spans="1:31" ht="19.5" customHeight="1" x14ac:dyDescent="0.2">
      <c r="A364" s="67" t="s">
        <v>247</v>
      </c>
      <c r="B364" s="68"/>
      <c r="C364" s="69"/>
      <c r="D364" s="69"/>
      <c r="E364" s="69"/>
      <c r="F364" s="70" t="str">
        <f t="shared" si="174"/>
        <v/>
      </c>
      <c r="G364" s="63" t="str">
        <f t="shared" si="175"/>
        <v/>
      </c>
      <c r="H364" s="40" t="str">
        <f t="shared" si="176"/>
        <v/>
      </c>
      <c r="I364" s="72"/>
      <c r="J364" s="72"/>
      <c r="K364" s="65" t="str">
        <f t="shared" si="177"/>
        <v/>
      </c>
      <c r="L364" s="65" t="str">
        <f t="shared" si="178"/>
        <v/>
      </c>
      <c r="M364" s="44" t="str">
        <f t="shared" si="170"/>
        <v/>
      </c>
      <c r="N364" s="45" t="str">
        <f t="shared" si="171"/>
        <v/>
      </c>
      <c r="O364" s="45" t="str">
        <f t="shared" si="182"/>
        <v/>
      </c>
      <c r="P364" s="45"/>
      <c r="Q364" s="45"/>
      <c r="R364" s="45"/>
      <c r="S364" s="40" t="str">
        <f t="shared" si="179"/>
        <v/>
      </c>
      <c r="T364" s="72"/>
      <c r="U364" s="72"/>
      <c r="V364" s="43" t="str">
        <f t="shared" si="180"/>
        <v/>
      </c>
      <c r="W364" s="65" t="str">
        <f t="shared" si="181"/>
        <v/>
      </c>
      <c r="X364" s="44" t="str">
        <f t="shared" ref="X364:X408" si="183">IF(C364="","",C364+X363)</f>
        <v/>
      </c>
      <c r="Y364" s="45" t="str">
        <f t="shared" si="172"/>
        <v/>
      </c>
      <c r="Z364" s="45" t="str">
        <f t="shared" si="173"/>
        <v/>
      </c>
      <c r="AC364" s="76"/>
      <c r="AD364" s="76"/>
      <c r="AE364" s="76"/>
    </row>
    <row r="365" spans="1:31" ht="19.5" customHeight="1" x14ac:dyDescent="0.2">
      <c r="A365" s="67" t="s">
        <v>248</v>
      </c>
      <c r="B365" s="68"/>
      <c r="C365" s="69"/>
      <c r="D365" s="69"/>
      <c r="E365" s="69"/>
      <c r="F365" s="70" t="str">
        <f t="shared" si="174"/>
        <v/>
      </c>
      <c r="G365" s="63" t="str">
        <f t="shared" si="175"/>
        <v/>
      </c>
      <c r="H365" s="40" t="str">
        <f t="shared" si="176"/>
        <v/>
      </c>
      <c r="I365" s="72"/>
      <c r="J365" s="72"/>
      <c r="K365" s="65" t="str">
        <f t="shared" si="177"/>
        <v/>
      </c>
      <c r="L365" s="65" t="str">
        <f t="shared" si="178"/>
        <v/>
      </c>
      <c r="M365" s="44" t="str">
        <f t="shared" si="170"/>
        <v/>
      </c>
      <c r="N365" s="45" t="str">
        <f t="shared" si="171"/>
        <v/>
      </c>
      <c r="O365" s="45" t="str">
        <f t="shared" si="182"/>
        <v/>
      </c>
      <c r="P365" s="45"/>
      <c r="Q365" s="45"/>
      <c r="R365" s="45"/>
      <c r="S365" s="40" t="str">
        <f t="shared" si="179"/>
        <v/>
      </c>
      <c r="T365" s="72"/>
      <c r="U365" s="72"/>
      <c r="V365" s="43" t="str">
        <f t="shared" si="180"/>
        <v/>
      </c>
      <c r="W365" s="65" t="str">
        <f t="shared" si="181"/>
        <v/>
      </c>
      <c r="X365" s="44" t="str">
        <f t="shared" si="183"/>
        <v/>
      </c>
      <c r="Y365" s="45" t="str">
        <f t="shared" si="172"/>
        <v/>
      </c>
      <c r="Z365" s="45" t="str">
        <f t="shared" si="173"/>
        <v/>
      </c>
      <c r="AC365" s="76"/>
      <c r="AD365" s="76"/>
      <c r="AE365" s="76"/>
    </row>
    <row r="366" spans="1:31" ht="19.5" customHeight="1" x14ac:dyDescent="0.2">
      <c r="A366" s="67" t="s">
        <v>249</v>
      </c>
      <c r="B366" s="68"/>
      <c r="C366" s="69"/>
      <c r="D366" s="69"/>
      <c r="E366" s="69"/>
      <c r="F366" s="70" t="str">
        <f t="shared" si="174"/>
        <v/>
      </c>
      <c r="G366" s="63" t="str">
        <f t="shared" si="175"/>
        <v/>
      </c>
      <c r="H366" s="40" t="str">
        <f t="shared" si="176"/>
        <v/>
      </c>
      <c r="I366" s="72"/>
      <c r="J366" s="72"/>
      <c r="K366" s="65" t="str">
        <f t="shared" si="177"/>
        <v/>
      </c>
      <c r="L366" s="65" t="str">
        <f t="shared" si="178"/>
        <v/>
      </c>
      <c r="M366" s="44" t="str">
        <f t="shared" si="170"/>
        <v/>
      </c>
      <c r="N366" s="45" t="str">
        <f t="shared" si="171"/>
        <v/>
      </c>
      <c r="O366" s="45" t="str">
        <f t="shared" si="182"/>
        <v/>
      </c>
      <c r="P366" s="45"/>
      <c r="Q366" s="45"/>
      <c r="R366" s="45"/>
      <c r="S366" s="40" t="str">
        <f t="shared" si="179"/>
        <v/>
      </c>
      <c r="T366" s="72"/>
      <c r="U366" s="72"/>
      <c r="V366" s="43" t="str">
        <f t="shared" si="180"/>
        <v/>
      </c>
      <c r="W366" s="65" t="str">
        <f t="shared" si="181"/>
        <v/>
      </c>
      <c r="X366" s="44" t="str">
        <f t="shared" si="183"/>
        <v/>
      </c>
      <c r="Y366" s="45" t="str">
        <f t="shared" si="172"/>
        <v/>
      </c>
      <c r="Z366" s="45" t="str">
        <f t="shared" si="173"/>
        <v/>
      </c>
      <c r="AC366" s="76"/>
      <c r="AD366" s="76"/>
      <c r="AE366" s="76"/>
    </row>
    <row r="367" spans="1:31" ht="19.5" customHeight="1" x14ac:dyDescent="0.2">
      <c r="A367" s="67" t="s">
        <v>250</v>
      </c>
      <c r="B367" s="68"/>
      <c r="C367" s="69"/>
      <c r="D367" s="69"/>
      <c r="E367" s="69"/>
      <c r="F367" s="70" t="str">
        <f t="shared" si="174"/>
        <v/>
      </c>
      <c r="G367" s="63" t="str">
        <f t="shared" si="175"/>
        <v/>
      </c>
      <c r="H367" s="40" t="str">
        <f t="shared" si="176"/>
        <v/>
      </c>
      <c r="I367" s="72"/>
      <c r="J367" s="72"/>
      <c r="K367" s="65" t="str">
        <f t="shared" si="177"/>
        <v/>
      </c>
      <c r="L367" s="65" t="str">
        <f t="shared" si="178"/>
        <v/>
      </c>
      <c r="M367" s="44" t="str">
        <f t="shared" si="170"/>
        <v/>
      </c>
      <c r="N367" s="45" t="str">
        <f t="shared" si="171"/>
        <v/>
      </c>
      <c r="O367" s="45" t="str">
        <f t="shared" si="182"/>
        <v/>
      </c>
      <c r="P367" s="45"/>
      <c r="Q367" s="45"/>
      <c r="R367" s="45"/>
      <c r="S367" s="40" t="str">
        <f t="shared" si="179"/>
        <v/>
      </c>
      <c r="T367" s="72"/>
      <c r="U367" s="72"/>
      <c r="V367" s="43" t="str">
        <f t="shared" si="180"/>
        <v/>
      </c>
      <c r="W367" s="65" t="str">
        <f t="shared" si="181"/>
        <v/>
      </c>
      <c r="X367" s="44" t="str">
        <f t="shared" si="183"/>
        <v/>
      </c>
      <c r="Y367" s="45" t="str">
        <f t="shared" si="172"/>
        <v/>
      </c>
      <c r="Z367" s="45" t="str">
        <f t="shared" si="173"/>
        <v/>
      </c>
      <c r="AC367" s="76"/>
      <c r="AD367" s="76"/>
      <c r="AE367" s="76"/>
    </row>
    <row r="368" spans="1:31" ht="19.5" customHeight="1" x14ac:dyDescent="0.2">
      <c r="A368" s="67" t="s">
        <v>251</v>
      </c>
      <c r="B368" s="68"/>
      <c r="C368" s="69"/>
      <c r="D368" s="69"/>
      <c r="E368" s="69"/>
      <c r="F368" s="70" t="str">
        <f t="shared" si="174"/>
        <v/>
      </c>
      <c r="G368" s="63" t="str">
        <f t="shared" si="175"/>
        <v/>
      </c>
      <c r="H368" s="40" t="str">
        <f t="shared" si="176"/>
        <v/>
      </c>
      <c r="I368" s="72"/>
      <c r="J368" s="72"/>
      <c r="K368" s="65" t="str">
        <f t="shared" si="177"/>
        <v/>
      </c>
      <c r="L368" s="65" t="str">
        <f t="shared" si="178"/>
        <v/>
      </c>
      <c r="M368" s="44" t="str">
        <f t="shared" si="170"/>
        <v/>
      </c>
      <c r="N368" s="45" t="str">
        <f t="shared" si="171"/>
        <v/>
      </c>
      <c r="O368" s="45" t="str">
        <f t="shared" si="182"/>
        <v/>
      </c>
      <c r="P368" s="45"/>
      <c r="Q368" s="45"/>
      <c r="R368" s="45"/>
      <c r="S368" s="40" t="str">
        <f t="shared" si="179"/>
        <v/>
      </c>
      <c r="T368" s="72"/>
      <c r="U368" s="72"/>
      <c r="V368" s="43" t="str">
        <f t="shared" si="180"/>
        <v/>
      </c>
      <c r="W368" s="65" t="str">
        <f t="shared" si="181"/>
        <v/>
      </c>
      <c r="X368" s="44" t="str">
        <f t="shared" si="183"/>
        <v/>
      </c>
      <c r="Y368" s="45" t="str">
        <f t="shared" si="172"/>
        <v/>
      </c>
      <c r="Z368" s="45" t="str">
        <f t="shared" si="173"/>
        <v/>
      </c>
      <c r="AC368" s="76"/>
      <c r="AD368" s="76"/>
      <c r="AE368" s="76"/>
    </row>
    <row r="369" spans="1:31" ht="19.5" customHeight="1" x14ac:dyDescent="0.2">
      <c r="A369" s="67" t="s">
        <v>252</v>
      </c>
      <c r="B369" s="68"/>
      <c r="C369" s="69"/>
      <c r="D369" s="69"/>
      <c r="E369" s="69"/>
      <c r="F369" s="70" t="str">
        <f t="shared" si="174"/>
        <v/>
      </c>
      <c r="G369" s="63" t="str">
        <f t="shared" si="175"/>
        <v/>
      </c>
      <c r="H369" s="40" t="str">
        <f t="shared" si="176"/>
        <v/>
      </c>
      <c r="I369" s="72"/>
      <c r="J369" s="72"/>
      <c r="K369" s="65" t="str">
        <f t="shared" si="177"/>
        <v/>
      </c>
      <c r="L369" s="65" t="str">
        <f t="shared" si="178"/>
        <v/>
      </c>
      <c r="M369" s="44" t="str">
        <f t="shared" si="170"/>
        <v/>
      </c>
      <c r="N369" s="45" t="str">
        <f t="shared" si="171"/>
        <v/>
      </c>
      <c r="O369" s="45" t="str">
        <f t="shared" si="182"/>
        <v/>
      </c>
      <c r="P369" s="45"/>
      <c r="Q369" s="45"/>
      <c r="R369" s="45"/>
      <c r="S369" s="40" t="str">
        <f t="shared" si="179"/>
        <v/>
      </c>
      <c r="T369" s="72"/>
      <c r="U369" s="72"/>
      <c r="V369" s="43" t="str">
        <f t="shared" si="180"/>
        <v/>
      </c>
      <c r="W369" s="65" t="str">
        <f t="shared" si="181"/>
        <v/>
      </c>
      <c r="X369" s="44" t="str">
        <f t="shared" si="183"/>
        <v/>
      </c>
      <c r="Y369" s="45" t="str">
        <f t="shared" si="172"/>
        <v/>
      </c>
      <c r="Z369" s="45" t="str">
        <f t="shared" si="173"/>
        <v/>
      </c>
      <c r="AC369" s="76"/>
      <c r="AD369" s="76"/>
      <c r="AE369" s="76"/>
    </row>
    <row r="370" spans="1:31" ht="19.5" customHeight="1" x14ac:dyDescent="0.2">
      <c r="A370" s="67" t="s">
        <v>253</v>
      </c>
      <c r="B370" s="68"/>
      <c r="C370" s="69"/>
      <c r="D370" s="69"/>
      <c r="E370" s="69"/>
      <c r="F370" s="70" t="str">
        <f t="shared" si="174"/>
        <v/>
      </c>
      <c r="G370" s="63" t="str">
        <f t="shared" si="175"/>
        <v/>
      </c>
      <c r="H370" s="40" t="str">
        <f t="shared" si="176"/>
        <v/>
      </c>
      <c r="I370" s="72"/>
      <c r="J370" s="72"/>
      <c r="K370" s="65" t="str">
        <f t="shared" si="177"/>
        <v/>
      </c>
      <c r="L370" s="65" t="str">
        <f t="shared" si="178"/>
        <v/>
      </c>
      <c r="M370" s="44" t="str">
        <f t="shared" si="170"/>
        <v/>
      </c>
      <c r="N370" s="45" t="str">
        <f t="shared" si="171"/>
        <v/>
      </c>
      <c r="O370" s="45" t="str">
        <f t="shared" si="182"/>
        <v/>
      </c>
      <c r="P370" s="45"/>
      <c r="Q370" s="45"/>
      <c r="R370" s="45"/>
      <c r="S370" s="40" t="str">
        <f t="shared" si="179"/>
        <v/>
      </c>
      <c r="T370" s="72"/>
      <c r="U370" s="72"/>
      <c r="V370" s="43" t="str">
        <f t="shared" si="180"/>
        <v/>
      </c>
      <c r="W370" s="65" t="str">
        <f t="shared" si="181"/>
        <v/>
      </c>
      <c r="X370" s="44" t="str">
        <f t="shared" si="183"/>
        <v/>
      </c>
      <c r="Y370" s="45" t="str">
        <f t="shared" si="172"/>
        <v/>
      </c>
      <c r="Z370" s="45" t="str">
        <f t="shared" si="173"/>
        <v/>
      </c>
      <c r="AC370" s="76"/>
      <c r="AD370" s="76"/>
      <c r="AE370" s="76"/>
    </row>
    <row r="371" spans="1:31" ht="19.5" customHeight="1" x14ac:dyDescent="0.2">
      <c r="A371" s="67" t="s">
        <v>254</v>
      </c>
      <c r="B371" s="68"/>
      <c r="C371" s="69"/>
      <c r="D371" s="69"/>
      <c r="E371" s="69"/>
      <c r="F371" s="70" t="str">
        <f t="shared" si="174"/>
        <v/>
      </c>
      <c r="G371" s="63" t="str">
        <f t="shared" si="175"/>
        <v/>
      </c>
      <c r="H371" s="40" t="str">
        <f t="shared" si="176"/>
        <v/>
      </c>
      <c r="I371" s="72"/>
      <c r="J371" s="72"/>
      <c r="K371" s="65" t="str">
        <f t="shared" si="177"/>
        <v/>
      </c>
      <c r="L371" s="65" t="str">
        <f t="shared" si="178"/>
        <v/>
      </c>
      <c r="M371" s="44" t="str">
        <f t="shared" si="170"/>
        <v/>
      </c>
      <c r="N371" s="45" t="str">
        <f t="shared" si="171"/>
        <v/>
      </c>
      <c r="O371" s="45" t="str">
        <f t="shared" si="182"/>
        <v/>
      </c>
      <c r="P371" s="45"/>
      <c r="Q371" s="45"/>
      <c r="R371" s="45"/>
      <c r="S371" s="40" t="str">
        <f t="shared" si="179"/>
        <v/>
      </c>
      <c r="T371" s="72"/>
      <c r="U371" s="72"/>
      <c r="V371" s="43" t="str">
        <f t="shared" si="180"/>
        <v/>
      </c>
      <c r="W371" s="65" t="str">
        <f t="shared" si="181"/>
        <v/>
      </c>
      <c r="X371" s="44" t="str">
        <f t="shared" si="183"/>
        <v/>
      </c>
      <c r="Y371" s="45" t="str">
        <f t="shared" si="172"/>
        <v/>
      </c>
      <c r="Z371" s="45" t="str">
        <f t="shared" si="173"/>
        <v/>
      </c>
      <c r="AC371" s="76"/>
      <c r="AD371" s="76"/>
      <c r="AE371" s="76"/>
    </row>
    <row r="372" spans="1:31" ht="19.5" customHeight="1" x14ac:dyDescent="0.2">
      <c r="A372" s="67" t="s">
        <v>255</v>
      </c>
      <c r="B372" s="68"/>
      <c r="C372" s="69"/>
      <c r="D372" s="69"/>
      <c r="E372" s="69"/>
      <c r="F372" s="70" t="str">
        <f t="shared" si="174"/>
        <v/>
      </c>
      <c r="G372" s="63" t="str">
        <f t="shared" si="175"/>
        <v/>
      </c>
      <c r="H372" s="40" t="str">
        <f t="shared" si="176"/>
        <v/>
      </c>
      <c r="I372" s="72"/>
      <c r="J372" s="72"/>
      <c r="K372" s="65" t="str">
        <f t="shared" si="177"/>
        <v/>
      </c>
      <c r="L372" s="65" t="str">
        <f t="shared" si="178"/>
        <v/>
      </c>
      <c r="M372" s="44" t="str">
        <f t="shared" si="170"/>
        <v/>
      </c>
      <c r="N372" s="45" t="str">
        <f t="shared" si="171"/>
        <v/>
      </c>
      <c r="O372" s="45" t="str">
        <f t="shared" si="182"/>
        <v/>
      </c>
      <c r="P372" s="45"/>
      <c r="Q372" s="45"/>
      <c r="R372" s="45"/>
      <c r="S372" s="40" t="str">
        <f t="shared" si="179"/>
        <v/>
      </c>
      <c r="T372" s="72"/>
      <c r="U372" s="72"/>
      <c r="V372" s="43" t="str">
        <f t="shared" si="180"/>
        <v/>
      </c>
      <c r="W372" s="65" t="str">
        <f t="shared" si="181"/>
        <v/>
      </c>
      <c r="X372" s="44" t="str">
        <f t="shared" si="183"/>
        <v/>
      </c>
      <c r="Y372" s="45" t="str">
        <f t="shared" si="172"/>
        <v/>
      </c>
      <c r="Z372" s="45" t="str">
        <f t="shared" si="173"/>
        <v/>
      </c>
      <c r="AC372" s="76"/>
      <c r="AD372" s="76"/>
      <c r="AE372" s="76"/>
    </row>
    <row r="373" spans="1:31" ht="19.5" customHeight="1" x14ac:dyDescent="0.2">
      <c r="A373" s="67" t="s">
        <v>256</v>
      </c>
      <c r="B373" s="68"/>
      <c r="C373" s="69"/>
      <c r="D373" s="69"/>
      <c r="E373" s="69"/>
      <c r="F373" s="70" t="str">
        <f t="shared" si="174"/>
        <v/>
      </c>
      <c r="G373" s="63" t="str">
        <f t="shared" si="175"/>
        <v/>
      </c>
      <c r="H373" s="40" t="str">
        <f t="shared" si="176"/>
        <v/>
      </c>
      <c r="I373" s="72"/>
      <c r="J373" s="72"/>
      <c r="K373" s="65" t="str">
        <f t="shared" si="177"/>
        <v/>
      </c>
      <c r="L373" s="65" t="str">
        <f t="shared" si="178"/>
        <v/>
      </c>
      <c r="M373" s="44" t="str">
        <f t="shared" si="170"/>
        <v/>
      </c>
      <c r="N373" s="45" t="str">
        <f t="shared" si="171"/>
        <v/>
      </c>
      <c r="O373" s="45" t="str">
        <f t="shared" si="182"/>
        <v/>
      </c>
      <c r="P373" s="45"/>
      <c r="Q373" s="45"/>
      <c r="R373" s="45"/>
      <c r="S373" s="40" t="str">
        <f t="shared" si="179"/>
        <v/>
      </c>
      <c r="T373" s="72"/>
      <c r="U373" s="72"/>
      <c r="V373" s="43" t="str">
        <f t="shared" si="180"/>
        <v/>
      </c>
      <c r="W373" s="65" t="str">
        <f t="shared" si="181"/>
        <v/>
      </c>
      <c r="X373" s="44" t="str">
        <f t="shared" si="183"/>
        <v/>
      </c>
      <c r="Y373" s="45" t="str">
        <f t="shared" si="172"/>
        <v/>
      </c>
      <c r="Z373" s="45" t="str">
        <f t="shared" si="173"/>
        <v/>
      </c>
      <c r="AC373" s="76"/>
      <c r="AD373" s="76"/>
      <c r="AE373" s="76"/>
    </row>
    <row r="374" spans="1:31" ht="19.5" customHeight="1" x14ac:dyDescent="0.2">
      <c r="A374" s="67" t="s">
        <v>257</v>
      </c>
      <c r="B374" s="68"/>
      <c r="C374" s="69"/>
      <c r="D374" s="69"/>
      <c r="E374" s="69"/>
      <c r="F374" s="70" t="str">
        <f t="shared" si="174"/>
        <v/>
      </c>
      <c r="G374" s="63" t="str">
        <f t="shared" si="175"/>
        <v/>
      </c>
      <c r="H374" s="40" t="str">
        <f t="shared" si="176"/>
        <v/>
      </c>
      <c r="I374" s="72"/>
      <c r="J374" s="72"/>
      <c r="K374" s="65" t="str">
        <f t="shared" si="177"/>
        <v/>
      </c>
      <c r="L374" s="65" t="str">
        <f t="shared" si="178"/>
        <v/>
      </c>
      <c r="M374" s="44" t="str">
        <f t="shared" si="170"/>
        <v/>
      </c>
      <c r="N374" s="45" t="str">
        <f t="shared" si="171"/>
        <v/>
      </c>
      <c r="O374" s="45" t="str">
        <f t="shared" si="182"/>
        <v/>
      </c>
      <c r="P374" s="45"/>
      <c r="Q374" s="45"/>
      <c r="R374" s="45"/>
      <c r="S374" s="40" t="str">
        <f t="shared" si="179"/>
        <v/>
      </c>
      <c r="T374" s="72"/>
      <c r="U374" s="72"/>
      <c r="V374" s="43" t="str">
        <f t="shared" si="180"/>
        <v/>
      </c>
      <c r="W374" s="65" t="str">
        <f t="shared" si="181"/>
        <v/>
      </c>
      <c r="X374" s="44" t="str">
        <f t="shared" si="183"/>
        <v/>
      </c>
      <c r="Y374" s="45" t="str">
        <f t="shared" si="172"/>
        <v/>
      </c>
      <c r="Z374" s="45" t="str">
        <f t="shared" si="173"/>
        <v/>
      </c>
      <c r="AC374" s="76"/>
      <c r="AD374" s="76"/>
      <c r="AE374" s="76"/>
    </row>
    <row r="375" spans="1:31" ht="19.5" customHeight="1" x14ac:dyDescent="0.2">
      <c r="A375" s="67" t="s">
        <v>258</v>
      </c>
      <c r="B375" s="68"/>
      <c r="C375" s="69"/>
      <c r="D375" s="69"/>
      <c r="E375" s="69"/>
      <c r="F375" s="70" t="str">
        <f t="shared" si="174"/>
        <v/>
      </c>
      <c r="G375" s="63" t="str">
        <f t="shared" si="175"/>
        <v/>
      </c>
      <c r="H375" s="40" t="str">
        <f t="shared" si="176"/>
        <v/>
      </c>
      <c r="I375" s="72"/>
      <c r="J375" s="72"/>
      <c r="K375" s="65" t="str">
        <f t="shared" si="177"/>
        <v/>
      </c>
      <c r="L375" s="65" t="str">
        <f t="shared" si="178"/>
        <v/>
      </c>
      <c r="M375" s="44" t="str">
        <f t="shared" si="170"/>
        <v/>
      </c>
      <c r="N375" s="45" t="str">
        <f t="shared" si="171"/>
        <v/>
      </c>
      <c r="O375" s="45" t="str">
        <f t="shared" si="182"/>
        <v/>
      </c>
      <c r="P375" s="45"/>
      <c r="Q375" s="45"/>
      <c r="R375" s="45"/>
      <c r="S375" s="40" t="str">
        <f t="shared" si="179"/>
        <v/>
      </c>
      <c r="T375" s="72"/>
      <c r="U375" s="72"/>
      <c r="V375" s="43" t="str">
        <f t="shared" si="180"/>
        <v/>
      </c>
      <c r="W375" s="65" t="str">
        <f t="shared" si="181"/>
        <v/>
      </c>
      <c r="X375" s="44" t="str">
        <f t="shared" si="183"/>
        <v/>
      </c>
      <c r="Y375" s="45" t="str">
        <f t="shared" si="172"/>
        <v/>
      </c>
      <c r="Z375" s="45" t="str">
        <f t="shared" si="173"/>
        <v/>
      </c>
      <c r="AC375" s="76"/>
      <c r="AD375" s="76"/>
      <c r="AE375" s="76"/>
    </row>
    <row r="376" spans="1:31" ht="19.5" customHeight="1" x14ac:dyDescent="0.2">
      <c r="A376" s="67" t="s">
        <v>259</v>
      </c>
      <c r="B376" s="68"/>
      <c r="C376" s="69"/>
      <c r="D376" s="69"/>
      <c r="E376" s="69"/>
      <c r="F376" s="70" t="str">
        <f t="shared" si="174"/>
        <v/>
      </c>
      <c r="G376" s="63" t="str">
        <f t="shared" si="175"/>
        <v/>
      </c>
      <c r="H376" s="40" t="str">
        <f t="shared" si="176"/>
        <v/>
      </c>
      <c r="I376" s="72"/>
      <c r="J376" s="72"/>
      <c r="K376" s="65" t="str">
        <f t="shared" si="177"/>
        <v/>
      </c>
      <c r="L376" s="65" t="str">
        <f t="shared" si="178"/>
        <v/>
      </c>
      <c r="M376" s="44" t="str">
        <f t="shared" si="170"/>
        <v/>
      </c>
      <c r="N376" s="45" t="str">
        <f t="shared" si="171"/>
        <v/>
      </c>
      <c r="O376" s="45" t="str">
        <f t="shared" si="182"/>
        <v/>
      </c>
      <c r="P376" s="45"/>
      <c r="Q376" s="45"/>
      <c r="R376" s="45"/>
      <c r="S376" s="40" t="str">
        <f t="shared" si="179"/>
        <v/>
      </c>
      <c r="T376" s="72"/>
      <c r="U376" s="72"/>
      <c r="V376" s="43" t="str">
        <f t="shared" si="180"/>
        <v/>
      </c>
      <c r="W376" s="65" t="str">
        <f t="shared" si="181"/>
        <v/>
      </c>
      <c r="X376" s="44" t="str">
        <f t="shared" si="183"/>
        <v/>
      </c>
      <c r="Y376" s="45" t="str">
        <f t="shared" si="172"/>
        <v/>
      </c>
      <c r="Z376" s="45" t="str">
        <f t="shared" si="173"/>
        <v/>
      </c>
      <c r="AC376" s="76"/>
      <c r="AD376" s="76"/>
      <c r="AE376" s="76"/>
    </row>
    <row r="377" spans="1:31" ht="19.5" customHeight="1" x14ac:dyDescent="0.2">
      <c r="A377" s="67" t="s">
        <v>260</v>
      </c>
      <c r="B377" s="68"/>
      <c r="C377" s="69"/>
      <c r="D377" s="69"/>
      <c r="E377" s="69"/>
      <c r="F377" s="70" t="str">
        <f t="shared" si="174"/>
        <v/>
      </c>
      <c r="G377" s="63" t="str">
        <f t="shared" si="175"/>
        <v/>
      </c>
      <c r="H377" s="40" t="str">
        <f t="shared" si="176"/>
        <v/>
      </c>
      <c r="I377" s="72"/>
      <c r="J377" s="72"/>
      <c r="K377" s="65" t="str">
        <f t="shared" si="177"/>
        <v/>
      </c>
      <c r="L377" s="65" t="str">
        <f t="shared" si="178"/>
        <v/>
      </c>
      <c r="M377" s="44" t="str">
        <f t="shared" ref="M377:M408" si="184">IF(C377="","",C377+M376)</f>
        <v/>
      </c>
      <c r="N377" s="45" t="str">
        <f t="shared" ref="N377:O408" si="185">IF(I377="","",I377+N376)</f>
        <v/>
      </c>
      <c r="O377" s="45" t="str">
        <f t="shared" si="182"/>
        <v/>
      </c>
      <c r="P377" s="45"/>
      <c r="Q377" s="45"/>
      <c r="R377" s="45"/>
      <c r="S377" s="40" t="str">
        <f t="shared" si="179"/>
        <v/>
      </c>
      <c r="T377" s="72"/>
      <c r="U377" s="72"/>
      <c r="V377" s="43" t="str">
        <f t="shared" si="180"/>
        <v/>
      </c>
      <c r="W377" s="65" t="str">
        <f t="shared" si="181"/>
        <v/>
      </c>
      <c r="X377" s="44" t="str">
        <f t="shared" si="183"/>
        <v/>
      </c>
      <c r="Y377" s="45" t="str">
        <f t="shared" ref="Y377:Z408" si="186">IF(T377="","",T377+Y376)</f>
        <v/>
      </c>
      <c r="Z377" s="45" t="str">
        <f t="shared" si="186"/>
        <v/>
      </c>
      <c r="AC377" s="76"/>
      <c r="AD377" s="76"/>
      <c r="AE377" s="76"/>
    </row>
    <row r="378" spans="1:31" ht="19.5" customHeight="1" x14ac:dyDescent="0.2">
      <c r="A378" s="67" t="s">
        <v>261</v>
      </c>
      <c r="B378" s="68"/>
      <c r="C378" s="69"/>
      <c r="D378" s="69"/>
      <c r="E378" s="69"/>
      <c r="F378" s="70" t="str">
        <f t="shared" si="174"/>
        <v/>
      </c>
      <c r="G378" s="63" t="str">
        <f t="shared" si="175"/>
        <v/>
      </c>
      <c r="H378" s="40" t="str">
        <f t="shared" si="176"/>
        <v/>
      </c>
      <c r="I378" s="72"/>
      <c r="J378" s="72"/>
      <c r="K378" s="65" t="str">
        <f t="shared" si="177"/>
        <v/>
      </c>
      <c r="L378" s="65" t="str">
        <f t="shared" si="178"/>
        <v/>
      </c>
      <c r="M378" s="44" t="str">
        <f t="shared" si="184"/>
        <v/>
      </c>
      <c r="N378" s="45" t="str">
        <f t="shared" si="185"/>
        <v/>
      </c>
      <c r="O378" s="45" t="str">
        <f t="shared" si="182"/>
        <v/>
      </c>
      <c r="P378" s="45"/>
      <c r="Q378" s="45"/>
      <c r="R378" s="45"/>
      <c r="S378" s="40" t="str">
        <f t="shared" si="179"/>
        <v/>
      </c>
      <c r="T378" s="72"/>
      <c r="U378" s="72"/>
      <c r="V378" s="43" t="str">
        <f t="shared" si="180"/>
        <v/>
      </c>
      <c r="W378" s="65" t="str">
        <f t="shared" si="181"/>
        <v/>
      </c>
      <c r="X378" s="44" t="str">
        <f t="shared" si="183"/>
        <v/>
      </c>
      <c r="Y378" s="45" t="str">
        <f t="shared" si="186"/>
        <v/>
      </c>
      <c r="Z378" s="45" t="str">
        <f t="shared" si="186"/>
        <v/>
      </c>
      <c r="AC378" s="76"/>
      <c r="AD378" s="76"/>
      <c r="AE378" s="76"/>
    </row>
    <row r="379" spans="1:31" ht="19.5" customHeight="1" x14ac:dyDescent="0.2">
      <c r="A379" s="67" t="s">
        <v>262</v>
      </c>
      <c r="B379" s="68"/>
      <c r="C379" s="69"/>
      <c r="D379" s="69"/>
      <c r="E379" s="69"/>
      <c r="F379" s="70" t="str">
        <f t="shared" si="174"/>
        <v/>
      </c>
      <c r="G379" s="63" t="str">
        <f t="shared" si="175"/>
        <v/>
      </c>
      <c r="H379" s="40" t="str">
        <f t="shared" si="176"/>
        <v/>
      </c>
      <c r="I379" s="72"/>
      <c r="J379" s="72"/>
      <c r="K379" s="65" t="str">
        <f t="shared" si="177"/>
        <v/>
      </c>
      <c r="L379" s="65" t="str">
        <f t="shared" si="178"/>
        <v/>
      </c>
      <c r="M379" s="44" t="str">
        <f t="shared" si="184"/>
        <v/>
      </c>
      <c r="N379" s="45" t="str">
        <f t="shared" si="185"/>
        <v/>
      </c>
      <c r="O379" s="45" t="str">
        <f t="shared" si="182"/>
        <v/>
      </c>
      <c r="P379" s="45"/>
      <c r="Q379" s="45"/>
      <c r="R379" s="45"/>
      <c r="S379" s="40" t="str">
        <f t="shared" si="179"/>
        <v/>
      </c>
      <c r="T379" s="72"/>
      <c r="U379" s="72"/>
      <c r="V379" s="43" t="str">
        <f t="shared" si="180"/>
        <v/>
      </c>
      <c r="W379" s="65" t="str">
        <f t="shared" si="181"/>
        <v/>
      </c>
      <c r="X379" s="44" t="str">
        <f t="shared" si="183"/>
        <v/>
      </c>
      <c r="Y379" s="45" t="str">
        <f t="shared" si="186"/>
        <v/>
      </c>
      <c r="Z379" s="45" t="str">
        <f t="shared" si="186"/>
        <v/>
      </c>
      <c r="AC379" s="76"/>
      <c r="AD379" s="76"/>
      <c r="AE379" s="76"/>
    </row>
    <row r="380" spans="1:31" ht="19.5" customHeight="1" x14ac:dyDescent="0.2">
      <c r="A380" s="67" t="s">
        <v>263</v>
      </c>
      <c r="B380" s="68"/>
      <c r="C380" s="69"/>
      <c r="D380" s="69"/>
      <c r="E380" s="69"/>
      <c r="F380" s="70" t="str">
        <f t="shared" ref="F380:F408" si="187">IF(C380="","",C380+F379)</f>
        <v/>
      </c>
      <c r="G380" s="63" t="str">
        <f t="shared" ref="G380:G408" si="188">IF(E380="","",E380+G379)</f>
        <v/>
      </c>
      <c r="H380" s="40" t="str">
        <f t="shared" ref="H380:H408" si="189">IF(C380="","",C380+H379)</f>
        <v/>
      </c>
      <c r="I380" s="72"/>
      <c r="J380" s="72"/>
      <c r="K380" s="65" t="str">
        <f t="shared" ref="K380:L408" si="190">IF(I380="","",I380+K379)</f>
        <v/>
      </c>
      <c r="L380" s="65" t="str">
        <f t="shared" si="190"/>
        <v/>
      </c>
      <c r="M380" s="44" t="str">
        <f t="shared" si="184"/>
        <v/>
      </c>
      <c r="N380" s="45" t="str">
        <f t="shared" si="185"/>
        <v/>
      </c>
      <c r="O380" s="45" t="str">
        <f t="shared" si="182"/>
        <v/>
      </c>
      <c r="P380" s="45"/>
      <c r="Q380" s="45"/>
      <c r="R380" s="45"/>
      <c r="S380" s="40" t="str">
        <f t="shared" ref="S380:S408" si="191">IF(C380="","",C380+S379)</f>
        <v/>
      </c>
      <c r="T380" s="72"/>
      <c r="U380" s="72"/>
      <c r="V380" s="43" t="str">
        <f t="shared" ref="V380:W408" si="192">IF(T380="","",T380+V379)</f>
        <v/>
      </c>
      <c r="W380" s="65" t="str">
        <f t="shared" si="192"/>
        <v/>
      </c>
      <c r="X380" s="44" t="str">
        <f t="shared" si="183"/>
        <v/>
      </c>
      <c r="Y380" s="45" t="str">
        <f t="shared" si="186"/>
        <v/>
      </c>
      <c r="Z380" s="45" t="str">
        <f t="shared" si="186"/>
        <v/>
      </c>
      <c r="AC380" s="76"/>
      <c r="AD380" s="76"/>
      <c r="AE380" s="76"/>
    </row>
    <row r="381" spans="1:31" ht="19.5" customHeight="1" x14ac:dyDescent="0.2">
      <c r="A381" s="67" t="s">
        <v>264</v>
      </c>
      <c r="B381" s="68"/>
      <c r="C381" s="69"/>
      <c r="D381" s="69"/>
      <c r="E381" s="69"/>
      <c r="F381" s="70" t="str">
        <f t="shared" si="187"/>
        <v/>
      </c>
      <c r="G381" s="63" t="str">
        <f t="shared" si="188"/>
        <v/>
      </c>
      <c r="H381" s="40" t="str">
        <f t="shared" si="189"/>
        <v/>
      </c>
      <c r="I381" s="72"/>
      <c r="J381" s="72"/>
      <c r="K381" s="65" t="str">
        <f t="shared" si="190"/>
        <v/>
      </c>
      <c r="L381" s="65" t="str">
        <f t="shared" si="190"/>
        <v/>
      </c>
      <c r="M381" s="44" t="str">
        <f t="shared" si="184"/>
        <v/>
      </c>
      <c r="N381" s="45" t="str">
        <f t="shared" si="185"/>
        <v/>
      </c>
      <c r="O381" s="45" t="str">
        <f t="shared" si="182"/>
        <v/>
      </c>
      <c r="P381" s="45"/>
      <c r="Q381" s="45"/>
      <c r="R381" s="45"/>
      <c r="S381" s="40" t="str">
        <f t="shared" si="191"/>
        <v/>
      </c>
      <c r="T381" s="72"/>
      <c r="U381" s="72"/>
      <c r="V381" s="43" t="str">
        <f t="shared" si="192"/>
        <v/>
      </c>
      <c r="W381" s="65" t="str">
        <f t="shared" si="192"/>
        <v/>
      </c>
      <c r="X381" s="44" t="str">
        <f t="shared" si="183"/>
        <v/>
      </c>
      <c r="Y381" s="45" t="str">
        <f t="shared" si="186"/>
        <v/>
      </c>
      <c r="Z381" s="45" t="str">
        <f t="shared" si="186"/>
        <v/>
      </c>
      <c r="AC381" s="76"/>
      <c r="AD381" s="76"/>
      <c r="AE381" s="76"/>
    </row>
    <row r="382" spans="1:31" ht="19.5" customHeight="1" x14ac:dyDescent="0.2">
      <c r="A382" s="67" t="s">
        <v>265</v>
      </c>
      <c r="B382" s="68"/>
      <c r="C382" s="69"/>
      <c r="D382" s="69"/>
      <c r="E382" s="69"/>
      <c r="F382" s="70" t="str">
        <f t="shared" si="187"/>
        <v/>
      </c>
      <c r="G382" s="63" t="str">
        <f t="shared" si="188"/>
        <v/>
      </c>
      <c r="H382" s="40" t="str">
        <f t="shared" si="189"/>
        <v/>
      </c>
      <c r="I382" s="72"/>
      <c r="J382" s="72"/>
      <c r="K382" s="65" t="str">
        <f t="shared" si="190"/>
        <v/>
      </c>
      <c r="L382" s="65" t="str">
        <f t="shared" si="190"/>
        <v/>
      </c>
      <c r="M382" s="44" t="str">
        <f t="shared" si="184"/>
        <v/>
      </c>
      <c r="N382" s="45" t="str">
        <f t="shared" si="185"/>
        <v/>
      </c>
      <c r="O382" s="45" t="str">
        <f t="shared" si="182"/>
        <v/>
      </c>
      <c r="P382" s="45"/>
      <c r="Q382" s="45"/>
      <c r="R382" s="45"/>
      <c r="S382" s="40" t="str">
        <f t="shared" si="191"/>
        <v/>
      </c>
      <c r="T382" s="72"/>
      <c r="U382" s="72"/>
      <c r="V382" s="43" t="str">
        <f t="shared" si="192"/>
        <v/>
      </c>
      <c r="W382" s="65" t="str">
        <f t="shared" si="192"/>
        <v/>
      </c>
      <c r="X382" s="44" t="str">
        <f t="shared" si="183"/>
        <v/>
      </c>
      <c r="Y382" s="45" t="str">
        <f t="shared" si="186"/>
        <v/>
      </c>
      <c r="Z382" s="45" t="str">
        <f t="shared" si="186"/>
        <v/>
      </c>
      <c r="AC382" s="76"/>
      <c r="AD382" s="76"/>
      <c r="AE382" s="76"/>
    </row>
    <row r="383" spans="1:31" ht="19.5" customHeight="1" x14ac:dyDescent="0.2">
      <c r="A383" s="67" t="s">
        <v>266</v>
      </c>
      <c r="B383" s="68"/>
      <c r="C383" s="69"/>
      <c r="D383" s="69"/>
      <c r="E383" s="69"/>
      <c r="F383" s="70" t="str">
        <f t="shared" si="187"/>
        <v/>
      </c>
      <c r="G383" s="63" t="str">
        <f t="shared" si="188"/>
        <v/>
      </c>
      <c r="H383" s="40" t="str">
        <f t="shared" si="189"/>
        <v/>
      </c>
      <c r="I383" s="72"/>
      <c r="J383" s="72"/>
      <c r="K383" s="65" t="str">
        <f t="shared" si="190"/>
        <v/>
      </c>
      <c r="L383" s="65" t="str">
        <f t="shared" si="190"/>
        <v/>
      </c>
      <c r="M383" s="44" t="str">
        <f t="shared" si="184"/>
        <v/>
      </c>
      <c r="N383" s="45" t="str">
        <f t="shared" si="185"/>
        <v/>
      </c>
      <c r="O383" s="45" t="str">
        <f t="shared" si="182"/>
        <v/>
      </c>
      <c r="P383" s="45"/>
      <c r="Q383" s="45"/>
      <c r="R383" s="45"/>
      <c r="S383" s="40" t="str">
        <f t="shared" si="191"/>
        <v/>
      </c>
      <c r="T383" s="72"/>
      <c r="U383" s="72"/>
      <c r="V383" s="43" t="str">
        <f t="shared" si="192"/>
        <v/>
      </c>
      <c r="W383" s="65" t="str">
        <f t="shared" si="192"/>
        <v/>
      </c>
      <c r="X383" s="44" t="str">
        <f t="shared" si="183"/>
        <v/>
      </c>
      <c r="Y383" s="45" t="str">
        <f t="shared" si="186"/>
        <v/>
      </c>
      <c r="Z383" s="45" t="str">
        <f t="shared" si="186"/>
        <v/>
      </c>
      <c r="AC383" s="76"/>
      <c r="AD383" s="76"/>
      <c r="AE383" s="76"/>
    </row>
    <row r="384" spans="1:31" ht="19.5" customHeight="1" x14ac:dyDescent="0.2">
      <c r="A384" s="67" t="s">
        <v>267</v>
      </c>
      <c r="B384" s="68"/>
      <c r="C384" s="69"/>
      <c r="D384" s="69"/>
      <c r="E384" s="69"/>
      <c r="F384" s="70" t="str">
        <f t="shared" si="187"/>
        <v/>
      </c>
      <c r="G384" s="63" t="str">
        <f t="shared" si="188"/>
        <v/>
      </c>
      <c r="H384" s="40" t="str">
        <f t="shared" si="189"/>
        <v/>
      </c>
      <c r="I384" s="72"/>
      <c r="J384" s="72"/>
      <c r="K384" s="65" t="str">
        <f t="shared" si="190"/>
        <v/>
      </c>
      <c r="L384" s="65" t="str">
        <f t="shared" si="190"/>
        <v/>
      </c>
      <c r="M384" s="44" t="str">
        <f t="shared" si="184"/>
        <v/>
      </c>
      <c r="N384" s="45" t="str">
        <f t="shared" si="185"/>
        <v/>
      </c>
      <c r="O384" s="45" t="str">
        <f t="shared" si="182"/>
        <v/>
      </c>
      <c r="P384" s="45"/>
      <c r="Q384" s="45"/>
      <c r="R384" s="45"/>
      <c r="S384" s="40" t="str">
        <f t="shared" si="191"/>
        <v/>
      </c>
      <c r="T384" s="72"/>
      <c r="U384" s="72"/>
      <c r="V384" s="43" t="str">
        <f t="shared" si="192"/>
        <v/>
      </c>
      <c r="W384" s="65" t="str">
        <f t="shared" si="192"/>
        <v/>
      </c>
      <c r="X384" s="44" t="str">
        <f t="shared" si="183"/>
        <v/>
      </c>
      <c r="Y384" s="45" t="str">
        <f t="shared" si="186"/>
        <v/>
      </c>
      <c r="Z384" s="45" t="str">
        <f t="shared" si="186"/>
        <v/>
      </c>
      <c r="AC384" s="76"/>
      <c r="AD384" s="76"/>
      <c r="AE384" s="76"/>
    </row>
    <row r="385" spans="1:31" ht="19.5" customHeight="1" x14ac:dyDescent="0.2">
      <c r="A385" s="67" t="s">
        <v>268</v>
      </c>
      <c r="B385" s="68"/>
      <c r="C385" s="69"/>
      <c r="D385" s="69"/>
      <c r="E385" s="69"/>
      <c r="F385" s="70" t="str">
        <f t="shared" si="187"/>
        <v/>
      </c>
      <c r="G385" s="63" t="str">
        <f t="shared" si="188"/>
        <v/>
      </c>
      <c r="H385" s="40" t="str">
        <f t="shared" si="189"/>
        <v/>
      </c>
      <c r="I385" s="72"/>
      <c r="J385" s="72"/>
      <c r="K385" s="65" t="str">
        <f t="shared" si="190"/>
        <v/>
      </c>
      <c r="L385" s="65" t="str">
        <f t="shared" si="190"/>
        <v/>
      </c>
      <c r="M385" s="44" t="str">
        <f t="shared" si="184"/>
        <v/>
      </c>
      <c r="N385" s="45" t="str">
        <f t="shared" si="185"/>
        <v/>
      </c>
      <c r="O385" s="45" t="str">
        <f t="shared" si="185"/>
        <v/>
      </c>
      <c r="P385" s="45"/>
      <c r="Q385" s="45"/>
      <c r="R385" s="45"/>
      <c r="S385" s="40" t="str">
        <f t="shared" si="191"/>
        <v/>
      </c>
      <c r="T385" s="72"/>
      <c r="U385" s="72"/>
      <c r="V385" s="43" t="str">
        <f t="shared" si="192"/>
        <v/>
      </c>
      <c r="W385" s="65" t="str">
        <f t="shared" si="192"/>
        <v/>
      </c>
      <c r="X385" s="44" t="str">
        <f t="shared" si="183"/>
        <v/>
      </c>
      <c r="Y385" s="45" t="str">
        <f t="shared" si="186"/>
        <v/>
      </c>
      <c r="Z385" s="45" t="str">
        <f t="shared" si="186"/>
        <v/>
      </c>
      <c r="AC385" s="76"/>
      <c r="AD385" s="76"/>
      <c r="AE385" s="76"/>
    </row>
    <row r="386" spans="1:31" ht="19.5" customHeight="1" x14ac:dyDescent="0.2">
      <c r="A386" s="67" t="s">
        <v>269</v>
      </c>
      <c r="B386" s="68"/>
      <c r="C386" s="69"/>
      <c r="D386" s="69"/>
      <c r="E386" s="69"/>
      <c r="F386" s="70" t="str">
        <f t="shared" si="187"/>
        <v/>
      </c>
      <c r="G386" s="63" t="str">
        <f t="shared" si="188"/>
        <v/>
      </c>
      <c r="H386" s="40" t="str">
        <f t="shared" si="189"/>
        <v/>
      </c>
      <c r="I386" s="72"/>
      <c r="J386" s="72"/>
      <c r="K386" s="65" t="str">
        <f t="shared" si="190"/>
        <v/>
      </c>
      <c r="L386" s="65" t="str">
        <f t="shared" si="190"/>
        <v/>
      </c>
      <c r="M386" s="44" t="str">
        <f t="shared" si="184"/>
        <v/>
      </c>
      <c r="N386" s="45" t="str">
        <f t="shared" si="185"/>
        <v/>
      </c>
      <c r="O386" s="45" t="str">
        <f t="shared" si="185"/>
        <v/>
      </c>
      <c r="P386" s="45"/>
      <c r="Q386" s="45"/>
      <c r="R386" s="45"/>
      <c r="S386" s="40" t="str">
        <f t="shared" si="191"/>
        <v/>
      </c>
      <c r="T386" s="72"/>
      <c r="U386" s="72"/>
      <c r="V386" s="43" t="str">
        <f t="shared" si="192"/>
        <v/>
      </c>
      <c r="W386" s="65" t="str">
        <f t="shared" si="192"/>
        <v/>
      </c>
      <c r="X386" s="44" t="str">
        <f t="shared" si="183"/>
        <v/>
      </c>
      <c r="Y386" s="45" t="str">
        <f t="shared" si="186"/>
        <v/>
      </c>
      <c r="Z386" s="45" t="str">
        <f t="shared" si="186"/>
        <v/>
      </c>
      <c r="AC386" s="76"/>
      <c r="AD386" s="76"/>
      <c r="AE386" s="76"/>
    </row>
    <row r="387" spans="1:31" ht="19.5" customHeight="1" x14ac:dyDescent="0.2">
      <c r="A387" s="67" t="s">
        <v>270</v>
      </c>
      <c r="B387" s="68"/>
      <c r="C387" s="69"/>
      <c r="D387" s="69"/>
      <c r="E387" s="69"/>
      <c r="F387" s="70" t="str">
        <f t="shared" si="187"/>
        <v/>
      </c>
      <c r="G387" s="63" t="str">
        <f t="shared" si="188"/>
        <v/>
      </c>
      <c r="H387" s="40" t="str">
        <f t="shared" si="189"/>
        <v/>
      </c>
      <c r="I387" s="72"/>
      <c r="J387" s="72"/>
      <c r="K387" s="65" t="str">
        <f t="shared" si="190"/>
        <v/>
      </c>
      <c r="L387" s="65" t="str">
        <f t="shared" si="190"/>
        <v/>
      </c>
      <c r="M387" s="44" t="str">
        <f t="shared" si="184"/>
        <v/>
      </c>
      <c r="N387" s="45" t="str">
        <f t="shared" si="185"/>
        <v/>
      </c>
      <c r="O387" s="45" t="str">
        <f t="shared" si="185"/>
        <v/>
      </c>
      <c r="P387" s="45"/>
      <c r="Q387" s="45"/>
      <c r="R387" s="45"/>
      <c r="S387" s="40" t="str">
        <f t="shared" si="191"/>
        <v/>
      </c>
      <c r="T387" s="72"/>
      <c r="U387" s="72"/>
      <c r="V387" s="43" t="str">
        <f t="shared" si="192"/>
        <v/>
      </c>
      <c r="W387" s="65" t="str">
        <f t="shared" si="192"/>
        <v/>
      </c>
      <c r="X387" s="44" t="str">
        <f t="shared" si="183"/>
        <v/>
      </c>
      <c r="Y387" s="45" t="str">
        <f t="shared" si="186"/>
        <v/>
      </c>
      <c r="Z387" s="45" t="str">
        <f t="shared" si="186"/>
        <v/>
      </c>
      <c r="AC387" s="76"/>
      <c r="AD387" s="76"/>
      <c r="AE387" s="76"/>
    </row>
    <row r="388" spans="1:31" ht="19.5" customHeight="1" x14ac:dyDescent="0.2">
      <c r="A388" s="67" t="s">
        <v>271</v>
      </c>
      <c r="B388" s="68"/>
      <c r="C388" s="69"/>
      <c r="D388" s="69"/>
      <c r="E388" s="69"/>
      <c r="F388" s="70" t="str">
        <f t="shared" si="187"/>
        <v/>
      </c>
      <c r="G388" s="63" t="str">
        <f t="shared" si="188"/>
        <v/>
      </c>
      <c r="H388" s="40" t="str">
        <f t="shared" si="189"/>
        <v/>
      </c>
      <c r="I388" s="72"/>
      <c r="J388" s="72"/>
      <c r="K388" s="65" t="str">
        <f t="shared" si="190"/>
        <v/>
      </c>
      <c r="L388" s="65" t="str">
        <f t="shared" si="190"/>
        <v/>
      </c>
      <c r="M388" s="44" t="str">
        <f t="shared" si="184"/>
        <v/>
      </c>
      <c r="N388" s="45" t="str">
        <f t="shared" si="185"/>
        <v/>
      </c>
      <c r="O388" s="45" t="str">
        <f t="shared" si="185"/>
        <v/>
      </c>
      <c r="P388" s="45"/>
      <c r="Q388" s="45"/>
      <c r="R388" s="45"/>
      <c r="S388" s="40" t="str">
        <f t="shared" si="191"/>
        <v/>
      </c>
      <c r="T388" s="72"/>
      <c r="U388" s="72"/>
      <c r="V388" s="43" t="str">
        <f t="shared" si="192"/>
        <v/>
      </c>
      <c r="W388" s="65" t="str">
        <f t="shared" si="192"/>
        <v/>
      </c>
      <c r="X388" s="44" t="str">
        <f t="shared" si="183"/>
        <v/>
      </c>
      <c r="Y388" s="45" t="str">
        <f t="shared" si="186"/>
        <v/>
      </c>
      <c r="Z388" s="45" t="str">
        <f t="shared" si="186"/>
        <v/>
      </c>
      <c r="AC388" s="76"/>
      <c r="AD388" s="76"/>
      <c r="AE388" s="76"/>
    </row>
    <row r="389" spans="1:31" ht="19.5" customHeight="1" x14ac:dyDescent="0.2">
      <c r="A389" s="67" t="s">
        <v>272</v>
      </c>
      <c r="B389" s="68"/>
      <c r="C389" s="69"/>
      <c r="D389" s="69"/>
      <c r="E389" s="69"/>
      <c r="F389" s="70" t="str">
        <f t="shared" si="187"/>
        <v/>
      </c>
      <c r="G389" s="63" t="str">
        <f t="shared" si="188"/>
        <v/>
      </c>
      <c r="H389" s="40" t="str">
        <f t="shared" si="189"/>
        <v/>
      </c>
      <c r="I389" s="72"/>
      <c r="J389" s="72"/>
      <c r="K389" s="65" t="str">
        <f t="shared" si="190"/>
        <v/>
      </c>
      <c r="L389" s="65" t="str">
        <f t="shared" si="190"/>
        <v/>
      </c>
      <c r="M389" s="44" t="str">
        <f t="shared" si="184"/>
        <v/>
      </c>
      <c r="N389" s="45" t="str">
        <f t="shared" si="185"/>
        <v/>
      </c>
      <c r="O389" s="45" t="str">
        <f t="shared" si="185"/>
        <v/>
      </c>
      <c r="P389" s="45"/>
      <c r="Q389" s="45"/>
      <c r="R389" s="45"/>
      <c r="S389" s="40" t="str">
        <f t="shared" si="191"/>
        <v/>
      </c>
      <c r="T389" s="72"/>
      <c r="U389" s="72"/>
      <c r="V389" s="43" t="str">
        <f t="shared" si="192"/>
        <v/>
      </c>
      <c r="W389" s="65" t="str">
        <f t="shared" si="192"/>
        <v/>
      </c>
      <c r="X389" s="44" t="str">
        <f t="shared" si="183"/>
        <v/>
      </c>
      <c r="Y389" s="45" t="str">
        <f t="shared" si="186"/>
        <v/>
      </c>
      <c r="Z389" s="45" t="str">
        <f t="shared" si="186"/>
        <v/>
      </c>
      <c r="AC389" s="76"/>
      <c r="AD389" s="76"/>
      <c r="AE389" s="76"/>
    </row>
    <row r="390" spans="1:31" ht="19.5" customHeight="1" x14ac:dyDescent="0.2">
      <c r="A390" s="67" t="s">
        <v>273</v>
      </c>
      <c r="B390" s="68"/>
      <c r="C390" s="69"/>
      <c r="D390" s="69"/>
      <c r="E390" s="69"/>
      <c r="F390" s="70" t="str">
        <f t="shared" si="187"/>
        <v/>
      </c>
      <c r="G390" s="63" t="str">
        <f t="shared" si="188"/>
        <v/>
      </c>
      <c r="H390" s="40" t="str">
        <f t="shared" si="189"/>
        <v/>
      </c>
      <c r="I390" s="72"/>
      <c r="J390" s="72"/>
      <c r="K390" s="65" t="str">
        <f t="shared" si="190"/>
        <v/>
      </c>
      <c r="L390" s="65" t="str">
        <f t="shared" si="190"/>
        <v/>
      </c>
      <c r="M390" s="44" t="str">
        <f t="shared" si="184"/>
        <v/>
      </c>
      <c r="N390" s="45" t="str">
        <f t="shared" si="185"/>
        <v/>
      </c>
      <c r="O390" s="45" t="str">
        <f t="shared" si="185"/>
        <v/>
      </c>
      <c r="P390" s="45"/>
      <c r="Q390" s="45"/>
      <c r="R390" s="45"/>
      <c r="S390" s="40" t="str">
        <f t="shared" si="191"/>
        <v/>
      </c>
      <c r="T390" s="72"/>
      <c r="U390" s="72"/>
      <c r="V390" s="43" t="str">
        <f t="shared" si="192"/>
        <v/>
      </c>
      <c r="W390" s="65" t="str">
        <f t="shared" si="192"/>
        <v/>
      </c>
      <c r="X390" s="44" t="str">
        <f t="shared" si="183"/>
        <v/>
      </c>
      <c r="Y390" s="45" t="str">
        <f t="shared" si="186"/>
        <v/>
      </c>
      <c r="Z390" s="45" t="str">
        <f t="shared" si="186"/>
        <v/>
      </c>
      <c r="AC390" s="76"/>
      <c r="AD390" s="76"/>
      <c r="AE390" s="76"/>
    </row>
    <row r="391" spans="1:31" ht="19.5" customHeight="1" x14ac:dyDescent="0.2">
      <c r="A391" s="67" t="s">
        <v>274</v>
      </c>
      <c r="B391" s="68"/>
      <c r="C391" s="69"/>
      <c r="D391" s="69"/>
      <c r="E391" s="69"/>
      <c r="F391" s="70" t="str">
        <f t="shared" si="187"/>
        <v/>
      </c>
      <c r="G391" s="63" t="str">
        <f t="shared" si="188"/>
        <v/>
      </c>
      <c r="H391" s="40" t="str">
        <f t="shared" si="189"/>
        <v/>
      </c>
      <c r="I391" s="72"/>
      <c r="J391" s="72"/>
      <c r="K391" s="65" t="str">
        <f t="shared" si="190"/>
        <v/>
      </c>
      <c r="L391" s="65" t="str">
        <f t="shared" si="190"/>
        <v/>
      </c>
      <c r="M391" s="44" t="str">
        <f t="shared" si="184"/>
        <v/>
      </c>
      <c r="N391" s="45" t="str">
        <f t="shared" si="185"/>
        <v/>
      </c>
      <c r="O391" s="45" t="str">
        <f t="shared" si="185"/>
        <v/>
      </c>
      <c r="P391" s="45"/>
      <c r="Q391" s="45"/>
      <c r="R391" s="45"/>
      <c r="S391" s="40" t="str">
        <f t="shared" si="191"/>
        <v/>
      </c>
      <c r="T391" s="72"/>
      <c r="U391" s="72"/>
      <c r="V391" s="43" t="str">
        <f t="shared" si="192"/>
        <v/>
      </c>
      <c r="W391" s="65" t="str">
        <f t="shared" si="192"/>
        <v/>
      </c>
      <c r="X391" s="44" t="str">
        <f t="shared" si="183"/>
        <v/>
      </c>
      <c r="Y391" s="45" t="str">
        <f t="shared" si="186"/>
        <v/>
      </c>
      <c r="Z391" s="45" t="str">
        <f t="shared" si="186"/>
        <v/>
      </c>
      <c r="AC391" s="76"/>
      <c r="AD391" s="76"/>
      <c r="AE391" s="76"/>
    </row>
    <row r="392" spans="1:31" ht="19.5" customHeight="1" x14ac:dyDescent="0.2">
      <c r="A392" s="67" t="s">
        <v>275</v>
      </c>
      <c r="B392" s="68"/>
      <c r="C392" s="69"/>
      <c r="D392" s="69"/>
      <c r="E392" s="69"/>
      <c r="F392" s="70" t="str">
        <f t="shared" si="187"/>
        <v/>
      </c>
      <c r="G392" s="63" t="str">
        <f t="shared" si="188"/>
        <v/>
      </c>
      <c r="H392" s="40" t="str">
        <f t="shared" si="189"/>
        <v/>
      </c>
      <c r="I392" s="72"/>
      <c r="J392" s="72"/>
      <c r="K392" s="65" t="str">
        <f t="shared" si="190"/>
        <v/>
      </c>
      <c r="L392" s="65" t="str">
        <f t="shared" si="190"/>
        <v/>
      </c>
      <c r="M392" s="44" t="str">
        <f t="shared" si="184"/>
        <v/>
      </c>
      <c r="N392" s="45" t="str">
        <f t="shared" si="185"/>
        <v/>
      </c>
      <c r="O392" s="45" t="str">
        <f t="shared" si="185"/>
        <v/>
      </c>
      <c r="P392" s="45"/>
      <c r="Q392" s="45"/>
      <c r="R392" s="45"/>
      <c r="S392" s="40" t="str">
        <f t="shared" si="191"/>
        <v/>
      </c>
      <c r="T392" s="72"/>
      <c r="U392" s="72"/>
      <c r="V392" s="43" t="str">
        <f t="shared" si="192"/>
        <v/>
      </c>
      <c r="W392" s="65" t="str">
        <f t="shared" si="192"/>
        <v/>
      </c>
      <c r="X392" s="44" t="str">
        <f t="shared" si="183"/>
        <v/>
      </c>
      <c r="Y392" s="45" t="str">
        <f t="shared" si="186"/>
        <v/>
      </c>
      <c r="Z392" s="45" t="str">
        <f t="shared" si="186"/>
        <v/>
      </c>
      <c r="AC392" s="76"/>
      <c r="AD392" s="76"/>
      <c r="AE392" s="76"/>
    </row>
    <row r="393" spans="1:31" ht="19.5" customHeight="1" x14ac:dyDescent="0.2">
      <c r="A393" s="67" t="s">
        <v>276</v>
      </c>
      <c r="B393" s="68"/>
      <c r="C393" s="69"/>
      <c r="D393" s="69"/>
      <c r="E393" s="69"/>
      <c r="F393" s="70" t="str">
        <f t="shared" si="187"/>
        <v/>
      </c>
      <c r="G393" s="63" t="str">
        <f t="shared" si="188"/>
        <v/>
      </c>
      <c r="H393" s="40" t="str">
        <f t="shared" si="189"/>
        <v/>
      </c>
      <c r="I393" s="72"/>
      <c r="J393" s="72"/>
      <c r="K393" s="65" t="str">
        <f t="shared" si="190"/>
        <v/>
      </c>
      <c r="L393" s="65" t="str">
        <f t="shared" si="190"/>
        <v/>
      </c>
      <c r="M393" s="44" t="str">
        <f t="shared" si="184"/>
        <v/>
      </c>
      <c r="N393" s="45" t="str">
        <f t="shared" si="185"/>
        <v/>
      </c>
      <c r="O393" s="45" t="str">
        <f t="shared" si="185"/>
        <v/>
      </c>
      <c r="P393" s="45"/>
      <c r="Q393" s="45"/>
      <c r="R393" s="45"/>
      <c r="S393" s="40" t="str">
        <f t="shared" si="191"/>
        <v/>
      </c>
      <c r="T393" s="72"/>
      <c r="U393" s="72"/>
      <c r="V393" s="43" t="str">
        <f t="shared" si="192"/>
        <v/>
      </c>
      <c r="W393" s="65" t="str">
        <f t="shared" si="192"/>
        <v/>
      </c>
      <c r="X393" s="44" t="str">
        <f t="shared" si="183"/>
        <v/>
      </c>
      <c r="Y393" s="45" t="str">
        <f t="shared" si="186"/>
        <v/>
      </c>
      <c r="Z393" s="45" t="str">
        <f t="shared" si="186"/>
        <v/>
      </c>
      <c r="AC393" s="76"/>
      <c r="AD393" s="76"/>
      <c r="AE393" s="76"/>
    </row>
    <row r="394" spans="1:31" ht="19.5" customHeight="1" x14ac:dyDescent="0.2">
      <c r="A394" s="67" t="s">
        <v>277</v>
      </c>
      <c r="B394" s="68"/>
      <c r="C394" s="69"/>
      <c r="D394" s="69"/>
      <c r="E394" s="69"/>
      <c r="F394" s="70" t="str">
        <f t="shared" si="187"/>
        <v/>
      </c>
      <c r="G394" s="63" t="str">
        <f t="shared" si="188"/>
        <v/>
      </c>
      <c r="H394" s="40" t="str">
        <f t="shared" si="189"/>
        <v/>
      </c>
      <c r="I394" s="72"/>
      <c r="J394" s="72"/>
      <c r="K394" s="65" t="str">
        <f t="shared" si="190"/>
        <v/>
      </c>
      <c r="L394" s="65" t="str">
        <f t="shared" si="190"/>
        <v/>
      </c>
      <c r="M394" s="44" t="str">
        <f t="shared" si="184"/>
        <v/>
      </c>
      <c r="N394" s="45" t="str">
        <f t="shared" si="185"/>
        <v/>
      </c>
      <c r="O394" s="45" t="str">
        <f t="shared" si="185"/>
        <v/>
      </c>
      <c r="P394" s="45"/>
      <c r="Q394" s="45"/>
      <c r="R394" s="45"/>
      <c r="S394" s="40" t="str">
        <f t="shared" si="191"/>
        <v/>
      </c>
      <c r="T394" s="72"/>
      <c r="U394" s="72"/>
      <c r="V394" s="43" t="str">
        <f t="shared" si="192"/>
        <v/>
      </c>
      <c r="W394" s="65" t="str">
        <f t="shared" si="192"/>
        <v/>
      </c>
      <c r="X394" s="44" t="str">
        <f t="shared" si="183"/>
        <v/>
      </c>
      <c r="Y394" s="45" t="str">
        <f t="shared" si="186"/>
        <v/>
      </c>
      <c r="Z394" s="45" t="str">
        <f t="shared" si="186"/>
        <v/>
      </c>
      <c r="AC394" s="76"/>
      <c r="AD394" s="76"/>
      <c r="AE394" s="76"/>
    </row>
    <row r="395" spans="1:31" ht="19.5" customHeight="1" x14ac:dyDescent="0.2">
      <c r="A395" s="67" t="s">
        <v>278</v>
      </c>
      <c r="B395" s="68"/>
      <c r="C395" s="69"/>
      <c r="D395" s="69"/>
      <c r="E395" s="69"/>
      <c r="F395" s="70" t="str">
        <f t="shared" si="187"/>
        <v/>
      </c>
      <c r="G395" s="63" t="str">
        <f t="shared" si="188"/>
        <v/>
      </c>
      <c r="H395" s="40" t="str">
        <f t="shared" si="189"/>
        <v/>
      </c>
      <c r="I395" s="72"/>
      <c r="J395" s="72"/>
      <c r="K395" s="65" t="str">
        <f t="shared" si="190"/>
        <v/>
      </c>
      <c r="L395" s="65" t="str">
        <f t="shared" si="190"/>
        <v/>
      </c>
      <c r="M395" s="44" t="str">
        <f t="shared" si="184"/>
        <v/>
      </c>
      <c r="N395" s="45" t="str">
        <f t="shared" si="185"/>
        <v/>
      </c>
      <c r="O395" s="45" t="str">
        <f t="shared" si="185"/>
        <v/>
      </c>
      <c r="P395" s="45"/>
      <c r="Q395" s="45"/>
      <c r="R395" s="45"/>
      <c r="S395" s="40" t="str">
        <f t="shared" si="191"/>
        <v/>
      </c>
      <c r="T395" s="72"/>
      <c r="U395" s="72"/>
      <c r="V395" s="43" t="str">
        <f t="shared" si="192"/>
        <v/>
      </c>
      <c r="W395" s="65" t="str">
        <f t="shared" si="192"/>
        <v/>
      </c>
      <c r="X395" s="44" t="str">
        <f t="shared" si="183"/>
        <v/>
      </c>
      <c r="Y395" s="45" t="str">
        <f t="shared" si="186"/>
        <v/>
      </c>
      <c r="Z395" s="45" t="str">
        <f t="shared" si="186"/>
        <v/>
      </c>
      <c r="AC395" s="76"/>
      <c r="AD395" s="76"/>
      <c r="AE395" s="76"/>
    </row>
    <row r="396" spans="1:31" ht="19.5" customHeight="1" x14ac:dyDescent="0.2">
      <c r="A396" s="67" t="s">
        <v>279</v>
      </c>
      <c r="B396" s="68"/>
      <c r="C396" s="69"/>
      <c r="D396" s="69"/>
      <c r="E396" s="69"/>
      <c r="F396" s="70" t="str">
        <f t="shared" si="187"/>
        <v/>
      </c>
      <c r="G396" s="63" t="str">
        <f t="shared" si="188"/>
        <v/>
      </c>
      <c r="H396" s="40" t="str">
        <f t="shared" si="189"/>
        <v/>
      </c>
      <c r="I396" s="72"/>
      <c r="J396" s="72"/>
      <c r="K396" s="65" t="str">
        <f t="shared" si="190"/>
        <v/>
      </c>
      <c r="L396" s="65" t="str">
        <f t="shared" si="190"/>
        <v/>
      </c>
      <c r="M396" s="44" t="str">
        <f t="shared" si="184"/>
        <v/>
      </c>
      <c r="N396" s="45" t="str">
        <f t="shared" si="185"/>
        <v/>
      </c>
      <c r="O396" s="45" t="str">
        <f t="shared" si="185"/>
        <v/>
      </c>
      <c r="P396" s="45"/>
      <c r="Q396" s="45"/>
      <c r="R396" s="45"/>
      <c r="S396" s="40" t="str">
        <f t="shared" si="191"/>
        <v/>
      </c>
      <c r="T396" s="72"/>
      <c r="U396" s="72"/>
      <c r="V396" s="43" t="str">
        <f t="shared" si="192"/>
        <v/>
      </c>
      <c r="W396" s="65" t="str">
        <f t="shared" si="192"/>
        <v/>
      </c>
      <c r="X396" s="44" t="str">
        <f t="shared" si="183"/>
        <v/>
      </c>
      <c r="Y396" s="45" t="str">
        <f t="shared" si="186"/>
        <v/>
      </c>
      <c r="Z396" s="45" t="str">
        <f t="shared" si="186"/>
        <v/>
      </c>
      <c r="AC396" s="76"/>
      <c r="AD396" s="76"/>
      <c r="AE396" s="76"/>
    </row>
    <row r="397" spans="1:31" ht="19.5" customHeight="1" x14ac:dyDescent="0.2">
      <c r="A397" s="67" t="s">
        <v>280</v>
      </c>
      <c r="B397" s="68"/>
      <c r="C397" s="69"/>
      <c r="D397" s="69"/>
      <c r="E397" s="69"/>
      <c r="F397" s="70" t="str">
        <f t="shared" si="187"/>
        <v/>
      </c>
      <c r="G397" s="63" t="str">
        <f t="shared" si="188"/>
        <v/>
      </c>
      <c r="H397" s="40" t="str">
        <f t="shared" si="189"/>
        <v/>
      </c>
      <c r="I397" s="72"/>
      <c r="J397" s="72"/>
      <c r="K397" s="65" t="str">
        <f t="shared" si="190"/>
        <v/>
      </c>
      <c r="L397" s="65" t="str">
        <f t="shared" si="190"/>
        <v/>
      </c>
      <c r="M397" s="44" t="str">
        <f t="shared" si="184"/>
        <v/>
      </c>
      <c r="N397" s="45" t="str">
        <f t="shared" si="185"/>
        <v/>
      </c>
      <c r="O397" s="45" t="str">
        <f t="shared" si="185"/>
        <v/>
      </c>
      <c r="P397" s="45"/>
      <c r="Q397" s="45"/>
      <c r="R397" s="45"/>
      <c r="S397" s="40" t="str">
        <f t="shared" si="191"/>
        <v/>
      </c>
      <c r="T397" s="72"/>
      <c r="U397" s="72"/>
      <c r="V397" s="43" t="str">
        <f t="shared" si="192"/>
        <v/>
      </c>
      <c r="W397" s="65" t="str">
        <f t="shared" si="192"/>
        <v/>
      </c>
      <c r="X397" s="44" t="str">
        <f t="shared" si="183"/>
        <v/>
      </c>
      <c r="Y397" s="45" t="str">
        <f t="shared" si="186"/>
        <v/>
      </c>
      <c r="Z397" s="45" t="str">
        <f t="shared" si="186"/>
        <v/>
      </c>
      <c r="AC397" s="76"/>
      <c r="AD397" s="76"/>
      <c r="AE397" s="76"/>
    </row>
    <row r="398" spans="1:31" ht="19.5" customHeight="1" x14ac:dyDescent="0.2">
      <c r="A398" s="67" t="s">
        <v>281</v>
      </c>
      <c r="B398" s="68"/>
      <c r="C398" s="69"/>
      <c r="D398" s="69"/>
      <c r="E398" s="69"/>
      <c r="F398" s="70" t="str">
        <f t="shared" si="187"/>
        <v/>
      </c>
      <c r="G398" s="63" t="str">
        <f t="shared" si="188"/>
        <v/>
      </c>
      <c r="H398" s="40" t="str">
        <f t="shared" si="189"/>
        <v/>
      </c>
      <c r="I398" s="72"/>
      <c r="J398" s="72"/>
      <c r="K398" s="65" t="str">
        <f t="shared" si="190"/>
        <v/>
      </c>
      <c r="L398" s="65" t="str">
        <f t="shared" si="190"/>
        <v/>
      </c>
      <c r="M398" s="44" t="str">
        <f t="shared" si="184"/>
        <v/>
      </c>
      <c r="N398" s="45" t="str">
        <f t="shared" si="185"/>
        <v/>
      </c>
      <c r="O398" s="45" t="str">
        <f t="shared" si="185"/>
        <v/>
      </c>
      <c r="P398" s="45"/>
      <c r="Q398" s="45"/>
      <c r="R398" s="45"/>
      <c r="S398" s="40" t="str">
        <f t="shared" si="191"/>
        <v/>
      </c>
      <c r="T398" s="72"/>
      <c r="U398" s="72"/>
      <c r="V398" s="43" t="str">
        <f t="shared" si="192"/>
        <v/>
      </c>
      <c r="W398" s="65" t="str">
        <f t="shared" si="192"/>
        <v/>
      </c>
      <c r="X398" s="44" t="str">
        <f t="shared" si="183"/>
        <v/>
      </c>
      <c r="Y398" s="45" t="str">
        <f t="shared" si="186"/>
        <v/>
      </c>
      <c r="Z398" s="45" t="str">
        <f t="shared" si="186"/>
        <v/>
      </c>
      <c r="AC398" s="76"/>
      <c r="AD398" s="76"/>
      <c r="AE398" s="76"/>
    </row>
    <row r="399" spans="1:31" ht="19.5" customHeight="1" x14ac:dyDescent="0.2">
      <c r="A399" s="67" t="s">
        <v>282</v>
      </c>
      <c r="B399" s="68"/>
      <c r="C399" s="69"/>
      <c r="D399" s="69"/>
      <c r="E399" s="69"/>
      <c r="F399" s="70" t="str">
        <f t="shared" si="187"/>
        <v/>
      </c>
      <c r="G399" s="63" t="str">
        <f t="shared" si="188"/>
        <v/>
      </c>
      <c r="H399" s="40" t="str">
        <f t="shared" si="189"/>
        <v/>
      </c>
      <c r="I399" s="72"/>
      <c r="J399" s="72"/>
      <c r="K399" s="65" t="str">
        <f t="shared" si="190"/>
        <v/>
      </c>
      <c r="L399" s="65" t="str">
        <f t="shared" si="190"/>
        <v/>
      </c>
      <c r="M399" s="44" t="str">
        <f t="shared" si="184"/>
        <v/>
      </c>
      <c r="N399" s="45" t="str">
        <f t="shared" si="185"/>
        <v/>
      </c>
      <c r="O399" s="45" t="str">
        <f t="shared" si="185"/>
        <v/>
      </c>
      <c r="P399" s="45"/>
      <c r="Q399" s="45"/>
      <c r="R399" s="45"/>
      <c r="S399" s="40" t="str">
        <f t="shared" si="191"/>
        <v/>
      </c>
      <c r="T399" s="72"/>
      <c r="U399" s="72"/>
      <c r="V399" s="43" t="str">
        <f t="shared" si="192"/>
        <v/>
      </c>
      <c r="W399" s="65" t="str">
        <f t="shared" si="192"/>
        <v/>
      </c>
      <c r="X399" s="44" t="str">
        <f t="shared" si="183"/>
        <v/>
      </c>
      <c r="Y399" s="45" t="str">
        <f t="shared" si="186"/>
        <v/>
      </c>
      <c r="Z399" s="45" t="str">
        <f t="shared" si="186"/>
        <v/>
      </c>
      <c r="AC399" s="76"/>
      <c r="AD399" s="76"/>
      <c r="AE399" s="76"/>
    </row>
    <row r="400" spans="1:31" ht="19.5" customHeight="1" x14ac:dyDescent="0.2">
      <c r="A400" s="67" t="s">
        <v>283</v>
      </c>
      <c r="B400" s="68"/>
      <c r="C400" s="69"/>
      <c r="D400" s="69"/>
      <c r="E400" s="69"/>
      <c r="F400" s="70" t="str">
        <f t="shared" si="187"/>
        <v/>
      </c>
      <c r="G400" s="63" t="str">
        <f t="shared" si="188"/>
        <v/>
      </c>
      <c r="H400" s="40" t="str">
        <f t="shared" si="189"/>
        <v/>
      </c>
      <c r="I400" s="72"/>
      <c r="J400" s="72"/>
      <c r="K400" s="65" t="str">
        <f t="shared" si="190"/>
        <v/>
      </c>
      <c r="L400" s="65" t="str">
        <f t="shared" si="190"/>
        <v/>
      </c>
      <c r="M400" s="44" t="str">
        <f t="shared" si="184"/>
        <v/>
      </c>
      <c r="N400" s="45" t="str">
        <f t="shared" si="185"/>
        <v/>
      </c>
      <c r="O400" s="45" t="str">
        <f t="shared" si="185"/>
        <v/>
      </c>
      <c r="P400" s="45"/>
      <c r="Q400" s="45"/>
      <c r="R400" s="45"/>
      <c r="S400" s="40" t="str">
        <f t="shared" si="191"/>
        <v/>
      </c>
      <c r="T400" s="72"/>
      <c r="U400" s="72"/>
      <c r="V400" s="43" t="str">
        <f t="shared" si="192"/>
        <v/>
      </c>
      <c r="W400" s="65" t="str">
        <f t="shared" si="192"/>
        <v/>
      </c>
      <c r="X400" s="44" t="str">
        <f t="shared" si="183"/>
        <v/>
      </c>
      <c r="Y400" s="45" t="str">
        <f t="shared" si="186"/>
        <v/>
      </c>
      <c r="Z400" s="45" t="str">
        <f t="shared" si="186"/>
        <v/>
      </c>
      <c r="AC400" s="76"/>
      <c r="AD400" s="76"/>
      <c r="AE400" s="76"/>
    </row>
    <row r="401" spans="1:31" ht="19.5" customHeight="1" x14ac:dyDescent="0.2">
      <c r="A401" s="67" t="s">
        <v>284</v>
      </c>
      <c r="B401" s="68"/>
      <c r="C401" s="69"/>
      <c r="D401" s="69"/>
      <c r="E401" s="69"/>
      <c r="F401" s="70" t="str">
        <f t="shared" si="187"/>
        <v/>
      </c>
      <c r="G401" s="63" t="str">
        <f t="shared" si="188"/>
        <v/>
      </c>
      <c r="H401" s="40" t="str">
        <f t="shared" si="189"/>
        <v/>
      </c>
      <c r="I401" s="72"/>
      <c r="J401" s="72"/>
      <c r="K401" s="65" t="str">
        <f t="shared" si="190"/>
        <v/>
      </c>
      <c r="L401" s="65" t="str">
        <f t="shared" si="190"/>
        <v/>
      </c>
      <c r="M401" s="44" t="str">
        <f t="shared" si="184"/>
        <v/>
      </c>
      <c r="N401" s="45" t="str">
        <f t="shared" si="185"/>
        <v/>
      </c>
      <c r="O401" s="45" t="str">
        <f t="shared" si="185"/>
        <v/>
      </c>
      <c r="P401" s="45"/>
      <c r="Q401" s="45"/>
      <c r="R401" s="45"/>
      <c r="S401" s="40" t="str">
        <f t="shared" si="191"/>
        <v/>
      </c>
      <c r="T401" s="72"/>
      <c r="U401" s="72"/>
      <c r="V401" s="43" t="str">
        <f t="shared" si="192"/>
        <v/>
      </c>
      <c r="W401" s="65" t="str">
        <f t="shared" si="192"/>
        <v/>
      </c>
      <c r="X401" s="44" t="str">
        <f t="shared" si="183"/>
        <v/>
      </c>
      <c r="Y401" s="45" t="str">
        <f t="shared" si="186"/>
        <v/>
      </c>
      <c r="Z401" s="45" t="str">
        <f t="shared" si="186"/>
        <v/>
      </c>
      <c r="AC401" s="76"/>
      <c r="AD401" s="76"/>
      <c r="AE401" s="76"/>
    </row>
    <row r="402" spans="1:31" ht="19.5" customHeight="1" x14ac:dyDescent="0.2">
      <c r="A402" s="109" t="s">
        <v>366</v>
      </c>
      <c r="B402" s="110"/>
      <c r="C402" s="111"/>
      <c r="D402" s="111"/>
      <c r="E402" s="111"/>
      <c r="F402" s="112" t="str">
        <f t="shared" si="187"/>
        <v/>
      </c>
      <c r="G402" s="63" t="str">
        <f t="shared" si="188"/>
        <v/>
      </c>
      <c r="H402" s="40" t="str">
        <f t="shared" si="189"/>
        <v/>
      </c>
      <c r="I402" s="113"/>
      <c r="J402" s="113"/>
      <c r="K402" s="65" t="str">
        <f t="shared" si="190"/>
        <v/>
      </c>
      <c r="L402" s="65" t="str">
        <f t="shared" si="190"/>
        <v/>
      </c>
      <c r="M402" s="44" t="str">
        <f t="shared" si="184"/>
        <v/>
      </c>
      <c r="N402" s="45" t="str">
        <f t="shared" si="185"/>
        <v/>
      </c>
      <c r="O402" s="45" t="str">
        <f t="shared" si="185"/>
        <v/>
      </c>
      <c r="P402" s="45"/>
      <c r="Q402" s="45"/>
      <c r="R402" s="45"/>
      <c r="S402" s="40" t="str">
        <f t="shared" si="191"/>
        <v/>
      </c>
      <c r="T402" s="113"/>
      <c r="U402" s="113"/>
      <c r="V402" s="65" t="str">
        <f t="shared" si="192"/>
        <v/>
      </c>
      <c r="W402" s="65" t="str">
        <f t="shared" si="192"/>
        <v/>
      </c>
      <c r="X402" s="44" t="str">
        <f t="shared" si="183"/>
        <v/>
      </c>
      <c r="Y402" s="45" t="str">
        <f t="shared" si="186"/>
        <v/>
      </c>
      <c r="Z402" s="45" t="str">
        <f t="shared" si="186"/>
        <v/>
      </c>
      <c r="AC402" s="76"/>
      <c r="AD402" s="76"/>
      <c r="AE402" s="76"/>
    </row>
    <row r="403" spans="1:31" ht="19.5" customHeight="1" x14ac:dyDescent="0.2">
      <c r="A403" s="67" t="s">
        <v>367</v>
      </c>
      <c r="B403" s="68"/>
      <c r="C403" s="69"/>
      <c r="D403" s="69"/>
      <c r="E403" s="69"/>
      <c r="F403" s="70" t="str">
        <f t="shared" si="187"/>
        <v/>
      </c>
      <c r="G403" s="71" t="str">
        <f t="shared" si="188"/>
        <v/>
      </c>
      <c r="H403" s="70" t="str">
        <f t="shared" si="189"/>
        <v/>
      </c>
      <c r="I403" s="72"/>
      <c r="J403" s="72"/>
      <c r="K403" s="73" t="str">
        <f t="shared" si="190"/>
        <v/>
      </c>
      <c r="L403" s="73" t="str">
        <f t="shared" si="190"/>
        <v/>
      </c>
      <c r="M403" s="74" t="str">
        <f t="shared" si="184"/>
        <v/>
      </c>
      <c r="N403" s="75" t="str">
        <f t="shared" si="185"/>
        <v/>
      </c>
      <c r="O403" s="75" t="str">
        <f t="shared" si="185"/>
        <v/>
      </c>
      <c r="P403" s="75"/>
      <c r="Q403" s="75"/>
      <c r="R403" s="75"/>
      <c r="S403" s="70" t="str">
        <f t="shared" si="191"/>
        <v/>
      </c>
      <c r="T403" s="72"/>
      <c r="U403" s="72"/>
      <c r="V403" s="73" t="str">
        <f t="shared" si="192"/>
        <v/>
      </c>
      <c r="W403" s="73" t="str">
        <f t="shared" si="192"/>
        <v/>
      </c>
      <c r="X403" s="74" t="str">
        <f t="shared" si="183"/>
        <v/>
      </c>
      <c r="Y403" s="75" t="str">
        <f t="shared" si="186"/>
        <v/>
      </c>
      <c r="Z403" s="75" t="str">
        <f t="shared" si="186"/>
        <v/>
      </c>
      <c r="AC403" s="76"/>
      <c r="AD403" s="76"/>
      <c r="AE403" s="76"/>
    </row>
    <row r="404" spans="1:31" ht="19.5" customHeight="1" x14ac:dyDescent="0.2">
      <c r="A404" s="67" t="s">
        <v>369</v>
      </c>
      <c r="B404" s="68"/>
      <c r="C404" s="69"/>
      <c r="D404" s="69"/>
      <c r="E404" s="69"/>
      <c r="F404" s="70" t="str">
        <f t="shared" si="187"/>
        <v/>
      </c>
      <c r="G404" s="71" t="str">
        <f t="shared" si="188"/>
        <v/>
      </c>
      <c r="H404" s="70" t="str">
        <f t="shared" si="189"/>
        <v/>
      </c>
      <c r="I404" s="72"/>
      <c r="J404" s="72"/>
      <c r="K404" s="73" t="str">
        <f t="shared" si="190"/>
        <v/>
      </c>
      <c r="L404" s="73" t="str">
        <f t="shared" si="190"/>
        <v/>
      </c>
      <c r="M404" s="74" t="str">
        <f t="shared" si="184"/>
        <v/>
      </c>
      <c r="N404" s="75" t="str">
        <f t="shared" si="185"/>
        <v/>
      </c>
      <c r="O404" s="75" t="str">
        <f t="shared" si="185"/>
        <v/>
      </c>
      <c r="P404" s="75"/>
      <c r="Q404" s="75"/>
      <c r="R404" s="75"/>
      <c r="S404" s="70" t="str">
        <f t="shared" si="191"/>
        <v/>
      </c>
      <c r="T404" s="72"/>
      <c r="U404" s="72"/>
      <c r="V404" s="73" t="str">
        <f t="shared" si="192"/>
        <v/>
      </c>
      <c r="W404" s="73" t="str">
        <f t="shared" si="192"/>
        <v/>
      </c>
      <c r="X404" s="74" t="str">
        <f t="shared" si="183"/>
        <v/>
      </c>
      <c r="Y404" s="75" t="str">
        <f t="shared" si="186"/>
        <v/>
      </c>
      <c r="Z404" s="75" t="str">
        <f t="shared" si="186"/>
        <v/>
      </c>
      <c r="AC404" s="76"/>
      <c r="AD404" s="76"/>
      <c r="AE404" s="76"/>
    </row>
    <row r="405" spans="1:31" ht="19.5" customHeight="1" x14ac:dyDescent="0.2">
      <c r="A405" s="67" t="s">
        <v>371</v>
      </c>
      <c r="B405" s="68"/>
      <c r="C405" s="69"/>
      <c r="D405" s="69"/>
      <c r="E405" s="69"/>
      <c r="F405" s="70" t="str">
        <f t="shared" si="187"/>
        <v/>
      </c>
      <c r="G405" s="71" t="str">
        <f t="shared" si="188"/>
        <v/>
      </c>
      <c r="H405" s="70" t="str">
        <f t="shared" si="189"/>
        <v/>
      </c>
      <c r="I405" s="72"/>
      <c r="J405" s="72"/>
      <c r="K405" s="73" t="str">
        <f t="shared" si="190"/>
        <v/>
      </c>
      <c r="L405" s="73" t="str">
        <f t="shared" si="190"/>
        <v/>
      </c>
      <c r="M405" s="74" t="str">
        <f t="shared" si="184"/>
        <v/>
      </c>
      <c r="N405" s="75" t="str">
        <f t="shared" si="185"/>
        <v/>
      </c>
      <c r="O405" s="75" t="str">
        <f t="shared" si="185"/>
        <v/>
      </c>
      <c r="P405" s="75"/>
      <c r="Q405" s="75"/>
      <c r="R405" s="75"/>
      <c r="S405" s="70" t="str">
        <f t="shared" si="191"/>
        <v/>
      </c>
      <c r="T405" s="72"/>
      <c r="U405" s="72"/>
      <c r="V405" s="73" t="str">
        <f t="shared" si="192"/>
        <v/>
      </c>
      <c r="W405" s="73" t="str">
        <f t="shared" si="192"/>
        <v/>
      </c>
      <c r="X405" s="74" t="str">
        <f t="shared" si="183"/>
        <v/>
      </c>
      <c r="Y405" s="75" t="str">
        <f t="shared" si="186"/>
        <v/>
      </c>
      <c r="Z405" s="75" t="str">
        <f t="shared" si="186"/>
        <v/>
      </c>
      <c r="AC405" s="76"/>
      <c r="AD405" s="76"/>
      <c r="AE405" s="76"/>
    </row>
    <row r="406" spans="1:31" ht="19.5" customHeight="1" x14ac:dyDescent="0.2">
      <c r="A406" s="67" t="s">
        <v>376</v>
      </c>
      <c r="B406" s="68"/>
      <c r="C406" s="69"/>
      <c r="D406" s="69"/>
      <c r="E406" s="69"/>
      <c r="F406" s="70" t="str">
        <f t="shared" si="187"/>
        <v/>
      </c>
      <c r="G406" s="71" t="str">
        <f t="shared" si="188"/>
        <v/>
      </c>
      <c r="H406" s="70" t="str">
        <f t="shared" si="189"/>
        <v/>
      </c>
      <c r="I406" s="72"/>
      <c r="J406" s="72"/>
      <c r="K406" s="73" t="str">
        <f t="shared" si="190"/>
        <v/>
      </c>
      <c r="L406" s="73" t="str">
        <f t="shared" si="190"/>
        <v/>
      </c>
      <c r="M406" s="74" t="str">
        <f t="shared" si="184"/>
        <v/>
      </c>
      <c r="N406" s="75" t="str">
        <f t="shared" si="185"/>
        <v/>
      </c>
      <c r="O406" s="75" t="str">
        <f t="shared" si="185"/>
        <v/>
      </c>
      <c r="P406" s="75"/>
      <c r="Q406" s="75"/>
      <c r="R406" s="75"/>
      <c r="S406" s="70" t="str">
        <f t="shared" si="191"/>
        <v/>
      </c>
      <c r="T406" s="72"/>
      <c r="U406" s="72"/>
      <c r="V406" s="73" t="str">
        <f t="shared" si="192"/>
        <v/>
      </c>
      <c r="W406" s="73" t="str">
        <f t="shared" si="192"/>
        <v/>
      </c>
      <c r="X406" s="74" t="str">
        <f t="shared" si="183"/>
        <v/>
      </c>
      <c r="Y406" s="75" t="str">
        <f t="shared" si="186"/>
        <v/>
      </c>
      <c r="Z406" s="75" t="str">
        <f t="shared" si="186"/>
        <v/>
      </c>
      <c r="AC406" s="76"/>
      <c r="AD406" s="76"/>
      <c r="AE406" s="76"/>
    </row>
    <row r="407" spans="1:31" ht="19.5" customHeight="1" x14ac:dyDescent="0.2">
      <c r="A407" s="67" t="s">
        <v>377</v>
      </c>
      <c r="B407" s="68"/>
      <c r="C407" s="69"/>
      <c r="D407" s="69"/>
      <c r="E407" s="69"/>
      <c r="F407" s="70" t="str">
        <f t="shared" si="187"/>
        <v/>
      </c>
      <c r="G407" s="71" t="str">
        <f t="shared" si="188"/>
        <v/>
      </c>
      <c r="H407" s="70" t="str">
        <f t="shared" si="189"/>
        <v/>
      </c>
      <c r="I407" s="72"/>
      <c r="J407" s="72"/>
      <c r="K407" s="73" t="str">
        <f t="shared" si="190"/>
        <v/>
      </c>
      <c r="L407" s="73" t="str">
        <f t="shared" si="190"/>
        <v/>
      </c>
      <c r="M407" s="74" t="str">
        <f t="shared" si="184"/>
        <v/>
      </c>
      <c r="N407" s="75" t="str">
        <f t="shared" si="185"/>
        <v/>
      </c>
      <c r="O407" s="75" t="str">
        <f t="shared" si="185"/>
        <v/>
      </c>
      <c r="P407" s="75"/>
      <c r="Q407" s="75"/>
      <c r="R407" s="75"/>
      <c r="S407" s="70" t="str">
        <f t="shared" si="191"/>
        <v/>
      </c>
      <c r="T407" s="72"/>
      <c r="U407" s="72"/>
      <c r="V407" s="73" t="str">
        <f t="shared" si="192"/>
        <v/>
      </c>
      <c r="W407" s="73" t="str">
        <f t="shared" si="192"/>
        <v/>
      </c>
      <c r="X407" s="74" t="str">
        <f t="shared" si="183"/>
        <v/>
      </c>
      <c r="Y407" s="75" t="str">
        <f t="shared" si="186"/>
        <v/>
      </c>
      <c r="Z407" s="75" t="str">
        <f t="shared" si="186"/>
        <v/>
      </c>
      <c r="AC407" s="76"/>
      <c r="AD407" s="76"/>
      <c r="AE407" s="76"/>
    </row>
    <row r="408" spans="1:31" ht="19.5" customHeight="1" x14ac:dyDescent="0.2">
      <c r="A408" s="67" t="s">
        <v>380</v>
      </c>
      <c r="B408" s="68"/>
      <c r="C408" s="69"/>
      <c r="D408" s="69"/>
      <c r="E408" s="69"/>
      <c r="F408" s="70" t="str">
        <f t="shared" si="187"/>
        <v/>
      </c>
      <c r="G408" s="71" t="str">
        <f t="shared" si="188"/>
        <v/>
      </c>
      <c r="H408" s="70" t="str">
        <f t="shared" si="189"/>
        <v/>
      </c>
      <c r="I408" s="72"/>
      <c r="J408" s="72"/>
      <c r="K408" s="73" t="str">
        <f t="shared" si="190"/>
        <v/>
      </c>
      <c r="L408" s="73" t="str">
        <f t="shared" si="190"/>
        <v/>
      </c>
      <c r="M408" s="74" t="str">
        <f t="shared" si="184"/>
        <v/>
      </c>
      <c r="N408" s="75" t="str">
        <f t="shared" si="185"/>
        <v/>
      </c>
      <c r="O408" s="75" t="str">
        <f t="shared" si="185"/>
        <v/>
      </c>
      <c r="P408" s="75"/>
      <c r="Q408" s="75"/>
      <c r="R408" s="75"/>
      <c r="S408" s="70" t="str">
        <f t="shared" si="191"/>
        <v/>
      </c>
      <c r="T408" s="72"/>
      <c r="U408" s="72"/>
      <c r="V408" s="73" t="str">
        <f t="shared" si="192"/>
        <v/>
      </c>
      <c r="W408" s="73" t="str">
        <f t="shared" si="192"/>
        <v/>
      </c>
      <c r="X408" s="74" t="str">
        <f t="shared" si="183"/>
        <v/>
      </c>
      <c r="Y408" s="75" t="str">
        <f t="shared" si="186"/>
        <v/>
      </c>
      <c r="Z408" s="75" t="str">
        <f t="shared" si="186"/>
        <v/>
      </c>
      <c r="AC408" s="76"/>
      <c r="AD408" s="76"/>
      <c r="AE408" s="76"/>
    </row>
    <row r="409" spans="1:31" ht="19.5" customHeight="1" x14ac:dyDescent="0.2">
      <c r="A409" s="47"/>
      <c r="B409" s="36"/>
      <c r="C409" s="48"/>
      <c r="D409" s="48"/>
      <c r="E409" s="48"/>
      <c r="F409" s="50"/>
      <c r="G409" s="50"/>
      <c r="H409" s="50"/>
      <c r="I409" s="49"/>
      <c r="J409" s="49"/>
      <c r="K409" s="50"/>
      <c r="L409" s="50"/>
      <c r="M409" s="48"/>
      <c r="N409" s="48"/>
      <c r="O409" s="48"/>
      <c r="P409" s="48"/>
      <c r="Q409" s="48"/>
      <c r="R409" s="48"/>
      <c r="S409" s="50"/>
      <c r="T409" s="49"/>
      <c r="U409" s="49"/>
      <c r="V409" s="50"/>
      <c r="W409" s="50"/>
      <c r="X409" s="48"/>
      <c r="Y409" s="48"/>
      <c r="Z409" s="48"/>
    </row>
    <row r="410" spans="1:31" ht="19.5" customHeight="1" x14ac:dyDescent="0.2">
      <c r="A410" s="47"/>
      <c r="B410" s="36"/>
      <c r="C410" s="48"/>
      <c r="D410" s="48"/>
      <c r="E410" s="48"/>
      <c r="F410" s="50"/>
      <c r="G410" s="50"/>
      <c r="H410" s="50"/>
      <c r="I410" s="49"/>
      <c r="J410" s="49"/>
      <c r="K410" s="50"/>
      <c r="L410" s="50"/>
      <c r="M410" s="48"/>
      <c r="N410" s="48"/>
      <c r="O410" s="48"/>
      <c r="P410" s="48"/>
      <c r="Q410" s="48"/>
      <c r="R410" s="48"/>
      <c r="S410" s="50"/>
      <c r="T410" s="49"/>
      <c r="U410" s="49"/>
      <c r="V410" s="50"/>
      <c r="W410" s="50"/>
      <c r="X410" s="48"/>
      <c r="Y410" s="48"/>
      <c r="Z410" s="48"/>
    </row>
    <row r="411" spans="1:31" ht="19.5" customHeight="1" x14ac:dyDescent="0.2">
      <c r="A411" s="47"/>
      <c r="B411" s="36"/>
      <c r="C411" s="48"/>
      <c r="D411" s="48"/>
      <c r="E411" s="48"/>
      <c r="F411" s="50"/>
      <c r="G411" s="50"/>
      <c r="H411" s="50"/>
      <c r="I411" s="49"/>
      <c r="J411" s="49"/>
      <c r="K411" s="50"/>
      <c r="L411" s="50"/>
      <c r="M411" s="48"/>
      <c r="N411" s="48"/>
      <c r="O411" s="48"/>
      <c r="P411" s="48"/>
      <c r="Q411" s="48"/>
      <c r="R411" s="48"/>
      <c r="S411" s="50"/>
      <c r="T411" s="49"/>
      <c r="U411" s="49"/>
      <c r="V411" s="50"/>
      <c r="W411" s="50"/>
      <c r="X411" s="48"/>
      <c r="Y411" s="48"/>
      <c r="Z411" s="48"/>
    </row>
    <row r="412" spans="1:31" ht="19.5" customHeight="1" x14ac:dyDescent="0.2">
      <c r="A412" s="47"/>
      <c r="B412" s="36"/>
      <c r="C412" s="48"/>
      <c r="D412" s="48"/>
      <c r="E412" s="48"/>
      <c r="F412" s="50"/>
      <c r="G412" s="50"/>
      <c r="H412" s="50"/>
      <c r="I412" s="49"/>
      <c r="J412" s="49"/>
      <c r="K412" s="50"/>
      <c r="L412" s="50"/>
      <c r="M412" s="48"/>
      <c r="N412" s="48"/>
      <c r="O412" s="48"/>
      <c r="P412" s="48"/>
      <c r="Q412" s="48"/>
      <c r="R412" s="48"/>
      <c r="S412" s="50"/>
      <c r="T412" s="49"/>
      <c r="U412" s="49"/>
      <c r="V412" s="50"/>
      <c r="W412" s="50"/>
      <c r="X412" s="48"/>
      <c r="Y412" s="48"/>
      <c r="Z412" s="48"/>
    </row>
    <row r="413" spans="1:31" ht="19.5" customHeight="1" x14ac:dyDescent="0.2">
      <c r="A413" s="47"/>
      <c r="B413" s="36"/>
      <c r="C413" s="48"/>
      <c r="D413" s="48"/>
      <c r="E413" s="48"/>
      <c r="F413" s="50"/>
      <c r="G413" s="50"/>
      <c r="H413" s="50"/>
      <c r="I413" s="49"/>
      <c r="J413" s="49"/>
      <c r="K413" s="50"/>
      <c r="L413" s="50"/>
      <c r="M413" s="48"/>
      <c r="N413" s="48"/>
      <c r="O413" s="48"/>
      <c r="P413" s="48"/>
      <c r="Q413" s="48"/>
      <c r="R413" s="48"/>
      <c r="S413" s="50"/>
      <c r="T413" s="49"/>
      <c r="U413" s="49"/>
      <c r="V413" s="50"/>
      <c r="W413" s="50"/>
      <c r="X413" s="48"/>
      <c r="Y413" s="48"/>
      <c r="Z413" s="48"/>
    </row>
    <row r="414" spans="1:31" ht="19.5" customHeight="1" x14ac:dyDescent="0.2">
      <c r="A414" s="47"/>
      <c r="B414" s="36"/>
      <c r="C414" s="48"/>
      <c r="D414" s="48"/>
      <c r="E414" s="48"/>
      <c r="F414" s="50"/>
      <c r="G414" s="50"/>
      <c r="H414" s="50"/>
      <c r="I414" s="49"/>
      <c r="J414" s="49"/>
      <c r="K414" s="50"/>
      <c r="L414" s="50"/>
      <c r="M414" s="48"/>
      <c r="N414" s="48"/>
      <c r="O414" s="48"/>
      <c r="P414" s="48"/>
      <c r="Q414" s="48"/>
      <c r="R414" s="48"/>
      <c r="S414" s="50"/>
      <c r="T414" s="49"/>
      <c r="U414" s="49"/>
      <c r="V414" s="50"/>
      <c r="W414" s="50"/>
      <c r="X414" s="48"/>
      <c r="Y414" s="48"/>
      <c r="Z414" s="48"/>
    </row>
    <row r="415" spans="1:31" ht="19.5" customHeight="1" x14ac:dyDescent="0.2">
      <c r="A415" s="47"/>
      <c r="B415" s="36"/>
      <c r="C415" s="48"/>
      <c r="D415" s="48"/>
      <c r="E415" s="48"/>
      <c r="F415" s="50"/>
      <c r="G415" s="50"/>
      <c r="H415" s="50"/>
      <c r="I415" s="49"/>
      <c r="J415" s="49"/>
      <c r="K415" s="50"/>
      <c r="L415" s="50"/>
      <c r="M415" s="48"/>
      <c r="N415" s="48"/>
      <c r="O415" s="48"/>
      <c r="P415" s="48"/>
      <c r="Q415" s="48"/>
      <c r="R415" s="48"/>
      <c r="S415" s="50"/>
      <c r="T415" s="49"/>
      <c r="U415" s="49"/>
      <c r="V415" s="50"/>
      <c r="W415" s="50"/>
      <c r="X415" s="48"/>
      <c r="Y415" s="48"/>
      <c r="Z415" s="48"/>
    </row>
    <row r="416" spans="1:31" ht="19.5" customHeight="1" x14ac:dyDescent="0.2">
      <c r="A416" s="47"/>
      <c r="B416" s="36"/>
      <c r="C416" s="48"/>
      <c r="D416" s="48"/>
      <c r="E416" s="48"/>
      <c r="F416" s="50"/>
      <c r="G416" s="50"/>
      <c r="H416" s="50"/>
      <c r="I416" s="49"/>
      <c r="J416" s="49"/>
      <c r="K416" s="50"/>
      <c r="L416" s="50"/>
      <c r="M416" s="48"/>
      <c r="N416" s="48"/>
      <c r="O416" s="48"/>
      <c r="P416" s="48"/>
      <c r="Q416" s="48"/>
      <c r="R416" s="48"/>
      <c r="S416" s="50"/>
      <c r="T416" s="49"/>
      <c r="U416" s="49"/>
      <c r="V416" s="50"/>
      <c r="W416" s="50"/>
      <c r="X416" s="48"/>
      <c r="Y416" s="48"/>
      <c r="Z416" s="48"/>
    </row>
    <row r="417" spans="1:26" ht="19.5" customHeight="1" x14ac:dyDescent="0.2">
      <c r="A417" s="47"/>
      <c r="B417" s="36"/>
      <c r="C417" s="48"/>
      <c r="D417" s="48"/>
      <c r="E417" s="48"/>
      <c r="F417" s="50"/>
      <c r="G417" s="50"/>
      <c r="H417" s="50"/>
      <c r="I417" s="49"/>
      <c r="J417" s="49"/>
      <c r="K417" s="50"/>
      <c r="L417" s="50"/>
      <c r="M417" s="48"/>
      <c r="N417" s="48"/>
      <c r="O417" s="48"/>
      <c r="P417" s="48"/>
      <c r="Q417" s="48"/>
      <c r="R417" s="48"/>
      <c r="S417" s="50"/>
      <c r="T417" s="49"/>
      <c r="U417" s="49"/>
      <c r="V417" s="50"/>
      <c r="W417" s="50"/>
      <c r="X417" s="48"/>
      <c r="Y417" s="48"/>
      <c r="Z417" s="48"/>
    </row>
    <row r="418" spans="1:26" ht="19.5" customHeight="1" x14ac:dyDescent="0.2">
      <c r="A418" s="47"/>
      <c r="B418" s="36"/>
      <c r="C418" s="48"/>
      <c r="D418" s="48"/>
      <c r="E418" s="48"/>
      <c r="F418" s="50"/>
      <c r="G418" s="50"/>
      <c r="H418" s="50"/>
      <c r="I418" s="49"/>
      <c r="J418" s="49"/>
      <c r="K418" s="50"/>
      <c r="L418" s="50"/>
      <c r="M418" s="48"/>
      <c r="N418" s="48"/>
      <c r="O418" s="48"/>
      <c r="P418" s="48"/>
      <c r="Q418" s="48"/>
      <c r="R418" s="48"/>
      <c r="S418" s="50"/>
      <c r="T418" s="49"/>
      <c r="U418" s="49"/>
      <c r="V418" s="50"/>
      <c r="W418" s="50"/>
      <c r="X418" s="48"/>
      <c r="Y418" s="48"/>
      <c r="Z418" s="48"/>
    </row>
    <row r="419" spans="1:26" ht="19.5" customHeight="1" x14ac:dyDescent="0.2">
      <c r="A419" s="47"/>
      <c r="B419" s="36"/>
      <c r="C419" s="48"/>
      <c r="D419" s="48"/>
      <c r="E419" s="48"/>
      <c r="F419" s="50"/>
      <c r="G419" s="50"/>
      <c r="H419" s="50"/>
      <c r="I419" s="49"/>
      <c r="J419" s="49"/>
      <c r="K419" s="50"/>
      <c r="L419" s="50"/>
      <c r="M419" s="48"/>
      <c r="N419" s="48"/>
      <c r="O419" s="48"/>
      <c r="P419" s="48"/>
      <c r="Q419" s="48"/>
      <c r="R419" s="48"/>
      <c r="S419" s="50"/>
      <c r="T419" s="49"/>
      <c r="U419" s="49"/>
      <c r="V419" s="50"/>
      <c r="W419" s="50"/>
      <c r="X419" s="48"/>
      <c r="Y419" s="48"/>
      <c r="Z419" s="48"/>
    </row>
    <row r="420" spans="1:26" ht="19.5" customHeight="1" x14ac:dyDescent="0.2">
      <c r="A420" s="47"/>
      <c r="B420" s="36"/>
      <c r="C420" s="48"/>
      <c r="D420" s="48"/>
      <c r="E420" s="48"/>
      <c r="F420" s="50"/>
      <c r="G420" s="50"/>
      <c r="H420" s="50"/>
      <c r="I420" s="49"/>
      <c r="J420" s="49"/>
      <c r="K420" s="50"/>
      <c r="L420" s="50"/>
      <c r="M420" s="48"/>
      <c r="N420" s="48"/>
      <c r="O420" s="48"/>
      <c r="P420" s="48"/>
      <c r="Q420" s="48"/>
      <c r="R420" s="48"/>
      <c r="S420" s="50"/>
      <c r="T420" s="49"/>
      <c r="U420" s="49"/>
      <c r="V420" s="50"/>
      <c r="W420" s="50"/>
      <c r="X420" s="48"/>
      <c r="Y420" s="48"/>
      <c r="Z420" s="48"/>
    </row>
    <row r="421" spans="1:26" ht="19.5" customHeight="1" x14ac:dyDescent="0.2">
      <c r="A421" s="47"/>
      <c r="B421" s="36"/>
      <c r="C421" s="48"/>
      <c r="D421" s="48"/>
      <c r="E421" s="48"/>
      <c r="F421" s="50"/>
      <c r="G421" s="50"/>
      <c r="H421" s="50"/>
      <c r="I421" s="49"/>
      <c r="J421" s="49"/>
      <c r="K421" s="50"/>
      <c r="L421" s="50"/>
      <c r="M421" s="48"/>
      <c r="N421" s="48"/>
      <c r="O421" s="48"/>
      <c r="P421" s="48"/>
      <c r="Q421" s="48"/>
      <c r="R421" s="48"/>
      <c r="S421" s="50"/>
      <c r="T421" s="49"/>
      <c r="U421" s="49"/>
      <c r="V421" s="50"/>
      <c r="W421" s="50"/>
      <c r="X421" s="48"/>
      <c r="Y421" s="48"/>
      <c r="Z421" s="48"/>
    </row>
    <row r="422" spans="1:26" ht="19.5" customHeight="1" x14ac:dyDescent="0.2">
      <c r="A422" s="47"/>
      <c r="B422" s="36"/>
      <c r="C422" s="48"/>
      <c r="D422" s="48"/>
      <c r="E422" s="48"/>
      <c r="F422" s="50"/>
      <c r="G422" s="50"/>
      <c r="H422" s="50"/>
      <c r="I422" s="49"/>
      <c r="J422" s="49"/>
      <c r="K422" s="50"/>
      <c r="L422" s="50"/>
      <c r="M422" s="48"/>
      <c r="N422" s="48"/>
      <c r="O422" s="48"/>
      <c r="P422" s="48"/>
      <c r="Q422" s="48"/>
      <c r="R422" s="48"/>
      <c r="S422" s="50"/>
      <c r="T422" s="49"/>
      <c r="U422" s="49"/>
      <c r="V422" s="50"/>
      <c r="W422" s="50"/>
      <c r="X422" s="48"/>
      <c r="Y422" s="48"/>
      <c r="Z422" s="48"/>
    </row>
    <row r="423" spans="1:26" ht="19.5" customHeight="1" x14ac:dyDescent="0.2">
      <c r="A423" s="47"/>
      <c r="B423" s="36"/>
      <c r="C423" s="48"/>
      <c r="D423" s="48"/>
      <c r="E423" s="48"/>
      <c r="F423" s="50"/>
      <c r="G423" s="50"/>
      <c r="H423" s="50"/>
      <c r="I423" s="49"/>
      <c r="J423" s="49"/>
      <c r="K423" s="50"/>
      <c r="L423" s="50"/>
      <c r="M423" s="48"/>
      <c r="N423" s="48"/>
      <c r="O423" s="48"/>
      <c r="P423" s="48"/>
      <c r="Q423" s="48"/>
      <c r="R423" s="48"/>
      <c r="S423" s="50"/>
      <c r="T423" s="49"/>
      <c r="U423" s="49"/>
      <c r="V423" s="50"/>
      <c r="W423" s="50"/>
      <c r="X423" s="48"/>
      <c r="Y423" s="48"/>
      <c r="Z423" s="48"/>
    </row>
    <row r="424" spans="1:26" ht="19.5" customHeight="1" x14ac:dyDescent="0.2">
      <c r="A424" s="47"/>
      <c r="B424" s="36"/>
      <c r="C424" s="48"/>
      <c r="D424" s="48"/>
      <c r="E424" s="48"/>
      <c r="F424" s="50"/>
      <c r="G424" s="50"/>
      <c r="H424" s="50"/>
      <c r="I424" s="49"/>
      <c r="J424" s="49"/>
      <c r="K424" s="50"/>
      <c r="L424" s="50"/>
      <c r="M424" s="48"/>
      <c r="N424" s="48"/>
      <c r="O424" s="48"/>
      <c r="P424" s="48"/>
      <c r="Q424" s="48"/>
      <c r="R424" s="48"/>
      <c r="S424" s="50"/>
      <c r="T424" s="49"/>
      <c r="U424" s="49"/>
      <c r="V424" s="50"/>
      <c r="W424" s="50"/>
      <c r="X424" s="48"/>
      <c r="Y424" s="48"/>
      <c r="Z424" s="48"/>
    </row>
    <row r="425" spans="1:26" ht="19.5" customHeight="1" x14ac:dyDescent="0.2">
      <c r="A425" s="47"/>
      <c r="B425" s="36"/>
      <c r="C425" s="48"/>
      <c r="D425" s="48"/>
      <c r="E425" s="48"/>
      <c r="F425" s="50"/>
      <c r="G425" s="50"/>
      <c r="H425" s="50"/>
      <c r="I425" s="49"/>
      <c r="J425" s="49"/>
      <c r="K425" s="50"/>
      <c r="L425" s="50"/>
      <c r="M425" s="48"/>
      <c r="N425" s="48"/>
      <c r="O425" s="48"/>
      <c r="P425" s="48"/>
      <c r="Q425" s="48"/>
      <c r="R425" s="48"/>
      <c r="S425" s="50"/>
      <c r="T425" s="49"/>
      <c r="U425" s="49"/>
      <c r="V425" s="50"/>
      <c r="W425" s="50"/>
      <c r="X425" s="48"/>
      <c r="Y425" s="48"/>
      <c r="Z425" s="48"/>
    </row>
    <row r="426" spans="1:26" ht="19.5" customHeight="1" x14ac:dyDescent="0.2">
      <c r="A426" s="47"/>
      <c r="B426" s="36"/>
      <c r="C426" s="48"/>
      <c r="D426" s="48"/>
      <c r="E426" s="48"/>
      <c r="F426" s="50"/>
      <c r="G426" s="50"/>
      <c r="H426" s="50"/>
      <c r="I426" s="49"/>
      <c r="J426" s="49"/>
      <c r="K426" s="50"/>
      <c r="L426" s="50"/>
      <c r="M426" s="48"/>
      <c r="N426" s="48"/>
      <c r="O426" s="48"/>
      <c r="P426" s="48"/>
      <c r="Q426" s="48"/>
      <c r="R426" s="48"/>
      <c r="S426" s="50"/>
      <c r="T426" s="49"/>
      <c r="U426" s="49"/>
      <c r="V426" s="50"/>
      <c r="W426" s="50"/>
      <c r="X426" s="48"/>
      <c r="Y426" s="48"/>
      <c r="Z426" s="48"/>
    </row>
    <row r="427" spans="1:26" ht="19.5" customHeight="1" x14ac:dyDescent="0.2">
      <c r="A427" s="47"/>
      <c r="B427" s="36"/>
      <c r="C427" s="48"/>
      <c r="D427" s="48"/>
      <c r="E427" s="48"/>
      <c r="F427" s="50"/>
      <c r="G427" s="50"/>
      <c r="H427" s="50"/>
      <c r="I427" s="49"/>
      <c r="J427" s="49"/>
      <c r="K427" s="50"/>
      <c r="L427" s="50"/>
      <c r="M427" s="48"/>
      <c r="N427" s="48"/>
      <c r="O427" s="48"/>
      <c r="P427" s="48"/>
      <c r="Q427" s="48"/>
      <c r="R427" s="48"/>
      <c r="S427" s="50"/>
      <c r="T427" s="49"/>
      <c r="U427" s="49"/>
      <c r="V427" s="50"/>
      <c r="W427" s="50"/>
      <c r="X427" s="48"/>
      <c r="Y427" s="48"/>
      <c r="Z427" s="48"/>
    </row>
    <row r="428" spans="1:26" ht="19.5" customHeight="1" x14ac:dyDescent="0.2">
      <c r="A428" s="47"/>
      <c r="B428" s="36"/>
      <c r="C428" s="48"/>
      <c r="D428" s="48"/>
      <c r="E428" s="48"/>
      <c r="F428" s="50"/>
      <c r="G428" s="50"/>
      <c r="H428" s="50"/>
      <c r="I428" s="49"/>
      <c r="J428" s="49"/>
      <c r="K428" s="50"/>
      <c r="L428" s="50"/>
      <c r="M428" s="48"/>
      <c r="N428" s="48"/>
      <c r="O428" s="48"/>
      <c r="P428" s="48"/>
      <c r="Q428" s="48"/>
      <c r="R428" s="48"/>
      <c r="S428" s="50"/>
      <c r="T428" s="49"/>
      <c r="U428" s="49"/>
      <c r="V428" s="50"/>
      <c r="W428" s="50"/>
      <c r="X428" s="48"/>
      <c r="Y428" s="48"/>
      <c r="Z428" s="48"/>
    </row>
    <row r="429" spans="1:26" ht="19.5" customHeight="1" x14ac:dyDescent="0.2">
      <c r="A429" s="47"/>
      <c r="B429" s="36"/>
      <c r="C429" s="48"/>
      <c r="D429" s="48"/>
      <c r="E429" s="48"/>
      <c r="F429" s="50"/>
      <c r="G429" s="50"/>
      <c r="H429" s="50"/>
      <c r="I429" s="49"/>
      <c r="J429" s="49"/>
      <c r="K429" s="50"/>
      <c r="L429" s="50"/>
      <c r="M429" s="48"/>
      <c r="N429" s="48"/>
      <c r="O429" s="48"/>
      <c r="P429" s="48"/>
      <c r="Q429" s="48"/>
      <c r="R429" s="48"/>
      <c r="S429" s="50"/>
      <c r="T429" s="49"/>
      <c r="U429" s="49"/>
      <c r="V429" s="50"/>
      <c r="W429" s="50"/>
      <c r="X429" s="48"/>
      <c r="Y429" s="48"/>
      <c r="Z429" s="48"/>
    </row>
    <row r="430" spans="1:26" ht="19.5" customHeight="1" x14ac:dyDescent="0.2">
      <c r="A430" s="47"/>
      <c r="B430" s="36"/>
      <c r="C430" s="48"/>
      <c r="D430" s="48"/>
      <c r="E430" s="48"/>
      <c r="F430" s="50"/>
      <c r="G430" s="50"/>
      <c r="H430" s="50"/>
      <c r="I430" s="49"/>
      <c r="J430" s="49"/>
      <c r="K430" s="50"/>
      <c r="L430" s="50"/>
      <c r="M430" s="48"/>
      <c r="N430" s="48"/>
      <c r="O430" s="48"/>
      <c r="P430" s="48"/>
      <c r="Q430" s="48"/>
      <c r="R430" s="48"/>
      <c r="S430" s="50"/>
      <c r="T430" s="49"/>
      <c r="U430" s="49"/>
      <c r="V430" s="50"/>
      <c r="W430" s="50"/>
      <c r="X430" s="48"/>
      <c r="Y430" s="48"/>
      <c r="Z430" s="48"/>
    </row>
    <row r="431" spans="1:26" ht="19.5" customHeight="1" x14ac:dyDescent="0.2">
      <c r="A431" s="47"/>
      <c r="B431" s="36"/>
      <c r="C431" s="48"/>
      <c r="D431" s="48"/>
      <c r="E431" s="48"/>
      <c r="F431" s="50"/>
      <c r="G431" s="50"/>
      <c r="H431" s="50"/>
      <c r="I431" s="49"/>
      <c r="J431" s="49"/>
      <c r="K431" s="50"/>
      <c r="L431" s="50"/>
      <c r="M431" s="48"/>
      <c r="N431" s="48"/>
      <c r="O431" s="48"/>
      <c r="P431" s="48"/>
      <c r="Q431" s="48"/>
      <c r="R431" s="48"/>
      <c r="S431" s="50"/>
      <c r="T431" s="49"/>
      <c r="U431" s="49"/>
      <c r="V431" s="50"/>
      <c r="W431" s="50"/>
      <c r="X431" s="48"/>
      <c r="Y431" s="48"/>
      <c r="Z431" s="48"/>
    </row>
    <row r="432" spans="1:26" ht="19.5" customHeight="1" x14ac:dyDescent="0.2">
      <c r="A432" s="47"/>
      <c r="B432" s="36"/>
      <c r="C432" s="48"/>
      <c r="D432" s="48"/>
      <c r="E432" s="48"/>
      <c r="F432" s="50"/>
      <c r="G432" s="50"/>
      <c r="H432" s="50"/>
      <c r="I432" s="49"/>
      <c r="J432" s="49"/>
      <c r="K432" s="50"/>
      <c r="L432" s="50"/>
      <c r="M432" s="48"/>
      <c r="N432" s="48"/>
      <c r="O432" s="48"/>
      <c r="P432" s="48"/>
      <c r="Q432" s="48"/>
      <c r="R432" s="48"/>
      <c r="S432" s="50"/>
      <c r="T432" s="49"/>
      <c r="U432" s="49"/>
      <c r="V432" s="50"/>
      <c r="W432" s="50"/>
      <c r="X432" s="48"/>
      <c r="Y432" s="48"/>
      <c r="Z432" s="48"/>
    </row>
    <row r="433" spans="1:26" ht="19.5" customHeight="1" x14ac:dyDescent="0.2">
      <c r="A433" s="47"/>
      <c r="B433" s="36"/>
      <c r="C433" s="48"/>
      <c r="D433" s="48"/>
      <c r="E433" s="48"/>
      <c r="F433" s="50"/>
      <c r="G433" s="50"/>
      <c r="H433" s="50"/>
      <c r="I433" s="49"/>
      <c r="J433" s="49"/>
      <c r="K433" s="50"/>
      <c r="L433" s="50"/>
      <c r="M433" s="48"/>
      <c r="N433" s="48"/>
      <c r="O433" s="48"/>
      <c r="P433" s="48"/>
      <c r="Q433" s="48"/>
      <c r="R433" s="48"/>
      <c r="S433" s="50"/>
      <c r="T433" s="49"/>
      <c r="U433" s="49"/>
      <c r="V433" s="50"/>
      <c r="W433" s="50"/>
      <c r="X433" s="48"/>
      <c r="Y433" s="48"/>
      <c r="Z433" s="48"/>
    </row>
    <row r="434" spans="1:26" ht="19.5" customHeight="1" x14ac:dyDescent="0.2">
      <c r="A434" s="47"/>
      <c r="B434" s="36"/>
      <c r="C434" s="48"/>
      <c r="D434" s="48"/>
      <c r="E434" s="48"/>
      <c r="F434" s="50"/>
      <c r="G434" s="50"/>
      <c r="H434" s="50"/>
      <c r="I434" s="49"/>
      <c r="J434" s="49"/>
      <c r="K434" s="50"/>
      <c r="L434" s="50"/>
      <c r="M434" s="48"/>
      <c r="N434" s="48"/>
      <c r="O434" s="48"/>
      <c r="P434" s="48"/>
      <c r="Q434" s="48"/>
      <c r="R434" s="48"/>
      <c r="S434" s="50"/>
      <c r="T434" s="49"/>
      <c r="U434" s="49"/>
      <c r="V434" s="50"/>
      <c r="W434" s="50"/>
      <c r="X434" s="48"/>
      <c r="Y434" s="48"/>
      <c r="Z434" s="48"/>
    </row>
    <row r="435" spans="1:26" ht="19.5" customHeight="1" x14ac:dyDescent="0.2">
      <c r="A435" s="47"/>
      <c r="B435" s="36"/>
      <c r="C435" s="48"/>
      <c r="D435" s="48"/>
      <c r="E435" s="48"/>
      <c r="F435" s="50"/>
      <c r="G435" s="50"/>
      <c r="H435" s="50"/>
      <c r="I435" s="49"/>
      <c r="J435" s="49"/>
      <c r="K435" s="50"/>
      <c r="L435" s="50"/>
      <c r="M435" s="48"/>
      <c r="N435" s="48"/>
      <c r="O435" s="48"/>
      <c r="P435" s="48"/>
      <c r="Q435" s="48"/>
      <c r="R435" s="48"/>
      <c r="S435" s="50"/>
      <c r="T435" s="49"/>
      <c r="U435" s="49"/>
      <c r="V435" s="50"/>
      <c r="W435" s="50"/>
      <c r="X435" s="48"/>
      <c r="Y435" s="48"/>
      <c r="Z435" s="48"/>
    </row>
    <row r="436" spans="1:26" ht="19.5" customHeight="1" x14ac:dyDescent="0.2">
      <c r="A436" s="47"/>
      <c r="B436" s="36"/>
      <c r="C436" s="48"/>
      <c r="D436" s="48"/>
      <c r="E436" s="48"/>
      <c r="F436" s="50"/>
      <c r="G436" s="50"/>
      <c r="H436" s="50"/>
      <c r="I436" s="49"/>
      <c r="J436" s="49"/>
      <c r="K436" s="50"/>
      <c r="L436" s="50"/>
      <c r="M436" s="48"/>
      <c r="N436" s="48"/>
      <c r="O436" s="48"/>
      <c r="P436" s="48"/>
      <c r="Q436" s="48"/>
      <c r="R436" s="48"/>
      <c r="S436" s="50"/>
      <c r="T436" s="49"/>
      <c r="U436" s="49"/>
      <c r="V436" s="50"/>
      <c r="W436" s="50"/>
      <c r="X436" s="48"/>
      <c r="Y436" s="48"/>
      <c r="Z436" s="48"/>
    </row>
    <row r="437" spans="1:26" ht="19.5" customHeight="1" x14ac:dyDescent="0.2">
      <c r="A437" s="47"/>
      <c r="B437" s="36"/>
      <c r="C437" s="48"/>
      <c r="D437" s="48"/>
      <c r="E437" s="48"/>
      <c r="F437" s="50"/>
      <c r="G437" s="50"/>
      <c r="H437" s="50"/>
      <c r="I437" s="49"/>
      <c r="J437" s="49"/>
      <c r="K437" s="50"/>
      <c r="L437" s="50"/>
      <c r="M437" s="48"/>
      <c r="N437" s="48"/>
      <c r="O437" s="48"/>
      <c r="P437" s="48"/>
      <c r="Q437" s="48"/>
      <c r="R437" s="48"/>
      <c r="S437" s="50"/>
      <c r="T437" s="49"/>
      <c r="U437" s="49"/>
      <c r="V437" s="50"/>
      <c r="W437" s="50"/>
      <c r="X437" s="48"/>
      <c r="Y437" s="48"/>
      <c r="Z437" s="48"/>
    </row>
    <row r="438" spans="1:26" ht="19.5" customHeight="1" x14ac:dyDescent="0.2">
      <c r="A438" s="47"/>
      <c r="B438" s="36"/>
      <c r="C438" s="48"/>
      <c r="D438" s="48"/>
      <c r="E438" s="48"/>
      <c r="F438" s="50"/>
      <c r="G438" s="50"/>
      <c r="H438" s="50"/>
      <c r="I438" s="49"/>
      <c r="J438" s="49"/>
      <c r="K438" s="50"/>
      <c r="L438" s="50"/>
      <c r="M438" s="48"/>
      <c r="N438" s="48"/>
      <c r="O438" s="48"/>
      <c r="P438" s="48"/>
      <c r="Q438" s="48"/>
      <c r="R438" s="48"/>
      <c r="S438" s="50"/>
      <c r="T438" s="49"/>
      <c r="U438" s="49"/>
      <c r="V438" s="50"/>
      <c r="W438" s="50"/>
      <c r="X438" s="48"/>
      <c r="Y438" s="48"/>
      <c r="Z438" s="48"/>
    </row>
    <row r="439" spans="1:26" ht="19.5" customHeight="1" x14ac:dyDescent="0.2">
      <c r="A439" s="47"/>
      <c r="B439" s="36"/>
      <c r="C439" s="48"/>
      <c r="D439" s="48"/>
      <c r="E439" s="48"/>
      <c r="F439" s="50"/>
      <c r="G439" s="50"/>
      <c r="H439" s="50"/>
      <c r="I439" s="49"/>
      <c r="J439" s="49"/>
      <c r="K439" s="50"/>
      <c r="L439" s="50"/>
      <c r="M439" s="48"/>
      <c r="N439" s="48"/>
      <c r="O439" s="48"/>
      <c r="P439" s="48"/>
      <c r="Q439" s="48"/>
      <c r="R439" s="48"/>
      <c r="S439" s="50"/>
      <c r="T439" s="49"/>
      <c r="U439" s="49"/>
      <c r="V439" s="50"/>
      <c r="W439" s="50"/>
      <c r="X439" s="48"/>
      <c r="Y439" s="48"/>
      <c r="Z439" s="48"/>
    </row>
    <row r="440" spans="1:26" ht="19.5" customHeight="1" x14ac:dyDescent="0.2">
      <c r="A440" s="47"/>
      <c r="B440" s="36"/>
      <c r="C440" s="48"/>
      <c r="D440" s="48"/>
      <c r="E440" s="48"/>
      <c r="F440" s="50"/>
      <c r="G440" s="50"/>
      <c r="H440" s="50"/>
      <c r="I440" s="49"/>
      <c r="J440" s="49"/>
      <c r="K440" s="50"/>
      <c r="L440" s="50"/>
      <c r="M440" s="48"/>
      <c r="N440" s="48"/>
      <c r="O440" s="48"/>
      <c r="P440" s="48"/>
      <c r="Q440" s="48"/>
      <c r="R440" s="48"/>
      <c r="S440" s="50"/>
      <c r="T440" s="49"/>
      <c r="U440" s="49"/>
      <c r="V440" s="50"/>
      <c r="W440" s="50"/>
      <c r="X440" s="48"/>
      <c r="Y440" s="48"/>
      <c r="Z440" s="48"/>
    </row>
    <row r="441" spans="1:26" ht="19.5" customHeight="1" x14ac:dyDescent="0.2">
      <c r="A441" s="47"/>
      <c r="B441" s="36"/>
      <c r="C441" s="48"/>
      <c r="D441" s="48"/>
      <c r="E441" s="48"/>
      <c r="F441" s="50"/>
      <c r="G441" s="50"/>
      <c r="H441" s="50"/>
      <c r="I441" s="49"/>
      <c r="J441" s="49"/>
      <c r="K441" s="50"/>
      <c r="L441" s="50"/>
      <c r="M441" s="48"/>
      <c r="N441" s="48"/>
      <c r="O441" s="48"/>
      <c r="P441" s="48"/>
      <c r="Q441" s="48"/>
      <c r="R441" s="48"/>
      <c r="S441" s="50"/>
      <c r="T441" s="49"/>
      <c r="U441" s="49"/>
      <c r="V441" s="50"/>
      <c r="W441" s="50"/>
      <c r="X441" s="48"/>
      <c r="Y441" s="48"/>
      <c r="Z441" s="48"/>
    </row>
    <row r="442" spans="1:26" ht="19.5" customHeight="1" x14ac:dyDescent="0.2">
      <c r="A442" s="47"/>
      <c r="B442" s="36"/>
      <c r="C442" s="48"/>
      <c r="D442" s="48"/>
      <c r="E442" s="48"/>
      <c r="F442" s="50"/>
      <c r="G442" s="50"/>
      <c r="H442" s="50"/>
      <c r="I442" s="49"/>
      <c r="J442" s="49"/>
      <c r="K442" s="50"/>
      <c r="L442" s="50"/>
      <c r="M442" s="48"/>
      <c r="N442" s="48"/>
      <c r="O442" s="48"/>
      <c r="P442" s="48"/>
      <c r="Q442" s="48"/>
      <c r="R442" s="48"/>
      <c r="S442" s="50"/>
      <c r="T442" s="49"/>
      <c r="U442" s="49"/>
      <c r="V442" s="50"/>
      <c r="W442" s="50"/>
      <c r="X442" s="48"/>
      <c r="Y442" s="48"/>
      <c r="Z442" s="48"/>
    </row>
    <row r="443" spans="1:26" ht="19.5" customHeight="1" x14ac:dyDescent="0.2">
      <c r="A443" s="47"/>
      <c r="B443" s="36"/>
      <c r="C443" s="48"/>
      <c r="D443" s="48"/>
      <c r="E443" s="48"/>
      <c r="F443" s="50"/>
      <c r="G443" s="50"/>
      <c r="H443" s="50"/>
      <c r="I443" s="49"/>
      <c r="J443" s="49"/>
      <c r="K443" s="50"/>
      <c r="L443" s="50"/>
      <c r="M443" s="48"/>
      <c r="N443" s="48"/>
      <c r="O443" s="48"/>
      <c r="P443" s="48"/>
      <c r="Q443" s="48"/>
      <c r="R443" s="48"/>
      <c r="S443" s="50"/>
      <c r="T443" s="49"/>
      <c r="U443" s="49"/>
      <c r="V443" s="50"/>
      <c r="W443" s="50"/>
      <c r="X443" s="48"/>
      <c r="Y443" s="48"/>
      <c r="Z443" s="48"/>
    </row>
    <row r="444" spans="1:26" ht="19.5" customHeight="1" x14ac:dyDescent="0.2">
      <c r="A444" s="47"/>
      <c r="B444" s="36"/>
      <c r="C444" s="48"/>
      <c r="D444" s="48"/>
      <c r="E444" s="48"/>
      <c r="F444" s="50"/>
      <c r="G444" s="50"/>
      <c r="H444" s="50"/>
      <c r="I444" s="49"/>
      <c r="J444" s="49"/>
      <c r="K444" s="50"/>
      <c r="L444" s="50"/>
      <c r="M444" s="48"/>
      <c r="N444" s="48"/>
      <c r="O444" s="48"/>
      <c r="P444" s="48"/>
      <c r="Q444" s="48"/>
      <c r="R444" s="48"/>
      <c r="S444" s="50"/>
      <c r="T444" s="49"/>
      <c r="U444" s="49"/>
      <c r="V444" s="50"/>
      <c r="W444" s="50"/>
      <c r="X444" s="48"/>
      <c r="Y444" s="48"/>
      <c r="Z444" s="48"/>
    </row>
    <row r="445" spans="1:26" ht="19.5" customHeight="1" x14ac:dyDescent="0.2">
      <c r="A445" s="47"/>
      <c r="B445" s="36"/>
      <c r="C445" s="48"/>
      <c r="D445" s="48"/>
      <c r="E445" s="48"/>
      <c r="F445" s="50"/>
      <c r="G445" s="50"/>
      <c r="H445" s="50"/>
      <c r="I445" s="49"/>
      <c r="J445" s="49"/>
      <c r="K445" s="50"/>
      <c r="L445" s="50"/>
      <c r="M445" s="48"/>
      <c r="N445" s="48"/>
      <c r="O445" s="48"/>
      <c r="P445" s="48"/>
      <c r="Q445" s="48"/>
      <c r="R445" s="48"/>
      <c r="S445" s="50"/>
      <c r="T445" s="49"/>
      <c r="U445" s="49"/>
      <c r="V445" s="50"/>
      <c r="W445" s="50"/>
      <c r="X445" s="48"/>
      <c r="Y445" s="48"/>
      <c r="Z445" s="48"/>
    </row>
    <row r="446" spans="1:26" ht="19.5" customHeight="1" x14ac:dyDescent="0.2">
      <c r="A446" s="47"/>
      <c r="B446" s="36"/>
      <c r="C446" s="48"/>
      <c r="D446" s="48"/>
      <c r="E446" s="48"/>
      <c r="F446" s="50"/>
      <c r="G446" s="50"/>
      <c r="H446" s="50"/>
      <c r="I446" s="49"/>
      <c r="J446" s="49"/>
      <c r="K446" s="50"/>
      <c r="L446" s="50"/>
      <c r="M446" s="48"/>
      <c r="N446" s="48"/>
      <c r="O446" s="48"/>
      <c r="P446" s="48"/>
      <c r="Q446" s="48"/>
      <c r="R446" s="48"/>
      <c r="S446" s="50"/>
      <c r="T446" s="49"/>
      <c r="U446" s="49"/>
      <c r="V446" s="50"/>
      <c r="W446" s="50"/>
      <c r="X446" s="48"/>
      <c r="Y446" s="48"/>
      <c r="Z446" s="48"/>
    </row>
    <row r="447" spans="1:26" ht="19.5" customHeight="1" x14ac:dyDescent="0.2">
      <c r="A447" s="47"/>
      <c r="B447" s="36"/>
      <c r="C447" s="48"/>
      <c r="D447" s="48"/>
      <c r="E447" s="48"/>
      <c r="F447" s="50"/>
      <c r="G447" s="50"/>
      <c r="H447" s="50"/>
      <c r="I447" s="49"/>
      <c r="J447" s="49"/>
      <c r="K447" s="50"/>
      <c r="L447" s="50"/>
      <c r="M447" s="48"/>
      <c r="N447" s="48"/>
      <c r="O447" s="48"/>
      <c r="P447" s="48"/>
      <c r="Q447" s="48"/>
      <c r="R447" s="48"/>
      <c r="S447" s="50"/>
      <c r="T447" s="49"/>
      <c r="U447" s="49"/>
      <c r="V447" s="50"/>
      <c r="W447" s="50"/>
      <c r="X447" s="48"/>
      <c r="Y447" s="48"/>
      <c r="Z447" s="48"/>
    </row>
    <row r="448" spans="1:26" ht="19.5" customHeight="1" x14ac:dyDescent="0.2">
      <c r="A448" s="47"/>
      <c r="B448" s="36"/>
      <c r="C448" s="48"/>
      <c r="D448" s="48"/>
      <c r="E448" s="48"/>
      <c r="F448" s="50"/>
      <c r="G448" s="50"/>
      <c r="H448" s="50"/>
      <c r="I448" s="49"/>
      <c r="J448" s="49"/>
      <c r="K448" s="50"/>
      <c r="L448" s="50"/>
      <c r="M448" s="48"/>
      <c r="N448" s="48"/>
      <c r="O448" s="48"/>
      <c r="P448" s="48"/>
      <c r="Q448" s="48"/>
      <c r="R448" s="48"/>
      <c r="S448" s="50"/>
      <c r="T448" s="49"/>
      <c r="U448" s="49"/>
      <c r="V448" s="50"/>
      <c r="W448" s="50"/>
      <c r="X448" s="48"/>
      <c r="Y448" s="48"/>
      <c r="Z448" s="48"/>
    </row>
    <row r="449" spans="1:26" ht="19.5" customHeight="1" x14ac:dyDescent="0.2">
      <c r="A449" s="47"/>
      <c r="B449" s="36"/>
      <c r="C449" s="48"/>
      <c r="D449" s="48"/>
      <c r="E449" s="48"/>
      <c r="F449" s="50"/>
      <c r="G449" s="50"/>
      <c r="H449" s="50"/>
      <c r="I449" s="49"/>
      <c r="J449" s="49"/>
      <c r="K449" s="50"/>
      <c r="L449" s="50"/>
      <c r="M449" s="48"/>
      <c r="N449" s="48"/>
      <c r="O449" s="48"/>
      <c r="P449" s="48"/>
      <c r="Q449" s="48"/>
      <c r="R449" s="48"/>
      <c r="S449" s="50"/>
      <c r="T449" s="49"/>
      <c r="U449" s="49"/>
      <c r="V449" s="50"/>
      <c r="W449" s="50"/>
      <c r="X449" s="48"/>
      <c r="Y449" s="48"/>
      <c r="Z449" s="48"/>
    </row>
    <row r="450" spans="1:26" ht="19.5" customHeight="1" x14ac:dyDescent="0.2">
      <c r="A450" s="47"/>
      <c r="B450" s="36"/>
      <c r="C450" s="48"/>
      <c r="D450" s="48"/>
      <c r="E450" s="48"/>
      <c r="F450" s="50"/>
      <c r="G450" s="50"/>
      <c r="H450" s="50"/>
      <c r="I450" s="49"/>
      <c r="J450" s="49"/>
      <c r="K450" s="50"/>
      <c r="L450" s="50"/>
      <c r="M450" s="48"/>
      <c r="N450" s="48"/>
      <c r="O450" s="48"/>
      <c r="P450" s="48"/>
      <c r="Q450" s="48"/>
      <c r="R450" s="48"/>
      <c r="S450" s="50"/>
      <c r="T450" s="49"/>
      <c r="U450" s="49"/>
      <c r="V450" s="50"/>
      <c r="W450" s="50"/>
      <c r="X450" s="48"/>
      <c r="Y450" s="48"/>
      <c r="Z450" s="48"/>
    </row>
    <row r="451" spans="1:26" ht="19.5" customHeight="1" x14ac:dyDescent="0.2">
      <c r="A451" s="47"/>
      <c r="B451" s="36"/>
      <c r="C451" s="48"/>
      <c r="D451" s="48"/>
      <c r="E451" s="48"/>
      <c r="F451" s="50"/>
      <c r="G451" s="50"/>
      <c r="H451" s="50"/>
      <c r="I451" s="49"/>
      <c r="J451" s="49"/>
      <c r="K451" s="50"/>
      <c r="L451" s="50"/>
      <c r="M451" s="48"/>
      <c r="N451" s="48"/>
      <c r="O451" s="48"/>
      <c r="P451" s="48"/>
      <c r="Q451" s="48"/>
      <c r="R451" s="48"/>
      <c r="S451" s="50"/>
      <c r="T451" s="49"/>
      <c r="U451" s="49"/>
      <c r="V451" s="50"/>
      <c r="W451" s="50"/>
      <c r="X451" s="48"/>
      <c r="Y451" s="48"/>
      <c r="Z451" s="48"/>
    </row>
    <row r="452" spans="1:26" ht="19.5" customHeight="1" x14ac:dyDescent="0.2">
      <c r="A452" s="47"/>
      <c r="B452" s="36"/>
      <c r="C452" s="48"/>
      <c r="D452" s="48"/>
      <c r="E452" s="48"/>
      <c r="F452" s="50"/>
      <c r="G452" s="50"/>
      <c r="H452" s="50"/>
      <c r="I452" s="49"/>
      <c r="J452" s="49"/>
      <c r="K452" s="50"/>
      <c r="L452" s="50"/>
      <c r="M452" s="48"/>
      <c r="N452" s="48"/>
      <c r="O452" s="48"/>
      <c r="P452" s="48"/>
      <c r="Q452" s="48"/>
      <c r="R452" s="48"/>
      <c r="S452" s="50"/>
      <c r="T452" s="49"/>
      <c r="U452" s="49"/>
      <c r="V452" s="50"/>
      <c r="W452" s="50"/>
      <c r="X452" s="48"/>
      <c r="Y452" s="48"/>
      <c r="Z452" s="48"/>
    </row>
    <row r="453" spans="1:26" ht="19.5" customHeight="1" x14ac:dyDescent="0.2">
      <c r="A453" s="47"/>
      <c r="B453" s="36"/>
      <c r="C453" s="48"/>
      <c r="D453" s="48"/>
      <c r="E453" s="48"/>
      <c r="F453" s="50"/>
      <c r="G453" s="50"/>
      <c r="H453" s="50"/>
      <c r="I453" s="49"/>
      <c r="J453" s="49"/>
      <c r="K453" s="50"/>
      <c r="L453" s="50"/>
      <c r="M453" s="48"/>
      <c r="N453" s="48"/>
      <c r="O453" s="48"/>
      <c r="P453" s="48"/>
      <c r="Q453" s="48"/>
      <c r="R453" s="48"/>
      <c r="S453" s="50"/>
      <c r="T453" s="49"/>
      <c r="U453" s="49"/>
      <c r="V453" s="50"/>
      <c r="W453" s="50"/>
      <c r="X453" s="48"/>
      <c r="Y453" s="48"/>
      <c r="Z453" s="48"/>
    </row>
    <row r="454" spans="1:26" ht="19.5" customHeight="1" x14ac:dyDescent="0.2">
      <c r="A454" s="47"/>
      <c r="B454" s="36"/>
      <c r="C454" s="48"/>
      <c r="D454" s="48"/>
      <c r="E454" s="48"/>
      <c r="F454" s="50"/>
      <c r="G454" s="50"/>
      <c r="H454" s="50"/>
      <c r="I454" s="49"/>
      <c r="J454" s="49"/>
      <c r="K454" s="50"/>
      <c r="L454" s="50"/>
      <c r="M454" s="48"/>
      <c r="N454" s="48"/>
      <c r="O454" s="48"/>
      <c r="P454" s="48"/>
      <c r="Q454" s="48"/>
      <c r="R454" s="48"/>
      <c r="S454" s="50"/>
      <c r="T454" s="49"/>
      <c r="U454" s="49"/>
      <c r="V454" s="50"/>
      <c r="W454" s="50"/>
      <c r="X454" s="48"/>
      <c r="Y454" s="48"/>
      <c r="Z454" s="48"/>
    </row>
    <row r="455" spans="1:26" ht="19.5" customHeight="1" x14ac:dyDescent="0.2">
      <c r="A455" s="47"/>
      <c r="B455" s="36"/>
      <c r="C455" s="48"/>
      <c r="D455" s="48"/>
      <c r="E455" s="48"/>
      <c r="F455" s="50"/>
      <c r="G455" s="50"/>
      <c r="H455" s="50"/>
      <c r="I455" s="49"/>
      <c r="J455" s="49"/>
      <c r="K455" s="50"/>
      <c r="L455" s="50"/>
      <c r="M455" s="48"/>
      <c r="N455" s="48"/>
      <c r="O455" s="48"/>
      <c r="P455" s="48"/>
      <c r="Q455" s="48"/>
      <c r="R455" s="48"/>
      <c r="S455" s="50"/>
      <c r="T455" s="49"/>
      <c r="U455" s="49"/>
      <c r="V455" s="50"/>
      <c r="W455" s="50"/>
      <c r="X455" s="48"/>
      <c r="Y455" s="48"/>
      <c r="Z455" s="48"/>
    </row>
    <row r="456" spans="1:26" ht="19.5" customHeight="1" x14ac:dyDescent="0.2">
      <c r="A456" s="47"/>
      <c r="B456" s="36"/>
      <c r="C456" s="48"/>
      <c r="D456" s="48"/>
      <c r="E456" s="48"/>
      <c r="F456" s="50"/>
      <c r="G456" s="50"/>
      <c r="H456" s="50"/>
      <c r="I456" s="49"/>
      <c r="J456" s="49"/>
      <c r="K456" s="50"/>
      <c r="L456" s="50"/>
      <c r="M456" s="48"/>
      <c r="N456" s="48"/>
      <c r="O456" s="48"/>
      <c r="P456" s="48"/>
      <c r="Q456" s="48"/>
      <c r="R456" s="48"/>
      <c r="S456" s="50"/>
      <c r="T456" s="49"/>
      <c r="U456" s="49"/>
      <c r="V456" s="50"/>
      <c r="W456" s="50"/>
      <c r="X456" s="48"/>
      <c r="Y456" s="48"/>
      <c r="Z456" s="48"/>
    </row>
    <row r="457" spans="1:26" ht="19.5" customHeight="1" x14ac:dyDescent="0.2">
      <c r="A457" s="47"/>
      <c r="B457" s="36"/>
      <c r="C457" s="48"/>
      <c r="D457" s="48"/>
      <c r="E457" s="48"/>
      <c r="F457" s="50"/>
      <c r="G457" s="50"/>
      <c r="H457" s="50"/>
      <c r="I457" s="49"/>
      <c r="J457" s="49"/>
      <c r="K457" s="50"/>
      <c r="L457" s="50"/>
      <c r="M457" s="48"/>
      <c r="N457" s="48"/>
      <c r="O457" s="48"/>
      <c r="P457" s="48"/>
      <c r="Q457" s="48"/>
      <c r="R457" s="48"/>
      <c r="S457" s="50"/>
      <c r="T457" s="49"/>
      <c r="U457" s="49"/>
      <c r="V457" s="50"/>
      <c r="W457" s="50"/>
      <c r="X457" s="48"/>
      <c r="Y457" s="48"/>
      <c r="Z457" s="48"/>
    </row>
    <row r="458" spans="1:26" ht="19.5" customHeight="1" x14ac:dyDescent="0.2">
      <c r="A458" s="47"/>
      <c r="B458" s="36"/>
      <c r="C458" s="48"/>
      <c r="D458" s="48"/>
      <c r="E458" s="48"/>
      <c r="F458" s="50"/>
      <c r="G458" s="50"/>
      <c r="H458" s="50"/>
      <c r="I458" s="49"/>
      <c r="J458" s="49"/>
      <c r="K458" s="50"/>
      <c r="L458" s="50"/>
      <c r="M458" s="48"/>
      <c r="N458" s="48"/>
      <c r="O458" s="48"/>
      <c r="P458" s="48"/>
      <c r="Q458" s="48"/>
      <c r="R458" s="48"/>
      <c r="S458" s="50"/>
      <c r="T458" s="49"/>
      <c r="U458" s="49"/>
      <c r="V458" s="50"/>
      <c r="W458" s="50"/>
      <c r="X458" s="48"/>
      <c r="Y458" s="48"/>
      <c r="Z458" s="48"/>
    </row>
    <row r="459" spans="1:26" ht="19.5" customHeight="1" x14ac:dyDescent="0.2">
      <c r="A459" s="47"/>
      <c r="B459" s="36"/>
      <c r="C459" s="48"/>
      <c r="D459" s="48"/>
      <c r="E459" s="48"/>
      <c r="F459" s="50"/>
      <c r="G459" s="50"/>
      <c r="H459" s="50"/>
      <c r="I459" s="49"/>
      <c r="J459" s="49"/>
      <c r="K459" s="50"/>
      <c r="L459" s="50"/>
      <c r="M459" s="48"/>
      <c r="N459" s="48"/>
      <c r="O459" s="48"/>
      <c r="P459" s="48"/>
      <c r="Q459" s="48"/>
      <c r="R459" s="48"/>
      <c r="S459" s="50"/>
      <c r="T459" s="49"/>
      <c r="U459" s="49"/>
      <c r="V459" s="50"/>
      <c r="W459" s="50"/>
      <c r="X459" s="48"/>
      <c r="Y459" s="48"/>
      <c r="Z459" s="48"/>
    </row>
    <row r="460" spans="1:26" ht="19.5" customHeight="1" x14ac:dyDescent="0.2">
      <c r="A460" s="47"/>
      <c r="B460" s="36"/>
      <c r="C460" s="48"/>
      <c r="D460" s="48"/>
      <c r="E460" s="48"/>
      <c r="F460" s="50"/>
      <c r="G460" s="50"/>
      <c r="H460" s="50"/>
      <c r="I460" s="49"/>
      <c r="J460" s="49"/>
      <c r="K460" s="50"/>
      <c r="L460" s="50"/>
      <c r="M460" s="48"/>
      <c r="N460" s="48"/>
      <c r="O460" s="48"/>
      <c r="P460" s="48"/>
      <c r="Q460" s="48"/>
      <c r="R460" s="48"/>
      <c r="S460" s="50"/>
      <c r="T460" s="49"/>
      <c r="U460" s="49"/>
      <c r="V460" s="50"/>
      <c r="W460" s="50"/>
      <c r="X460" s="48"/>
      <c r="Y460" s="48"/>
      <c r="Z460" s="48"/>
    </row>
    <row r="461" spans="1:26" ht="19.5" customHeight="1" x14ac:dyDescent="0.2">
      <c r="A461" s="47"/>
      <c r="B461" s="36"/>
      <c r="C461" s="48"/>
      <c r="D461" s="48"/>
      <c r="E461" s="48"/>
      <c r="F461" s="50"/>
      <c r="G461" s="50"/>
      <c r="H461" s="50"/>
      <c r="I461" s="49"/>
      <c r="J461" s="49"/>
      <c r="K461" s="50"/>
      <c r="L461" s="50"/>
      <c r="M461" s="48"/>
      <c r="N461" s="48"/>
      <c r="O461" s="48"/>
      <c r="P461" s="48"/>
      <c r="Q461" s="48"/>
      <c r="R461" s="48"/>
      <c r="S461" s="50"/>
      <c r="T461" s="49"/>
      <c r="U461" s="49"/>
      <c r="V461" s="50"/>
      <c r="W461" s="50"/>
      <c r="X461" s="48"/>
      <c r="Y461" s="48"/>
      <c r="Z461" s="48"/>
    </row>
    <row r="462" spans="1:26" ht="19.5" customHeight="1" x14ac:dyDescent="0.2">
      <c r="A462" s="47"/>
      <c r="B462" s="36"/>
      <c r="C462" s="48"/>
      <c r="D462" s="48"/>
      <c r="E462" s="48"/>
      <c r="F462" s="50"/>
      <c r="G462" s="50"/>
      <c r="H462" s="50"/>
      <c r="I462" s="49"/>
      <c r="J462" s="49"/>
      <c r="K462" s="50"/>
      <c r="L462" s="50"/>
      <c r="M462" s="48"/>
      <c r="N462" s="48"/>
      <c r="O462" s="48"/>
      <c r="P462" s="48"/>
      <c r="Q462" s="48"/>
      <c r="R462" s="48"/>
      <c r="S462" s="50"/>
      <c r="T462" s="49"/>
      <c r="U462" s="49"/>
      <c r="V462" s="50"/>
      <c r="W462" s="50"/>
      <c r="X462" s="48"/>
      <c r="Y462" s="48"/>
      <c r="Z462" s="48"/>
    </row>
    <row r="463" spans="1:26" ht="19.5" customHeight="1" x14ac:dyDescent="0.2">
      <c r="A463" s="47"/>
      <c r="B463" s="36"/>
      <c r="C463" s="48"/>
      <c r="D463" s="48"/>
      <c r="E463" s="48"/>
      <c r="F463" s="50"/>
      <c r="G463" s="50"/>
      <c r="H463" s="50"/>
      <c r="I463" s="49"/>
      <c r="J463" s="49"/>
      <c r="K463" s="50"/>
      <c r="L463" s="50"/>
      <c r="M463" s="48"/>
      <c r="N463" s="48"/>
      <c r="O463" s="48"/>
      <c r="P463" s="48"/>
      <c r="Q463" s="48"/>
      <c r="R463" s="48"/>
      <c r="S463" s="50"/>
      <c r="T463" s="49"/>
      <c r="U463" s="49"/>
      <c r="V463" s="50"/>
      <c r="W463" s="50"/>
      <c r="X463" s="48"/>
      <c r="Y463" s="48"/>
      <c r="Z463" s="48"/>
    </row>
    <row r="464" spans="1:26" ht="19.5" customHeight="1" x14ac:dyDescent="0.2">
      <c r="A464" s="47"/>
      <c r="B464" s="36"/>
      <c r="C464" s="48"/>
      <c r="D464" s="48"/>
      <c r="E464" s="48"/>
      <c r="F464" s="50"/>
      <c r="G464" s="50"/>
      <c r="H464" s="50"/>
      <c r="I464" s="49"/>
      <c r="J464" s="49"/>
      <c r="K464" s="50"/>
      <c r="L464" s="50"/>
      <c r="M464" s="48"/>
      <c r="N464" s="48"/>
      <c r="O464" s="48"/>
      <c r="P464" s="48"/>
      <c r="Q464" s="48"/>
      <c r="R464" s="48"/>
      <c r="S464" s="50"/>
      <c r="T464" s="49"/>
      <c r="U464" s="49"/>
      <c r="V464" s="50"/>
      <c r="W464" s="50"/>
      <c r="X464" s="48"/>
      <c r="Y464" s="48"/>
      <c r="Z464" s="48"/>
    </row>
    <row r="465" spans="1:26" ht="19.5" customHeight="1" x14ac:dyDescent="0.2">
      <c r="A465" s="47"/>
      <c r="B465" s="36"/>
      <c r="C465" s="48"/>
      <c r="D465" s="48"/>
      <c r="E465" s="48"/>
      <c r="F465" s="50"/>
      <c r="G465" s="50"/>
      <c r="H465" s="50"/>
      <c r="I465" s="49"/>
      <c r="J465" s="49"/>
      <c r="K465" s="50"/>
      <c r="L465" s="50"/>
      <c r="M465" s="48"/>
      <c r="N465" s="48"/>
      <c r="O465" s="48"/>
      <c r="P465" s="48"/>
      <c r="Q465" s="48"/>
      <c r="R465" s="48"/>
      <c r="S465" s="50"/>
      <c r="T465" s="49"/>
      <c r="U465" s="49"/>
      <c r="V465" s="50"/>
      <c r="W465" s="50"/>
      <c r="X465" s="48"/>
      <c r="Y465" s="48"/>
      <c r="Z465" s="48"/>
    </row>
    <row r="466" spans="1:26" ht="19.5" customHeight="1" x14ac:dyDescent="0.2">
      <c r="A466" s="47"/>
      <c r="B466" s="36"/>
      <c r="C466" s="48"/>
      <c r="D466" s="48"/>
      <c r="E466" s="48"/>
      <c r="F466" s="50"/>
      <c r="G466" s="50"/>
      <c r="H466" s="50"/>
      <c r="I466" s="49"/>
      <c r="J466" s="49"/>
      <c r="K466" s="50"/>
      <c r="L466" s="50"/>
      <c r="M466" s="48"/>
      <c r="N466" s="48"/>
      <c r="O466" s="48"/>
      <c r="P466" s="48"/>
      <c r="Q466" s="48"/>
      <c r="R466" s="48"/>
      <c r="S466" s="50"/>
      <c r="T466" s="49"/>
      <c r="U466" s="49"/>
      <c r="V466" s="50"/>
      <c r="W466" s="50"/>
      <c r="X466" s="48"/>
      <c r="Y466" s="48"/>
      <c r="Z466" s="48"/>
    </row>
    <row r="467" spans="1:26" ht="19.5" customHeight="1" x14ac:dyDescent="0.2">
      <c r="A467" s="47"/>
      <c r="B467" s="36"/>
      <c r="C467" s="48"/>
      <c r="D467" s="48"/>
      <c r="E467" s="48"/>
      <c r="F467" s="50"/>
      <c r="G467" s="50"/>
      <c r="H467" s="50"/>
      <c r="I467" s="49"/>
      <c r="J467" s="49"/>
      <c r="K467" s="50"/>
      <c r="L467" s="50"/>
      <c r="M467" s="48"/>
      <c r="N467" s="48"/>
      <c r="O467" s="48"/>
      <c r="P467" s="48"/>
      <c r="Q467" s="48"/>
      <c r="R467" s="48"/>
      <c r="S467" s="50"/>
      <c r="T467" s="49"/>
      <c r="U467" s="49"/>
      <c r="V467" s="50"/>
      <c r="W467" s="50"/>
      <c r="X467" s="48"/>
      <c r="Y467" s="48"/>
      <c r="Z467" s="48"/>
    </row>
    <row r="468" spans="1:26" ht="19.5" customHeight="1" x14ac:dyDescent="0.2">
      <c r="A468" s="47"/>
      <c r="B468" s="36"/>
      <c r="C468" s="48"/>
      <c r="D468" s="48"/>
      <c r="E468" s="48"/>
      <c r="F468" s="50"/>
      <c r="G468" s="50"/>
      <c r="H468" s="50"/>
      <c r="I468" s="49"/>
      <c r="J468" s="49"/>
      <c r="K468" s="50"/>
      <c r="L468" s="50"/>
      <c r="M468" s="48"/>
      <c r="N468" s="48"/>
      <c r="O468" s="48"/>
      <c r="P468" s="48"/>
      <c r="Q468" s="48"/>
      <c r="R468" s="48"/>
      <c r="S468" s="50"/>
      <c r="T468" s="49"/>
      <c r="U468" s="49"/>
      <c r="V468" s="50"/>
      <c r="W468" s="50"/>
      <c r="X468" s="48"/>
      <c r="Y468" s="48"/>
      <c r="Z468" s="48"/>
    </row>
    <row r="469" spans="1:26" ht="19.5" customHeight="1" x14ac:dyDescent="0.2">
      <c r="A469" s="47"/>
      <c r="B469" s="36"/>
      <c r="C469" s="48"/>
      <c r="D469" s="48"/>
      <c r="E469" s="48"/>
      <c r="F469" s="50"/>
      <c r="G469" s="50"/>
      <c r="H469" s="50"/>
      <c r="I469" s="49"/>
      <c r="J469" s="49"/>
      <c r="K469" s="50"/>
      <c r="L469" s="50"/>
      <c r="M469" s="48"/>
      <c r="N469" s="48"/>
      <c r="O469" s="48"/>
      <c r="P469" s="48"/>
      <c r="Q469" s="48"/>
      <c r="R469" s="48"/>
      <c r="S469" s="50"/>
      <c r="T469" s="49"/>
      <c r="U469" s="49"/>
      <c r="V469" s="50"/>
      <c r="W469" s="50"/>
      <c r="X469" s="48"/>
      <c r="Y469" s="48"/>
      <c r="Z469" s="48"/>
    </row>
    <row r="470" spans="1:26" ht="19.5" customHeight="1" x14ac:dyDescent="0.2">
      <c r="A470" s="47"/>
      <c r="B470" s="36"/>
      <c r="C470" s="48"/>
      <c r="D470" s="48"/>
      <c r="E470" s="48"/>
      <c r="F470" s="50"/>
      <c r="G470" s="50"/>
      <c r="H470" s="50"/>
      <c r="I470" s="49"/>
      <c r="J470" s="49"/>
      <c r="K470" s="50"/>
      <c r="L470" s="50"/>
      <c r="M470" s="48"/>
      <c r="N470" s="48"/>
      <c r="O470" s="48"/>
      <c r="P470" s="48"/>
      <c r="Q470" s="48"/>
      <c r="R470" s="48"/>
      <c r="S470" s="50"/>
      <c r="T470" s="49"/>
      <c r="U470" s="49"/>
      <c r="V470" s="50"/>
      <c r="W470" s="50"/>
      <c r="X470" s="48"/>
      <c r="Y470" s="48"/>
      <c r="Z470" s="48"/>
    </row>
    <row r="471" spans="1:26" ht="19.5" customHeight="1" x14ac:dyDescent="0.2">
      <c r="A471" s="47"/>
      <c r="B471" s="36"/>
      <c r="C471" s="48"/>
      <c r="D471" s="48"/>
      <c r="E471" s="48"/>
      <c r="F471" s="50"/>
      <c r="G471" s="50"/>
      <c r="H471" s="50"/>
      <c r="I471" s="49"/>
      <c r="J471" s="49"/>
      <c r="K471" s="50"/>
      <c r="L471" s="50"/>
      <c r="M471" s="48"/>
      <c r="N471" s="48"/>
      <c r="O471" s="48"/>
      <c r="P471" s="48"/>
      <c r="Q471" s="48"/>
      <c r="R471" s="48"/>
      <c r="S471" s="50"/>
      <c r="T471" s="49"/>
      <c r="U471" s="49"/>
      <c r="V471" s="50"/>
      <c r="W471" s="50"/>
      <c r="X471" s="48"/>
      <c r="Y471" s="48"/>
      <c r="Z471" s="48"/>
    </row>
    <row r="472" spans="1:26" ht="19.5" customHeight="1" x14ac:dyDescent="0.2">
      <c r="A472" s="47"/>
      <c r="B472" s="36"/>
      <c r="C472" s="48"/>
      <c r="D472" s="48"/>
      <c r="E472" s="48"/>
      <c r="F472" s="50"/>
      <c r="G472" s="50"/>
      <c r="H472" s="50"/>
      <c r="I472" s="49"/>
      <c r="J472" s="49"/>
      <c r="K472" s="50"/>
      <c r="L472" s="50"/>
      <c r="M472" s="48"/>
      <c r="N472" s="48"/>
      <c r="O472" s="48"/>
      <c r="P472" s="48"/>
      <c r="Q472" s="48"/>
      <c r="R472" s="48"/>
      <c r="S472" s="50"/>
      <c r="T472" s="49"/>
      <c r="U472" s="49"/>
      <c r="V472" s="50"/>
      <c r="W472" s="50"/>
      <c r="X472" s="48"/>
      <c r="Y472" s="48"/>
      <c r="Z472" s="48"/>
    </row>
    <row r="473" spans="1:26" ht="19.5" customHeight="1" x14ac:dyDescent="0.2">
      <c r="A473" s="47"/>
      <c r="B473" s="36"/>
      <c r="C473" s="48"/>
      <c r="D473" s="48"/>
      <c r="E473" s="48"/>
      <c r="F473" s="50"/>
      <c r="G473" s="50"/>
      <c r="H473" s="50"/>
      <c r="I473" s="49"/>
      <c r="J473" s="49"/>
      <c r="K473" s="50"/>
      <c r="L473" s="50"/>
      <c r="M473" s="48"/>
      <c r="N473" s="48"/>
      <c r="O473" s="48"/>
      <c r="P473" s="48"/>
      <c r="Q473" s="48"/>
      <c r="R473" s="48"/>
      <c r="S473" s="50"/>
      <c r="T473" s="49"/>
      <c r="U473" s="49"/>
      <c r="V473" s="50"/>
      <c r="W473" s="50"/>
      <c r="X473" s="48"/>
      <c r="Y473" s="48"/>
      <c r="Z473" s="48"/>
    </row>
    <row r="474" spans="1:26" ht="19.5" customHeight="1" x14ac:dyDescent="0.2">
      <c r="A474" s="47"/>
      <c r="B474" s="36"/>
      <c r="C474" s="48"/>
      <c r="D474" s="48"/>
      <c r="E474" s="48"/>
      <c r="F474" s="50"/>
      <c r="G474" s="50"/>
      <c r="H474" s="50"/>
      <c r="I474" s="49"/>
      <c r="J474" s="49"/>
      <c r="K474" s="50"/>
      <c r="L474" s="50"/>
      <c r="M474" s="48"/>
      <c r="N474" s="48"/>
      <c r="O474" s="48"/>
      <c r="P474" s="48"/>
      <c r="Q474" s="48"/>
      <c r="R474" s="48"/>
      <c r="S474" s="50"/>
      <c r="T474" s="49"/>
      <c r="U474" s="49"/>
      <c r="V474" s="50"/>
      <c r="W474" s="50"/>
      <c r="X474" s="48"/>
      <c r="Y474" s="48"/>
      <c r="Z474" s="48"/>
    </row>
    <row r="475" spans="1:26" ht="19.5" customHeight="1" x14ac:dyDescent="0.2">
      <c r="A475" s="47"/>
      <c r="B475" s="36"/>
      <c r="C475" s="48"/>
      <c r="D475" s="48"/>
      <c r="E475" s="48"/>
      <c r="F475" s="50"/>
      <c r="G475" s="50"/>
      <c r="H475" s="50"/>
      <c r="I475" s="49"/>
      <c r="J475" s="49"/>
      <c r="K475" s="50"/>
      <c r="L475" s="50"/>
      <c r="M475" s="48"/>
      <c r="N475" s="48"/>
      <c r="O475" s="48"/>
      <c r="P475" s="48"/>
      <c r="Q475" s="48"/>
      <c r="R475" s="48"/>
      <c r="S475" s="50"/>
      <c r="T475" s="49"/>
      <c r="U475" s="49"/>
      <c r="V475" s="50"/>
      <c r="W475" s="50"/>
      <c r="X475" s="48"/>
      <c r="Y475" s="48"/>
      <c r="Z475" s="48"/>
    </row>
    <row r="476" spans="1:26" ht="19.5" customHeight="1" x14ac:dyDescent="0.2">
      <c r="A476" s="47"/>
      <c r="B476" s="36"/>
      <c r="C476" s="48"/>
      <c r="D476" s="48"/>
      <c r="E476" s="48"/>
      <c r="F476" s="50"/>
      <c r="G476" s="50"/>
      <c r="H476" s="50"/>
      <c r="I476" s="49"/>
      <c r="J476" s="49"/>
      <c r="K476" s="50"/>
      <c r="L476" s="50"/>
      <c r="M476" s="48"/>
      <c r="N476" s="48"/>
      <c r="O476" s="48"/>
      <c r="P476" s="48"/>
      <c r="Q476" s="48"/>
      <c r="R476" s="48"/>
      <c r="S476" s="50"/>
      <c r="T476" s="49"/>
      <c r="U476" s="49"/>
      <c r="V476" s="50"/>
      <c r="W476" s="50"/>
      <c r="X476" s="48"/>
      <c r="Y476" s="48"/>
      <c r="Z476" s="48"/>
    </row>
    <row r="477" spans="1:26" ht="19.5" customHeight="1" x14ac:dyDescent="0.2">
      <c r="A477" s="47"/>
      <c r="B477" s="36"/>
      <c r="C477" s="48"/>
      <c r="D477" s="48"/>
      <c r="E477" s="48"/>
      <c r="F477" s="50"/>
      <c r="G477" s="50"/>
      <c r="H477" s="50"/>
      <c r="I477" s="49"/>
      <c r="J477" s="49"/>
      <c r="K477" s="50"/>
      <c r="L477" s="50"/>
      <c r="M477" s="48"/>
      <c r="N477" s="48"/>
      <c r="O477" s="48"/>
      <c r="P477" s="48"/>
      <c r="Q477" s="48"/>
      <c r="R477" s="48"/>
      <c r="S477" s="50"/>
      <c r="T477" s="49"/>
      <c r="U477" s="49"/>
      <c r="V477" s="50"/>
      <c r="W477" s="50"/>
      <c r="X477" s="48"/>
      <c r="Y477" s="48"/>
      <c r="Z477" s="48"/>
    </row>
    <row r="478" spans="1:26" ht="19.5" customHeight="1" x14ac:dyDescent="0.2">
      <c r="A478" s="47"/>
      <c r="B478" s="36"/>
      <c r="C478" s="48"/>
      <c r="D478" s="48"/>
      <c r="E478" s="48"/>
      <c r="F478" s="50"/>
      <c r="G478" s="50"/>
      <c r="H478" s="50"/>
      <c r="I478" s="49"/>
      <c r="J478" s="49"/>
      <c r="K478" s="50"/>
      <c r="L478" s="50"/>
      <c r="M478" s="48"/>
      <c r="N478" s="48"/>
      <c r="O478" s="48"/>
      <c r="P478" s="48"/>
      <c r="Q478" s="48"/>
      <c r="R478" s="48"/>
      <c r="S478" s="50"/>
      <c r="T478" s="49"/>
      <c r="U478" s="49"/>
      <c r="V478" s="50"/>
      <c r="W478" s="50"/>
      <c r="X478" s="48"/>
      <c r="Y478" s="48"/>
      <c r="Z478" s="48"/>
    </row>
    <row r="479" spans="1:26" ht="19.5" customHeight="1" x14ac:dyDescent="0.2">
      <c r="A479" s="47"/>
      <c r="B479" s="36"/>
      <c r="C479" s="48"/>
      <c r="D479" s="48"/>
      <c r="E479" s="48"/>
      <c r="F479" s="50"/>
      <c r="G479" s="50"/>
      <c r="H479" s="50"/>
      <c r="I479" s="49"/>
      <c r="J479" s="49"/>
      <c r="K479" s="50"/>
      <c r="L479" s="50"/>
      <c r="M479" s="48"/>
      <c r="N479" s="48"/>
      <c r="O479" s="48"/>
      <c r="P479" s="48"/>
      <c r="Q479" s="48"/>
      <c r="R479" s="48"/>
      <c r="S479" s="50"/>
      <c r="T479" s="49"/>
      <c r="U479" s="49"/>
      <c r="V479" s="50"/>
      <c r="W479" s="50"/>
      <c r="X479" s="48"/>
      <c r="Y479" s="48"/>
      <c r="Z479" s="48"/>
    </row>
    <row r="480" spans="1:26" ht="19.5" customHeight="1" x14ac:dyDescent="0.2">
      <c r="A480" s="47"/>
      <c r="B480" s="36"/>
      <c r="C480" s="48"/>
      <c r="D480" s="48"/>
      <c r="E480" s="48"/>
      <c r="F480" s="50"/>
      <c r="G480" s="50"/>
      <c r="H480" s="50"/>
      <c r="I480" s="49"/>
      <c r="J480" s="49"/>
      <c r="K480" s="50"/>
      <c r="L480" s="50"/>
      <c r="M480" s="48"/>
      <c r="N480" s="48"/>
      <c r="O480" s="48"/>
      <c r="P480" s="48"/>
      <c r="Q480" s="48"/>
      <c r="R480" s="48"/>
      <c r="S480" s="50"/>
      <c r="T480" s="49"/>
      <c r="U480" s="49"/>
      <c r="V480" s="50"/>
      <c r="W480" s="50"/>
      <c r="X480" s="48"/>
      <c r="Y480" s="48"/>
      <c r="Z480" s="48"/>
    </row>
    <row r="481" spans="1:26" ht="19.5" customHeight="1" x14ac:dyDescent="0.2">
      <c r="A481" s="47"/>
      <c r="B481" s="36"/>
      <c r="C481" s="48"/>
      <c r="D481" s="48"/>
      <c r="E481" s="48"/>
      <c r="F481" s="50"/>
      <c r="G481" s="50"/>
      <c r="H481" s="50"/>
      <c r="I481" s="49"/>
      <c r="J481" s="49"/>
      <c r="K481" s="50"/>
      <c r="L481" s="50"/>
      <c r="M481" s="48"/>
      <c r="N481" s="48"/>
      <c r="O481" s="48"/>
      <c r="P481" s="48"/>
      <c r="Q481" s="48"/>
      <c r="R481" s="48"/>
      <c r="S481" s="50"/>
      <c r="T481" s="49"/>
      <c r="U481" s="49"/>
      <c r="V481" s="50"/>
      <c r="W481" s="50"/>
      <c r="X481" s="48"/>
      <c r="Y481" s="48"/>
      <c r="Z481" s="48"/>
    </row>
    <row r="482" spans="1:26" ht="19.5" customHeight="1" x14ac:dyDescent="0.2">
      <c r="A482" s="47"/>
      <c r="B482" s="36"/>
      <c r="C482" s="48"/>
      <c r="D482" s="48"/>
      <c r="E482" s="48"/>
      <c r="F482" s="50"/>
      <c r="G482" s="50"/>
      <c r="H482" s="50"/>
      <c r="I482" s="49"/>
      <c r="J482" s="49"/>
      <c r="K482" s="50"/>
      <c r="L482" s="50"/>
      <c r="M482" s="48"/>
      <c r="N482" s="48"/>
      <c r="O482" s="48"/>
      <c r="P482" s="48"/>
      <c r="Q482" s="48"/>
      <c r="R482" s="48"/>
      <c r="S482" s="50"/>
      <c r="T482" s="49"/>
      <c r="U482" s="49"/>
      <c r="V482" s="50"/>
      <c r="W482" s="50"/>
      <c r="X482" s="48"/>
      <c r="Y482" s="48"/>
      <c r="Z482" s="48"/>
    </row>
    <row r="483" spans="1:26" ht="19.5" customHeight="1" x14ac:dyDescent="0.2">
      <c r="A483" s="47"/>
      <c r="B483" s="36"/>
      <c r="C483" s="48"/>
      <c r="D483" s="48"/>
      <c r="E483" s="48"/>
      <c r="F483" s="50"/>
      <c r="G483" s="50"/>
      <c r="H483" s="50"/>
      <c r="I483" s="49"/>
      <c r="J483" s="49"/>
      <c r="K483" s="50"/>
      <c r="L483" s="50"/>
      <c r="M483" s="48"/>
      <c r="N483" s="48"/>
      <c r="O483" s="48"/>
      <c r="P483" s="48"/>
      <c r="Q483" s="48"/>
      <c r="R483" s="48"/>
      <c r="S483" s="50"/>
      <c r="T483" s="49"/>
      <c r="U483" s="49"/>
      <c r="V483" s="50"/>
      <c r="W483" s="50"/>
      <c r="X483" s="48"/>
      <c r="Y483" s="48"/>
      <c r="Z483" s="48"/>
    </row>
    <row r="484" spans="1:26" ht="19.5" customHeight="1" x14ac:dyDescent="0.2">
      <c r="A484" s="47"/>
      <c r="B484" s="36"/>
      <c r="C484" s="48"/>
      <c r="D484" s="48"/>
      <c r="E484" s="48"/>
      <c r="F484" s="50"/>
      <c r="G484" s="50"/>
      <c r="H484" s="50"/>
      <c r="I484" s="49"/>
      <c r="J484" s="49"/>
      <c r="K484" s="50"/>
      <c r="L484" s="50"/>
      <c r="M484" s="48"/>
      <c r="N484" s="48"/>
      <c r="O484" s="48"/>
      <c r="P484" s="48"/>
      <c r="Q484" s="48"/>
      <c r="R484" s="48"/>
      <c r="S484" s="50"/>
      <c r="T484" s="49"/>
      <c r="U484" s="49"/>
      <c r="V484" s="50"/>
      <c r="W484" s="50"/>
      <c r="X484" s="48"/>
      <c r="Y484" s="48"/>
      <c r="Z484" s="48"/>
    </row>
    <row r="485" spans="1:26" ht="19.5" customHeight="1" x14ac:dyDescent="0.2">
      <c r="A485" s="47"/>
      <c r="B485" s="36"/>
      <c r="C485" s="48"/>
      <c r="D485" s="48"/>
      <c r="E485" s="48"/>
      <c r="F485" s="50"/>
      <c r="G485" s="50"/>
      <c r="H485" s="50"/>
      <c r="I485" s="49"/>
      <c r="J485" s="49"/>
      <c r="K485" s="50"/>
      <c r="L485" s="50"/>
      <c r="M485" s="48"/>
      <c r="N485" s="48"/>
      <c r="O485" s="48"/>
      <c r="P485" s="48"/>
      <c r="Q485" s="48"/>
      <c r="R485" s="48"/>
      <c r="S485" s="50"/>
      <c r="T485" s="49"/>
      <c r="U485" s="49"/>
      <c r="V485" s="50"/>
      <c r="W485" s="50"/>
      <c r="X485" s="48"/>
      <c r="Y485" s="48"/>
      <c r="Z485" s="48"/>
    </row>
    <row r="486" spans="1:26" ht="19.5" customHeight="1" x14ac:dyDescent="0.2">
      <c r="A486" s="47"/>
      <c r="B486" s="36"/>
      <c r="C486" s="48"/>
      <c r="D486" s="48"/>
      <c r="E486" s="48"/>
      <c r="F486" s="50"/>
      <c r="G486" s="50"/>
      <c r="H486" s="50"/>
      <c r="I486" s="49"/>
      <c r="J486" s="49"/>
      <c r="K486" s="50"/>
      <c r="L486" s="50"/>
      <c r="M486" s="48"/>
      <c r="N486" s="48"/>
      <c r="O486" s="48"/>
      <c r="P486" s="48"/>
      <c r="Q486" s="48"/>
      <c r="R486" s="48"/>
      <c r="S486" s="50"/>
      <c r="T486" s="49"/>
      <c r="U486" s="49"/>
      <c r="V486" s="50"/>
      <c r="W486" s="50"/>
      <c r="X486" s="48"/>
      <c r="Y486" s="48"/>
      <c r="Z486" s="48"/>
    </row>
    <row r="487" spans="1:26" ht="19.5" customHeight="1" x14ac:dyDescent="0.2">
      <c r="A487" s="47"/>
      <c r="B487" s="36"/>
      <c r="C487" s="48"/>
      <c r="D487" s="48"/>
      <c r="E487" s="48"/>
      <c r="F487" s="50"/>
      <c r="G487" s="50"/>
      <c r="H487" s="50"/>
      <c r="I487" s="49"/>
      <c r="J487" s="49"/>
      <c r="K487" s="50"/>
      <c r="L487" s="50"/>
      <c r="M487" s="48"/>
      <c r="N487" s="48"/>
      <c r="O487" s="48"/>
      <c r="P487" s="48"/>
      <c r="Q487" s="48"/>
      <c r="R487" s="48"/>
      <c r="S487" s="50"/>
      <c r="T487" s="49"/>
      <c r="U487" s="49"/>
      <c r="V487" s="50"/>
      <c r="W487" s="50"/>
      <c r="X487" s="48"/>
      <c r="Y487" s="48"/>
      <c r="Z487" s="48"/>
    </row>
    <row r="488" spans="1:26" ht="19.5" customHeight="1" x14ac:dyDescent="0.2">
      <c r="A488" s="47"/>
      <c r="B488" s="36"/>
      <c r="C488" s="48"/>
      <c r="D488" s="48"/>
      <c r="E488" s="48"/>
      <c r="F488" s="50"/>
      <c r="G488" s="50"/>
      <c r="H488" s="50"/>
      <c r="I488" s="49"/>
      <c r="J488" s="49"/>
      <c r="K488" s="50"/>
      <c r="L488" s="50"/>
      <c r="M488" s="48"/>
      <c r="N488" s="48"/>
      <c r="O488" s="48"/>
      <c r="P488" s="48"/>
      <c r="Q488" s="48"/>
      <c r="R488" s="48"/>
      <c r="S488" s="50"/>
      <c r="T488" s="49"/>
      <c r="U488" s="49"/>
      <c r="V488" s="50"/>
      <c r="W488" s="50"/>
      <c r="X488" s="48"/>
      <c r="Y488" s="48"/>
      <c r="Z488" s="48"/>
    </row>
    <row r="489" spans="1:26" ht="19.5" customHeight="1" x14ac:dyDescent="0.2">
      <c r="A489" s="47"/>
      <c r="B489" s="36"/>
      <c r="C489" s="48"/>
      <c r="D489" s="48"/>
      <c r="E489" s="48"/>
      <c r="F489" s="50"/>
      <c r="G489" s="50"/>
      <c r="H489" s="50"/>
      <c r="I489" s="49"/>
      <c r="J489" s="49"/>
      <c r="K489" s="50"/>
      <c r="L489" s="50"/>
      <c r="M489" s="48"/>
      <c r="N489" s="48"/>
      <c r="O489" s="48"/>
      <c r="P489" s="48"/>
      <c r="Q489" s="48"/>
      <c r="R489" s="48"/>
      <c r="S489" s="50"/>
      <c r="T489" s="49"/>
      <c r="U489" s="49"/>
      <c r="V489" s="50"/>
      <c r="W489" s="50"/>
      <c r="X489" s="48"/>
      <c r="Y489" s="48"/>
      <c r="Z489" s="48"/>
    </row>
    <row r="490" spans="1:26" ht="19.5" customHeight="1" x14ac:dyDescent="0.2">
      <c r="A490" s="47"/>
      <c r="B490" s="36"/>
      <c r="C490" s="48"/>
      <c r="D490" s="48"/>
      <c r="E490" s="48"/>
      <c r="F490" s="50"/>
      <c r="G490" s="50"/>
      <c r="H490" s="50"/>
      <c r="I490" s="49"/>
      <c r="J490" s="49"/>
      <c r="K490" s="50"/>
      <c r="L490" s="50"/>
      <c r="M490" s="48"/>
      <c r="N490" s="48"/>
      <c r="O490" s="48"/>
      <c r="P490" s="48"/>
      <c r="Q490" s="48"/>
      <c r="R490" s="48"/>
      <c r="S490" s="50"/>
      <c r="T490" s="49"/>
      <c r="U490" s="49"/>
      <c r="V490" s="50"/>
      <c r="W490" s="50"/>
      <c r="X490" s="48"/>
      <c r="Y490" s="48"/>
      <c r="Z490" s="48"/>
    </row>
    <row r="491" spans="1:26" ht="19.5" customHeight="1" x14ac:dyDescent="0.2">
      <c r="A491" s="47"/>
      <c r="B491" s="36"/>
      <c r="C491" s="48"/>
      <c r="D491" s="48"/>
      <c r="E491" s="48"/>
      <c r="F491" s="50"/>
      <c r="G491" s="50"/>
      <c r="H491" s="50"/>
      <c r="I491" s="49"/>
      <c r="J491" s="49"/>
      <c r="K491" s="50"/>
      <c r="L491" s="50"/>
      <c r="M491" s="48"/>
      <c r="N491" s="48"/>
      <c r="O491" s="48"/>
      <c r="P491" s="48"/>
      <c r="Q491" s="48"/>
      <c r="R491" s="48"/>
      <c r="S491" s="50"/>
      <c r="T491" s="49"/>
      <c r="U491" s="49"/>
      <c r="V491" s="50"/>
      <c r="W491" s="50"/>
      <c r="X491" s="48"/>
      <c r="Y491" s="48"/>
      <c r="Z491" s="48"/>
    </row>
    <row r="492" spans="1:26" ht="19.5" customHeight="1" x14ac:dyDescent="0.2">
      <c r="A492" s="47"/>
      <c r="B492" s="36"/>
      <c r="C492" s="48"/>
      <c r="D492" s="48"/>
      <c r="E492" s="48"/>
      <c r="F492" s="50"/>
      <c r="G492" s="50"/>
      <c r="H492" s="50"/>
      <c r="I492" s="49"/>
      <c r="J492" s="49"/>
      <c r="K492" s="50"/>
      <c r="L492" s="50"/>
      <c r="M492" s="48"/>
      <c r="N492" s="48"/>
      <c r="O492" s="48"/>
      <c r="P492" s="48"/>
      <c r="Q492" s="48"/>
      <c r="R492" s="48"/>
      <c r="S492" s="50"/>
      <c r="T492" s="49"/>
      <c r="U492" s="49"/>
      <c r="V492" s="50"/>
      <c r="W492" s="50"/>
      <c r="X492" s="48"/>
      <c r="Y492" s="48"/>
      <c r="Z492" s="48"/>
    </row>
    <row r="493" spans="1:26" ht="19.5" customHeight="1" x14ac:dyDescent="0.2">
      <c r="A493" s="47"/>
      <c r="B493" s="36"/>
      <c r="C493" s="48"/>
      <c r="D493" s="48"/>
      <c r="E493" s="48"/>
      <c r="F493" s="50"/>
      <c r="G493" s="50"/>
      <c r="H493" s="50"/>
      <c r="I493" s="49"/>
      <c r="J493" s="49"/>
      <c r="K493" s="50"/>
      <c r="L493" s="50"/>
      <c r="M493" s="48"/>
      <c r="N493" s="48"/>
      <c r="O493" s="48"/>
      <c r="P493" s="48"/>
      <c r="Q493" s="48"/>
      <c r="R493" s="48"/>
      <c r="S493" s="50"/>
      <c r="T493" s="49"/>
      <c r="U493" s="49"/>
      <c r="V493" s="50"/>
      <c r="W493" s="50"/>
      <c r="X493" s="48"/>
      <c r="Y493" s="48"/>
      <c r="Z493" s="48"/>
    </row>
    <row r="494" spans="1:26" ht="19.5" customHeight="1" x14ac:dyDescent="0.2">
      <c r="A494" s="47"/>
      <c r="B494" s="36"/>
      <c r="C494" s="48"/>
      <c r="D494" s="48"/>
      <c r="E494" s="48"/>
      <c r="F494" s="50"/>
      <c r="G494" s="50"/>
      <c r="H494" s="50"/>
      <c r="I494" s="49"/>
      <c r="J494" s="49"/>
      <c r="K494" s="50"/>
      <c r="L494" s="50"/>
      <c r="M494" s="48"/>
      <c r="N494" s="48"/>
      <c r="O494" s="48"/>
      <c r="P494" s="48"/>
      <c r="Q494" s="48"/>
      <c r="R494" s="48"/>
      <c r="S494" s="50"/>
      <c r="T494" s="49"/>
      <c r="U494" s="49"/>
      <c r="V494" s="50"/>
      <c r="W494" s="50"/>
      <c r="X494" s="48"/>
      <c r="Y494" s="48"/>
      <c r="Z494" s="48"/>
    </row>
    <row r="495" spans="1:26" ht="19.5" customHeight="1" x14ac:dyDescent="0.2">
      <c r="A495" s="47"/>
      <c r="B495" s="36"/>
      <c r="C495" s="48"/>
      <c r="D495" s="48"/>
      <c r="E495" s="48"/>
      <c r="F495" s="50"/>
      <c r="G495" s="50"/>
      <c r="H495" s="50"/>
      <c r="I495" s="49"/>
      <c r="J495" s="49"/>
      <c r="K495" s="50"/>
      <c r="L495" s="50"/>
      <c r="M495" s="48"/>
      <c r="N495" s="48"/>
      <c r="O495" s="48"/>
      <c r="P495" s="48"/>
      <c r="Q495" s="48"/>
      <c r="R495" s="48"/>
      <c r="S495" s="50"/>
      <c r="T495" s="49"/>
      <c r="U495" s="49"/>
      <c r="V495" s="50"/>
      <c r="W495" s="50"/>
      <c r="X495" s="48"/>
      <c r="Y495" s="48"/>
      <c r="Z495" s="48"/>
    </row>
    <row r="496" spans="1:26" ht="19.5" customHeight="1" x14ac:dyDescent="0.2">
      <c r="A496" s="47"/>
      <c r="B496" s="36"/>
      <c r="C496" s="48"/>
      <c r="D496" s="48"/>
      <c r="E496" s="48"/>
      <c r="F496" s="50"/>
      <c r="G496" s="50"/>
      <c r="H496" s="50"/>
      <c r="I496" s="49"/>
      <c r="J496" s="49"/>
      <c r="K496" s="50"/>
      <c r="L496" s="50"/>
      <c r="M496" s="48"/>
      <c r="N496" s="48"/>
      <c r="O496" s="48"/>
      <c r="P496" s="48"/>
      <c r="Q496" s="48"/>
      <c r="R496" s="48"/>
      <c r="S496" s="50"/>
      <c r="T496" s="49"/>
      <c r="U496" s="49"/>
      <c r="V496" s="50"/>
      <c r="W496" s="50"/>
      <c r="X496" s="48"/>
      <c r="Y496" s="48"/>
      <c r="Z496" s="48"/>
    </row>
    <row r="497" spans="1:26" ht="19.5" customHeight="1" x14ac:dyDescent="0.2">
      <c r="A497" s="47"/>
      <c r="B497" s="36"/>
      <c r="C497" s="48"/>
      <c r="D497" s="48"/>
      <c r="E497" s="48"/>
      <c r="F497" s="50"/>
      <c r="G497" s="50"/>
      <c r="H497" s="50"/>
      <c r="I497" s="49"/>
      <c r="J497" s="49"/>
      <c r="K497" s="50"/>
      <c r="L497" s="50"/>
      <c r="M497" s="48"/>
      <c r="N497" s="48"/>
      <c r="O497" s="48"/>
      <c r="P497" s="48"/>
      <c r="Q497" s="48"/>
      <c r="R497" s="48"/>
      <c r="S497" s="50"/>
      <c r="T497" s="49"/>
      <c r="U497" s="49"/>
      <c r="V497" s="50"/>
      <c r="W497" s="50"/>
      <c r="X497" s="48"/>
      <c r="Y497" s="48"/>
      <c r="Z497" s="48"/>
    </row>
    <row r="498" spans="1:26" ht="19.5" customHeight="1" x14ac:dyDescent="0.2">
      <c r="A498" s="47"/>
      <c r="B498" s="36"/>
      <c r="C498" s="48"/>
      <c r="D498" s="48"/>
      <c r="E498" s="48"/>
      <c r="F498" s="50"/>
      <c r="G498" s="50"/>
      <c r="H498" s="50"/>
      <c r="I498" s="49"/>
      <c r="J498" s="49"/>
      <c r="K498" s="50"/>
      <c r="L498" s="50"/>
      <c r="M498" s="48"/>
      <c r="N498" s="48"/>
      <c r="O498" s="48"/>
      <c r="P498" s="48"/>
      <c r="Q498" s="48"/>
      <c r="R498" s="48"/>
      <c r="S498" s="50"/>
      <c r="T498" s="49"/>
      <c r="U498" s="49"/>
      <c r="V498" s="50"/>
      <c r="W498" s="50"/>
      <c r="X498" s="48"/>
      <c r="Y498" s="48"/>
      <c r="Z498" s="48"/>
    </row>
    <row r="499" spans="1:26" ht="19.5" customHeight="1" x14ac:dyDescent="0.2">
      <c r="A499" s="47"/>
      <c r="B499" s="36"/>
      <c r="C499" s="48"/>
      <c r="D499" s="48"/>
      <c r="E499" s="48"/>
      <c r="F499" s="50"/>
      <c r="G499" s="50"/>
      <c r="H499" s="50"/>
      <c r="I499" s="49"/>
      <c r="J499" s="49"/>
      <c r="K499" s="50"/>
      <c r="L499" s="50"/>
      <c r="M499" s="48"/>
      <c r="N499" s="48"/>
      <c r="O499" s="48"/>
      <c r="P499" s="48"/>
      <c r="Q499" s="48"/>
      <c r="R499" s="48"/>
      <c r="S499" s="50"/>
      <c r="T499" s="49"/>
      <c r="U499" s="49"/>
      <c r="V499" s="50"/>
      <c r="W499" s="50"/>
      <c r="X499" s="48"/>
      <c r="Y499" s="48"/>
      <c r="Z499" s="48"/>
    </row>
    <row r="500" spans="1:26" ht="19.5" customHeight="1" x14ac:dyDescent="0.2">
      <c r="A500" s="47"/>
      <c r="B500" s="36"/>
      <c r="C500" s="48"/>
      <c r="D500" s="48"/>
      <c r="E500" s="48"/>
      <c r="F500" s="50"/>
      <c r="G500" s="50"/>
      <c r="H500" s="50"/>
      <c r="I500" s="49"/>
      <c r="J500" s="49"/>
      <c r="K500" s="50"/>
      <c r="L500" s="50"/>
      <c r="M500" s="48"/>
      <c r="N500" s="48"/>
      <c r="O500" s="48"/>
      <c r="P500" s="48"/>
      <c r="Q500" s="48"/>
      <c r="R500" s="48"/>
      <c r="S500" s="50"/>
      <c r="T500" s="49"/>
      <c r="U500" s="49"/>
      <c r="V500" s="50"/>
      <c r="W500" s="50"/>
      <c r="X500" s="48"/>
      <c r="Y500" s="48"/>
      <c r="Z500" s="48"/>
    </row>
    <row r="501" spans="1:26" ht="19.5" customHeight="1" x14ac:dyDescent="0.2">
      <c r="A501" s="47"/>
      <c r="B501" s="36"/>
      <c r="C501" s="48"/>
      <c r="D501" s="48"/>
      <c r="E501" s="48"/>
      <c r="F501" s="50"/>
      <c r="G501" s="50"/>
      <c r="H501" s="50"/>
      <c r="I501" s="49"/>
      <c r="J501" s="49"/>
      <c r="K501" s="50"/>
      <c r="L501" s="50"/>
      <c r="M501" s="48"/>
      <c r="N501" s="48"/>
      <c r="O501" s="48"/>
      <c r="P501" s="48"/>
      <c r="Q501" s="48"/>
      <c r="R501" s="48"/>
      <c r="S501" s="50"/>
      <c r="T501" s="49"/>
      <c r="U501" s="49"/>
      <c r="V501" s="50"/>
      <c r="W501" s="50"/>
      <c r="X501" s="48"/>
      <c r="Y501" s="48"/>
      <c r="Z501" s="48"/>
    </row>
    <row r="502" spans="1:26" ht="19.5" customHeight="1" x14ac:dyDescent="0.2">
      <c r="A502" s="47"/>
      <c r="B502" s="36"/>
      <c r="C502" s="48"/>
      <c r="D502" s="48"/>
      <c r="E502" s="48"/>
      <c r="F502" s="50"/>
      <c r="G502" s="50"/>
      <c r="H502" s="50"/>
      <c r="I502" s="49"/>
      <c r="J502" s="49"/>
      <c r="K502" s="50"/>
      <c r="L502" s="50"/>
      <c r="M502" s="48"/>
      <c r="N502" s="48"/>
      <c r="O502" s="48"/>
      <c r="P502" s="48"/>
      <c r="Q502" s="48"/>
      <c r="R502" s="48"/>
      <c r="S502" s="50"/>
      <c r="T502" s="49"/>
      <c r="U502" s="49"/>
      <c r="V502" s="50"/>
      <c r="W502" s="50"/>
      <c r="X502" s="48"/>
      <c r="Y502" s="48"/>
      <c r="Z502" s="48"/>
    </row>
    <row r="503" spans="1:26" ht="19.5" customHeight="1" x14ac:dyDescent="0.2">
      <c r="A503" s="47"/>
      <c r="B503" s="36"/>
      <c r="C503" s="48"/>
      <c r="D503" s="48"/>
      <c r="E503" s="48"/>
      <c r="F503" s="50"/>
      <c r="G503" s="50"/>
      <c r="H503" s="50"/>
      <c r="I503" s="49"/>
      <c r="J503" s="49"/>
      <c r="K503" s="50"/>
      <c r="L503" s="50"/>
      <c r="M503" s="48"/>
      <c r="N503" s="48"/>
      <c r="O503" s="48"/>
      <c r="P503" s="48"/>
      <c r="Q503" s="48"/>
      <c r="R503" s="48"/>
      <c r="S503" s="50"/>
      <c r="T503" s="49"/>
      <c r="U503" s="49"/>
      <c r="V503" s="50"/>
      <c r="W503" s="50"/>
      <c r="X503" s="48"/>
      <c r="Y503" s="48"/>
      <c r="Z503" s="48"/>
    </row>
    <row r="504" spans="1:26" ht="19.5" customHeight="1" x14ac:dyDescent="0.2">
      <c r="A504" s="47"/>
      <c r="B504" s="36"/>
      <c r="C504" s="48"/>
      <c r="D504" s="48"/>
      <c r="E504" s="48"/>
      <c r="F504" s="50"/>
      <c r="G504" s="50"/>
      <c r="H504" s="50"/>
      <c r="I504" s="49"/>
      <c r="J504" s="49"/>
      <c r="K504" s="50"/>
      <c r="L504" s="50"/>
      <c r="M504" s="48"/>
      <c r="N504" s="48"/>
      <c r="O504" s="48"/>
      <c r="P504" s="48"/>
      <c r="Q504" s="48"/>
      <c r="R504" s="48"/>
      <c r="S504" s="50"/>
      <c r="T504" s="49"/>
      <c r="U504" s="49"/>
      <c r="V504" s="50"/>
      <c r="W504" s="50"/>
      <c r="X504" s="48"/>
      <c r="Y504" s="48"/>
      <c r="Z504" s="48"/>
    </row>
    <row r="505" spans="1:26" ht="19.5" customHeight="1" x14ac:dyDescent="0.2">
      <c r="A505" s="47"/>
      <c r="B505" s="36"/>
      <c r="C505" s="48"/>
      <c r="D505" s="48"/>
      <c r="E505" s="48"/>
      <c r="F505" s="50"/>
      <c r="G505" s="50"/>
      <c r="H505" s="50"/>
      <c r="I505" s="49"/>
      <c r="J505" s="49"/>
      <c r="K505" s="50"/>
      <c r="L505" s="50"/>
      <c r="M505" s="48"/>
      <c r="N505" s="48"/>
      <c r="O505" s="48"/>
      <c r="P505" s="48"/>
      <c r="Q505" s="48"/>
      <c r="R505" s="48"/>
      <c r="S505" s="50"/>
      <c r="T505" s="49"/>
      <c r="U505" s="49"/>
      <c r="V505" s="50"/>
      <c r="W505" s="50"/>
      <c r="X505" s="48"/>
      <c r="Y505" s="48"/>
      <c r="Z505" s="48"/>
    </row>
    <row r="506" spans="1:26" ht="19.5" customHeight="1" x14ac:dyDescent="0.2">
      <c r="A506" s="47"/>
      <c r="B506" s="36"/>
      <c r="C506" s="48"/>
      <c r="D506" s="48"/>
      <c r="E506" s="48"/>
      <c r="F506" s="50"/>
      <c r="G506" s="50"/>
      <c r="H506" s="50"/>
      <c r="I506" s="49"/>
      <c r="J506" s="49"/>
      <c r="K506" s="50"/>
      <c r="L506" s="50"/>
      <c r="M506" s="48"/>
      <c r="N506" s="48"/>
      <c r="O506" s="48"/>
      <c r="P506" s="48"/>
      <c r="Q506" s="48"/>
      <c r="R506" s="48"/>
      <c r="S506" s="50"/>
      <c r="T506" s="49"/>
      <c r="U506" s="49"/>
      <c r="V506" s="50"/>
      <c r="W506" s="50"/>
      <c r="X506" s="48"/>
      <c r="Y506" s="48"/>
      <c r="Z506" s="48"/>
    </row>
    <row r="507" spans="1:26" ht="19.5" customHeight="1" x14ac:dyDescent="0.2">
      <c r="A507" s="47"/>
      <c r="B507" s="36"/>
      <c r="C507" s="48"/>
      <c r="D507" s="48"/>
      <c r="E507" s="48"/>
      <c r="F507" s="50"/>
      <c r="G507" s="50"/>
      <c r="H507" s="50"/>
      <c r="I507" s="49"/>
      <c r="J507" s="49"/>
      <c r="K507" s="50"/>
      <c r="L507" s="50"/>
      <c r="M507" s="48"/>
      <c r="N507" s="48"/>
      <c r="O507" s="48"/>
      <c r="P507" s="48"/>
      <c r="Q507" s="48"/>
      <c r="R507" s="48"/>
      <c r="S507" s="50"/>
      <c r="T507" s="49"/>
      <c r="U507" s="49"/>
      <c r="V507" s="50"/>
      <c r="W507" s="50"/>
      <c r="X507" s="48"/>
      <c r="Y507" s="48"/>
      <c r="Z507" s="48"/>
    </row>
    <row r="508" spans="1:26" ht="19.5" customHeight="1" x14ac:dyDescent="0.2">
      <c r="A508" s="47"/>
      <c r="B508" s="36"/>
      <c r="C508" s="48"/>
      <c r="D508" s="48"/>
      <c r="E508" s="48"/>
      <c r="F508" s="50"/>
      <c r="G508" s="50"/>
      <c r="H508" s="50"/>
      <c r="I508" s="49"/>
      <c r="J508" s="49"/>
      <c r="K508" s="50"/>
      <c r="L508" s="50"/>
      <c r="M508" s="48"/>
      <c r="N508" s="48"/>
      <c r="O508" s="48"/>
      <c r="P508" s="48"/>
      <c r="Q508" s="48"/>
      <c r="R508" s="48"/>
      <c r="S508" s="50"/>
      <c r="T508" s="49"/>
      <c r="U508" s="49"/>
      <c r="V508" s="50"/>
      <c r="W508" s="50"/>
      <c r="X508" s="48"/>
      <c r="Y508" s="48"/>
      <c r="Z508" s="48"/>
    </row>
    <row r="509" spans="1:26" ht="19.5" customHeight="1" x14ac:dyDescent="0.2">
      <c r="A509" s="47"/>
      <c r="B509" s="36"/>
      <c r="C509" s="48"/>
      <c r="D509" s="48"/>
      <c r="E509" s="48"/>
      <c r="F509" s="50"/>
      <c r="G509" s="50"/>
      <c r="H509" s="50"/>
      <c r="I509" s="49"/>
      <c r="J509" s="49"/>
      <c r="K509" s="50"/>
      <c r="L509" s="50"/>
      <c r="M509" s="48"/>
      <c r="N509" s="48"/>
      <c r="O509" s="48"/>
      <c r="P509" s="48"/>
      <c r="Q509" s="48"/>
      <c r="R509" s="48"/>
      <c r="S509" s="50"/>
      <c r="T509" s="49"/>
      <c r="U509" s="49"/>
      <c r="V509" s="50"/>
      <c r="W509" s="50"/>
      <c r="X509" s="48"/>
      <c r="Y509" s="48"/>
      <c r="Z509" s="48"/>
    </row>
    <row r="510" spans="1:26" ht="19.5" customHeight="1" x14ac:dyDescent="0.2">
      <c r="A510" s="47"/>
      <c r="B510" s="36"/>
      <c r="C510" s="48"/>
      <c r="D510" s="48"/>
      <c r="E510" s="48"/>
      <c r="F510" s="50"/>
      <c r="G510" s="50"/>
      <c r="H510" s="50"/>
      <c r="I510" s="49"/>
      <c r="J510" s="49"/>
      <c r="K510" s="50"/>
      <c r="L510" s="50"/>
      <c r="M510" s="48"/>
      <c r="N510" s="48"/>
      <c r="O510" s="48"/>
      <c r="P510" s="48"/>
      <c r="Q510" s="48"/>
      <c r="R510" s="48"/>
      <c r="S510" s="50"/>
      <c r="T510" s="49"/>
      <c r="U510" s="49"/>
      <c r="V510" s="50"/>
      <c r="W510" s="50"/>
      <c r="X510" s="48"/>
      <c r="Y510" s="48"/>
      <c r="Z510" s="48"/>
    </row>
    <row r="511" spans="1:26" ht="19.5" customHeight="1" x14ac:dyDescent="0.2">
      <c r="A511" s="47"/>
      <c r="B511" s="36"/>
      <c r="C511" s="48"/>
      <c r="D511" s="48"/>
      <c r="E511" s="48"/>
      <c r="F511" s="50"/>
      <c r="G511" s="50"/>
      <c r="H511" s="50"/>
      <c r="I511" s="49"/>
      <c r="J511" s="49"/>
      <c r="K511" s="50"/>
      <c r="L511" s="50"/>
      <c r="M511" s="48"/>
      <c r="N511" s="48"/>
      <c r="O511" s="48"/>
      <c r="P511" s="48"/>
      <c r="Q511" s="48"/>
      <c r="R511" s="48"/>
      <c r="S511" s="50"/>
      <c r="T511" s="49"/>
      <c r="U511" s="49"/>
      <c r="V511" s="50"/>
      <c r="W511" s="50"/>
      <c r="X511" s="48"/>
      <c r="Y511" s="48"/>
      <c r="Z511" s="48"/>
    </row>
    <row r="512" spans="1:26" ht="19.5" customHeight="1" x14ac:dyDescent="0.2">
      <c r="A512" s="47"/>
      <c r="B512" s="36"/>
      <c r="C512" s="48"/>
      <c r="D512" s="48"/>
      <c r="E512" s="48"/>
      <c r="F512" s="50"/>
      <c r="G512" s="50"/>
      <c r="H512" s="50"/>
      <c r="I512" s="49"/>
      <c r="J512" s="49"/>
      <c r="K512" s="50"/>
      <c r="L512" s="50"/>
      <c r="M512" s="48"/>
      <c r="N512" s="48"/>
      <c r="O512" s="48"/>
      <c r="P512" s="48"/>
      <c r="Q512" s="48"/>
      <c r="R512" s="48"/>
      <c r="S512" s="50"/>
      <c r="T512" s="49"/>
      <c r="U512" s="49"/>
      <c r="V512" s="50"/>
      <c r="W512" s="50"/>
      <c r="X512" s="48"/>
      <c r="Y512" s="48"/>
      <c r="Z512" s="48"/>
    </row>
    <row r="513" spans="1:26" ht="19.5" customHeight="1" x14ac:dyDescent="0.2">
      <c r="A513" s="47"/>
      <c r="B513" s="36"/>
      <c r="C513" s="48"/>
      <c r="D513" s="48"/>
      <c r="E513" s="48"/>
      <c r="F513" s="50"/>
      <c r="G513" s="50"/>
      <c r="H513" s="50"/>
      <c r="I513" s="49"/>
      <c r="J513" s="49"/>
      <c r="K513" s="50"/>
      <c r="L513" s="50"/>
      <c r="M513" s="48"/>
      <c r="N513" s="48"/>
      <c r="O513" s="48"/>
      <c r="P513" s="48"/>
      <c r="Q513" s="48"/>
      <c r="R513" s="48"/>
      <c r="S513" s="50"/>
      <c r="T513" s="49"/>
      <c r="U513" s="49"/>
      <c r="V513" s="50"/>
      <c r="W513" s="50"/>
      <c r="X513" s="48"/>
      <c r="Y513" s="48"/>
      <c r="Z513" s="48"/>
    </row>
    <row r="514" spans="1:26" ht="19.5" customHeight="1" x14ac:dyDescent="0.2">
      <c r="A514" s="47"/>
      <c r="B514" s="36"/>
      <c r="C514" s="48"/>
      <c r="D514" s="48"/>
      <c r="E514" s="48"/>
      <c r="F514" s="50"/>
      <c r="G514" s="50"/>
      <c r="H514" s="50"/>
      <c r="I514" s="49"/>
      <c r="J514" s="49"/>
      <c r="K514" s="50"/>
      <c r="L514" s="50"/>
      <c r="M514" s="48"/>
      <c r="N514" s="48"/>
      <c r="O514" s="48"/>
      <c r="P514" s="48"/>
      <c r="Q514" s="48"/>
      <c r="R514" s="48"/>
      <c r="S514" s="50"/>
      <c r="T514" s="49"/>
      <c r="U514" s="49"/>
      <c r="V514" s="50"/>
      <c r="W514" s="50"/>
      <c r="X514" s="48"/>
      <c r="Y514" s="48"/>
      <c r="Z514" s="48"/>
    </row>
    <row r="515" spans="1:26" ht="19.5" customHeight="1" x14ac:dyDescent="0.2">
      <c r="A515" s="47"/>
      <c r="B515" s="36"/>
      <c r="C515" s="48"/>
      <c r="D515" s="48"/>
      <c r="E515" s="48"/>
      <c r="F515" s="50"/>
      <c r="G515" s="50"/>
      <c r="H515" s="50"/>
      <c r="I515" s="49"/>
      <c r="J515" s="49"/>
      <c r="K515" s="50"/>
      <c r="L515" s="50"/>
      <c r="M515" s="48"/>
      <c r="N515" s="48"/>
      <c r="O515" s="48"/>
      <c r="P515" s="48"/>
      <c r="Q515" s="48"/>
      <c r="R515" s="48"/>
      <c r="S515" s="50"/>
      <c r="T515" s="49"/>
      <c r="U515" s="49"/>
      <c r="V515" s="50"/>
      <c r="W515" s="50"/>
      <c r="X515" s="48"/>
      <c r="Y515" s="48"/>
      <c r="Z515" s="48"/>
    </row>
    <row r="516" spans="1:26" ht="19.5" customHeight="1" x14ac:dyDescent="0.2">
      <c r="A516" s="47"/>
      <c r="B516" s="36"/>
      <c r="C516" s="48"/>
      <c r="D516" s="48"/>
      <c r="E516" s="48"/>
      <c r="F516" s="50"/>
      <c r="G516" s="50"/>
      <c r="H516" s="50"/>
      <c r="I516" s="49"/>
      <c r="J516" s="49"/>
      <c r="K516" s="50"/>
      <c r="L516" s="50"/>
      <c r="M516" s="48"/>
      <c r="N516" s="48"/>
      <c r="O516" s="48"/>
      <c r="P516" s="48"/>
      <c r="Q516" s="48"/>
      <c r="R516" s="48"/>
      <c r="S516" s="50"/>
      <c r="T516" s="49"/>
      <c r="U516" s="49"/>
      <c r="V516" s="50"/>
      <c r="W516" s="50"/>
      <c r="X516" s="48"/>
      <c r="Y516" s="48"/>
      <c r="Z516" s="48"/>
    </row>
    <row r="517" spans="1:26" ht="19.5" customHeight="1" x14ac:dyDescent="0.2">
      <c r="A517" s="47"/>
      <c r="B517" s="36"/>
      <c r="C517" s="48"/>
      <c r="D517" s="48"/>
      <c r="E517" s="48"/>
      <c r="F517" s="50"/>
      <c r="G517" s="50"/>
      <c r="H517" s="50"/>
      <c r="I517" s="49"/>
      <c r="J517" s="49"/>
      <c r="K517" s="50"/>
      <c r="L517" s="50"/>
      <c r="M517" s="48"/>
      <c r="N517" s="48"/>
      <c r="O517" s="48"/>
      <c r="P517" s="48"/>
      <c r="Q517" s="48"/>
      <c r="R517" s="48"/>
      <c r="S517" s="50"/>
      <c r="T517" s="49"/>
      <c r="U517" s="49"/>
      <c r="V517" s="50"/>
      <c r="W517" s="50"/>
      <c r="X517" s="48"/>
      <c r="Y517" s="48"/>
      <c r="Z517" s="48"/>
    </row>
    <row r="518" spans="1:26" ht="19.5" customHeight="1" x14ac:dyDescent="0.2">
      <c r="A518" s="47"/>
      <c r="B518" s="36"/>
      <c r="C518" s="48"/>
      <c r="D518" s="48"/>
      <c r="E518" s="48"/>
      <c r="F518" s="50"/>
      <c r="G518" s="50"/>
      <c r="H518" s="50"/>
      <c r="I518" s="49"/>
      <c r="J518" s="49"/>
      <c r="K518" s="50"/>
      <c r="L518" s="50"/>
      <c r="M518" s="48"/>
      <c r="N518" s="48"/>
      <c r="O518" s="48"/>
      <c r="P518" s="48"/>
      <c r="Q518" s="48"/>
      <c r="R518" s="48"/>
      <c r="S518" s="50"/>
      <c r="T518" s="49"/>
      <c r="U518" s="49"/>
      <c r="V518" s="50"/>
      <c r="W518" s="50"/>
      <c r="X518" s="48"/>
      <c r="Y518" s="48"/>
      <c r="Z518" s="48"/>
    </row>
    <row r="519" spans="1:26" ht="19.5" customHeight="1" x14ac:dyDescent="0.2">
      <c r="A519" s="47"/>
      <c r="B519" s="36"/>
      <c r="C519" s="48"/>
      <c r="D519" s="48"/>
      <c r="E519" s="48"/>
      <c r="F519" s="50"/>
      <c r="G519" s="50"/>
      <c r="H519" s="50"/>
      <c r="I519" s="49"/>
      <c r="J519" s="49"/>
      <c r="K519" s="50"/>
      <c r="L519" s="50"/>
      <c r="M519" s="48"/>
      <c r="N519" s="48"/>
      <c r="O519" s="48"/>
      <c r="P519" s="48"/>
      <c r="Q519" s="48"/>
      <c r="R519" s="48"/>
      <c r="S519" s="50"/>
      <c r="T519" s="49"/>
      <c r="U519" s="49"/>
      <c r="V519" s="50"/>
      <c r="W519" s="50"/>
      <c r="X519" s="48"/>
      <c r="Y519" s="48"/>
      <c r="Z519" s="48"/>
    </row>
    <row r="520" spans="1:26" ht="19.5" customHeight="1" x14ac:dyDescent="0.2">
      <c r="A520" s="47"/>
      <c r="B520" s="36"/>
      <c r="C520" s="48"/>
      <c r="D520" s="48"/>
      <c r="E520" s="48"/>
      <c r="F520" s="50"/>
      <c r="G520" s="50"/>
      <c r="H520" s="50"/>
      <c r="I520" s="49"/>
      <c r="J520" s="49"/>
      <c r="K520" s="50"/>
      <c r="L520" s="50"/>
      <c r="M520" s="48"/>
      <c r="N520" s="48"/>
      <c r="O520" s="48"/>
      <c r="P520" s="48"/>
      <c r="Q520" s="48"/>
      <c r="R520" s="48"/>
      <c r="S520" s="50"/>
      <c r="T520" s="49"/>
      <c r="U520" s="49"/>
      <c r="V520" s="50"/>
      <c r="W520" s="50"/>
      <c r="X520" s="48"/>
      <c r="Y520" s="48"/>
      <c r="Z520" s="48"/>
    </row>
    <row r="521" spans="1:26" ht="19.5" customHeight="1" x14ac:dyDescent="0.2">
      <c r="A521" s="47"/>
      <c r="B521" s="36"/>
      <c r="C521" s="48"/>
      <c r="D521" s="48"/>
      <c r="E521" s="48"/>
      <c r="F521" s="50"/>
      <c r="G521" s="50"/>
      <c r="H521" s="50"/>
      <c r="I521" s="49"/>
      <c r="J521" s="49"/>
      <c r="K521" s="50"/>
      <c r="L521" s="50"/>
      <c r="M521" s="48"/>
      <c r="N521" s="48"/>
      <c r="O521" s="48"/>
      <c r="P521" s="48"/>
      <c r="Q521" s="48"/>
      <c r="R521" s="48"/>
      <c r="S521" s="50"/>
      <c r="T521" s="49"/>
      <c r="U521" s="49"/>
      <c r="V521" s="50"/>
      <c r="W521" s="50"/>
      <c r="X521" s="48"/>
      <c r="Y521" s="48"/>
      <c r="Z521" s="48"/>
    </row>
    <row r="522" spans="1:26" ht="19.5" customHeight="1" x14ac:dyDescent="0.2">
      <c r="A522" s="47"/>
      <c r="B522" s="36"/>
      <c r="C522" s="48"/>
      <c r="D522" s="48"/>
      <c r="E522" s="48"/>
      <c r="F522" s="50"/>
      <c r="G522" s="50"/>
      <c r="H522" s="50"/>
      <c r="I522" s="49"/>
      <c r="J522" s="49"/>
      <c r="K522" s="50"/>
      <c r="L522" s="50"/>
      <c r="M522" s="48"/>
      <c r="N522" s="48"/>
      <c r="O522" s="48"/>
      <c r="P522" s="48"/>
      <c r="Q522" s="48"/>
      <c r="R522" s="48"/>
      <c r="S522" s="50"/>
      <c r="T522" s="49"/>
      <c r="U522" s="49"/>
      <c r="V522" s="50"/>
      <c r="W522" s="50"/>
      <c r="X522" s="48"/>
      <c r="Y522" s="48"/>
      <c r="Z522" s="48"/>
    </row>
    <row r="523" spans="1:26" ht="19.5" customHeight="1" x14ac:dyDescent="0.2">
      <c r="A523" s="47"/>
      <c r="B523" s="36"/>
      <c r="C523" s="48"/>
      <c r="D523" s="48"/>
      <c r="E523" s="48"/>
      <c r="F523" s="50"/>
      <c r="G523" s="50"/>
      <c r="H523" s="50"/>
      <c r="I523" s="49"/>
      <c r="J523" s="49"/>
      <c r="K523" s="50"/>
      <c r="L523" s="50"/>
      <c r="M523" s="48"/>
      <c r="N523" s="48"/>
      <c r="O523" s="48"/>
      <c r="P523" s="48"/>
      <c r="Q523" s="48"/>
      <c r="R523" s="48"/>
      <c r="S523" s="50"/>
      <c r="T523" s="49"/>
      <c r="U523" s="49"/>
      <c r="V523" s="50"/>
      <c r="W523" s="50"/>
      <c r="X523" s="48"/>
      <c r="Y523" s="48"/>
      <c r="Z523" s="48"/>
    </row>
    <row r="524" spans="1:26" ht="19.5" customHeight="1" x14ac:dyDescent="0.2">
      <c r="A524" s="47"/>
      <c r="B524" s="36"/>
      <c r="C524" s="48"/>
      <c r="D524" s="48"/>
      <c r="E524" s="48"/>
      <c r="F524" s="50"/>
      <c r="G524" s="50"/>
      <c r="H524" s="50"/>
      <c r="I524" s="49"/>
      <c r="J524" s="49"/>
      <c r="K524" s="50"/>
      <c r="L524" s="50"/>
      <c r="M524" s="48"/>
      <c r="N524" s="48"/>
      <c r="O524" s="48"/>
      <c r="P524" s="48"/>
      <c r="Q524" s="48"/>
      <c r="R524" s="48"/>
      <c r="S524" s="50"/>
      <c r="T524" s="49"/>
      <c r="U524" s="49"/>
      <c r="V524" s="50"/>
      <c r="W524" s="50"/>
      <c r="X524" s="48"/>
      <c r="Y524" s="48"/>
      <c r="Z524" s="48"/>
    </row>
    <row r="525" spans="1:26" ht="19.5" customHeight="1" x14ac:dyDescent="0.2">
      <c r="A525" s="47"/>
      <c r="B525" s="36"/>
      <c r="C525" s="48"/>
      <c r="D525" s="48"/>
      <c r="E525" s="48"/>
      <c r="F525" s="50"/>
      <c r="G525" s="50"/>
      <c r="H525" s="50"/>
      <c r="I525" s="49"/>
      <c r="J525" s="49"/>
      <c r="K525" s="50"/>
      <c r="L525" s="50"/>
      <c r="M525" s="48"/>
      <c r="N525" s="48"/>
      <c r="O525" s="48"/>
      <c r="P525" s="48"/>
      <c r="Q525" s="48"/>
      <c r="R525" s="48"/>
      <c r="S525" s="50"/>
      <c r="T525" s="49"/>
      <c r="U525" s="49"/>
      <c r="V525" s="50"/>
      <c r="W525" s="50"/>
      <c r="X525" s="48"/>
      <c r="Y525" s="48"/>
      <c r="Z525" s="48"/>
    </row>
    <row r="526" spans="1:26" ht="19.5" customHeight="1" x14ac:dyDescent="0.2">
      <c r="A526" s="47"/>
      <c r="B526" s="36"/>
      <c r="C526" s="48"/>
      <c r="D526" s="48"/>
      <c r="E526" s="48"/>
      <c r="F526" s="50"/>
      <c r="G526" s="50"/>
      <c r="H526" s="50"/>
      <c r="I526" s="49"/>
      <c r="J526" s="49"/>
      <c r="K526" s="50"/>
      <c r="L526" s="50"/>
      <c r="M526" s="48"/>
      <c r="N526" s="48"/>
      <c r="O526" s="48"/>
      <c r="P526" s="48"/>
      <c r="Q526" s="48"/>
      <c r="R526" s="48"/>
      <c r="S526" s="50"/>
      <c r="T526" s="49"/>
      <c r="U526" s="49"/>
      <c r="V526" s="50"/>
      <c r="W526" s="50"/>
      <c r="X526" s="48"/>
      <c r="Y526" s="48"/>
      <c r="Z526" s="48"/>
    </row>
    <row r="527" spans="1:26" ht="19.5" customHeight="1" x14ac:dyDescent="0.2">
      <c r="A527" s="47"/>
      <c r="B527" s="36"/>
      <c r="C527" s="48"/>
      <c r="D527" s="48"/>
      <c r="E527" s="48"/>
      <c r="F527" s="50"/>
      <c r="G527" s="50"/>
      <c r="H527" s="50"/>
      <c r="I527" s="49"/>
      <c r="J527" s="49"/>
      <c r="K527" s="50"/>
      <c r="L527" s="50"/>
      <c r="M527" s="48"/>
      <c r="N527" s="48"/>
      <c r="O527" s="48"/>
      <c r="P527" s="48"/>
      <c r="Q527" s="48"/>
      <c r="R527" s="48"/>
      <c r="S527" s="50"/>
      <c r="T527" s="49"/>
      <c r="U527" s="49"/>
      <c r="V527" s="50"/>
      <c r="W527" s="50"/>
      <c r="X527" s="48"/>
      <c r="Y527" s="48"/>
      <c r="Z527" s="48"/>
    </row>
    <row r="528" spans="1:26" ht="19.5" customHeight="1" x14ac:dyDescent="0.2">
      <c r="A528" s="47"/>
      <c r="B528" s="36"/>
      <c r="C528" s="48"/>
      <c r="D528" s="48"/>
      <c r="E528" s="48"/>
      <c r="F528" s="50"/>
      <c r="G528" s="50"/>
      <c r="H528" s="50"/>
      <c r="I528" s="49"/>
      <c r="J528" s="49"/>
      <c r="K528" s="50"/>
      <c r="L528" s="50"/>
      <c r="M528" s="48"/>
      <c r="N528" s="48"/>
      <c r="O528" s="48"/>
      <c r="P528" s="48"/>
      <c r="Q528" s="48"/>
      <c r="R528" s="48"/>
      <c r="S528" s="50"/>
      <c r="T528" s="49"/>
      <c r="U528" s="49"/>
      <c r="V528" s="50"/>
      <c r="W528" s="50"/>
      <c r="X528" s="48"/>
      <c r="Y528" s="48"/>
      <c r="Z528" s="48"/>
    </row>
    <row r="529" spans="1:26" ht="19.5" customHeight="1" x14ac:dyDescent="0.2">
      <c r="A529" s="47"/>
      <c r="B529" s="36"/>
      <c r="C529" s="48"/>
      <c r="D529" s="48"/>
      <c r="E529" s="48"/>
      <c r="F529" s="50"/>
      <c r="G529" s="50"/>
      <c r="H529" s="50"/>
      <c r="I529" s="49"/>
      <c r="J529" s="49"/>
      <c r="K529" s="50"/>
      <c r="L529" s="50"/>
      <c r="M529" s="48"/>
      <c r="N529" s="48"/>
      <c r="O529" s="48"/>
      <c r="P529" s="48"/>
      <c r="Q529" s="48"/>
      <c r="R529" s="48"/>
      <c r="S529" s="50"/>
      <c r="T529" s="49"/>
      <c r="U529" s="49"/>
      <c r="V529" s="50"/>
      <c r="W529" s="50"/>
      <c r="X529" s="48"/>
      <c r="Y529" s="48"/>
      <c r="Z529" s="48"/>
    </row>
    <row r="530" spans="1:26" ht="19.5" customHeight="1" x14ac:dyDescent="0.2">
      <c r="A530" s="47"/>
      <c r="B530" s="36"/>
      <c r="C530" s="48"/>
      <c r="D530" s="48"/>
      <c r="E530" s="48"/>
      <c r="F530" s="50"/>
      <c r="G530" s="50"/>
      <c r="H530" s="50"/>
      <c r="I530" s="49"/>
      <c r="J530" s="49"/>
      <c r="K530" s="50"/>
      <c r="L530" s="50"/>
      <c r="M530" s="48"/>
      <c r="N530" s="48"/>
      <c r="O530" s="48"/>
      <c r="P530" s="48"/>
      <c r="Q530" s="48"/>
      <c r="R530" s="48"/>
      <c r="S530" s="50"/>
      <c r="T530" s="49"/>
      <c r="U530" s="49"/>
      <c r="V530" s="50"/>
      <c r="W530" s="50"/>
      <c r="X530" s="48"/>
      <c r="Y530" s="48"/>
      <c r="Z530" s="48"/>
    </row>
    <row r="531" spans="1:26" ht="19.5" customHeight="1" x14ac:dyDescent="0.2">
      <c r="A531" s="47"/>
      <c r="B531" s="36"/>
      <c r="C531" s="48"/>
      <c r="D531" s="48"/>
      <c r="E531" s="48"/>
      <c r="F531" s="50"/>
      <c r="G531" s="50"/>
      <c r="H531" s="50"/>
      <c r="I531" s="49"/>
      <c r="J531" s="49"/>
      <c r="K531" s="50"/>
      <c r="L531" s="50"/>
      <c r="M531" s="48"/>
      <c r="N531" s="48"/>
      <c r="O531" s="48"/>
      <c r="P531" s="48"/>
      <c r="Q531" s="48"/>
      <c r="R531" s="48"/>
      <c r="S531" s="50"/>
      <c r="T531" s="49"/>
      <c r="U531" s="49"/>
      <c r="V531" s="50"/>
      <c r="W531" s="50"/>
      <c r="X531" s="48"/>
      <c r="Y531" s="48"/>
      <c r="Z531" s="48"/>
    </row>
    <row r="532" spans="1:26" ht="19.5" customHeight="1" x14ac:dyDescent="0.2">
      <c r="A532" s="47"/>
      <c r="B532" s="36"/>
      <c r="C532" s="48"/>
      <c r="D532" s="48"/>
      <c r="E532" s="48"/>
      <c r="F532" s="50"/>
      <c r="G532" s="50"/>
      <c r="H532" s="50"/>
      <c r="I532" s="49"/>
      <c r="J532" s="49"/>
      <c r="K532" s="50"/>
      <c r="L532" s="50"/>
      <c r="M532" s="48"/>
      <c r="N532" s="48"/>
      <c r="O532" s="48"/>
      <c r="P532" s="48"/>
      <c r="Q532" s="48"/>
      <c r="R532" s="48"/>
      <c r="S532" s="50"/>
      <c r="T532" s="49"/>
      <c r="U532" s="49"/>
      <c r="V532" s="50"/>
      <c r="W532" s="50"/>
      <c r="X532" s="48"/>
      <c r="Y532" s="48"/>
      <c r="Z532" s="48"/>
    </row>
    <row r="533" spans="1:26" ht="19.5" customHeight="1" x14ac:dyDescent="0.2">
      <c r="A533" s="47"/>
      <c r="B533" s="36"/>
      <c r="C533" s="48"/>
      <c r="D533" s="48"/>
      <c r="E533" s="48"/>
      <c r="F533" s="50"/>
      <c r="G533" s="50"/>
      <c r="H533" s="50"/>
      <c r="I533" s="49"/>
      <c r="J533" s="49"/>
      <c r="K533" s="50"/>
      <c r="L533" s="50"/>
      <c r="M533" s="48"/>
      <c r="N533" s="48"/>
      <c r="O533" s="48"/>
      <c r="P533" s="48"/>
      <c r="Q533" s="48"/>
      <c r="R533" s="48"/>
      <c r="S533" s="50"/>
      <c r="T533" s="49"/>
      <c r="U533" s="49"/>
      <c r="V533" s="50"/>
      <c r="W533" s="50"/>
      <c r="X533" s="48"/>
      <c r="Y533" s="48"/>
      <c r="Z533" s="48"/>
    </row>
    <row r="534" spans="1:26" ht="19.5" customHeight="1" x14ac:dyDescent="0.2">
      <c r="A534" s="47"/>
      <c r="B534" s="36"/>
      <c r="C534" s="48"/>
      <c r="D534" s="48"/>
      <c r="E534" s="48"/>
      <c r="F534" s="50"/>
      <c r="G534" s="50"/>
      <c r="H534" s="50"/>
      <c r="I534" s="49"/>
      <c r="J534" s="49"/>
      <c r="K534" s="50"/>
      <c r="L534" s="50"/>
      <c r="M534" s="48"/>
      <c r="N534" s="48"/>
      <c r="O534" s="48"/>
      <c r="P534" s="48"/>
      <c r="Q534" s="48"/>
      <c r="R534" s="48"/>
      <c r="S534" s="50"/>
      <c r="T534" s="49"/>
      <c r="U534" s="49"/>
      <c r="V534" s="50"/>
      <c r="W534" s="50"/>
      <c r="X534" s="48"/>
      <c r="Y534" s="48"/>
      <c r="Z534" s="48"/>
    </row>
    <row r="535" spans="1:26" ht="19.5" customHeight="1" x14ac:dyDescent="0.2">
      <c r="A535" s="47"/>
      <c r="B535" s="36"/>
      <c r="C535" s="48"/>
      <c r="D535" s="48"/>
      <c r="E535" s="48"/>
      <c r="F535" s="50"/>
      <c r="G535" s="50"/>
      <c r="H535" s="50"/>
      <c r="I535" s="49"/>
      <c r="J535" s="49"/>
      <c r="K535" s="50"/>
      <c r="L535" s="50"/>
      <c r="M535" s="48"/>
      <c r="N535" s="48"/>
      <c r="O535" s="48"/>
      <c r="P535" s="48"/>
      <c r="Q535" s="48"/>
      <c r="R535" s="48"/>
      <c r="S535" s="50"/>
      <c r="T535" s="49"/>
      <c r="U535" s="49"/>
      <c r="V535" s="50"/>
      <c r="W535" s="50"/>
      <c r="X535" s="48"/>
      <c r="Y535" s="48"/>
      <c r="Z535" s="48"/>
    </row>
    <row r="536" spans="1:26" ht="19.5" customHeight="1" x14ac:dyDescent="0.2">
      <c r="A536" s="47"/>
      <c r="B536" s="36"/>
      <c r="C536" s="48"/>
      <c r="D536" s="48"/>
      <c r="E536" s="48"/>
      <c r="F536" s="50"/>
      <c r="G536" s="50"/>
      <c r="H536" s="50"/>
      <c r="I536" s="49"/>
      <c r="J536" s="49"/>
      <c r="K536" s="50"/>
      <c r="L536" s="50"/>
      <c r="M536" s="48"/>
      <c r="N536" s="48"/>
      <c r="O536" s="48"/>
      <c r="P536" s="48"/>
      <c r="Q536" s="48"/>
      <c r="R536" s="48"/>
      <c r="S536" s="50"/>
      <c r="T536" s="49"/>
      <c r="U536" s="49"/>
      <c r="V536" s="50"/>
      <c r="W536" s="50"/>
      <c r="X536" s="48"/>
      <c r="Y536" s="48"/>
      <c r="Z536" s="48"/>
    </row>
    <row r="537" spans="1:26" ht="19.5" customHeight="1" x14ac:dyDescent="0.2">
      <c r="A537" s="47"/>
      <c r="B537" s="36"/>
      <c r="C537" s="48"/>
      <c r="D537" s="48"/>
      <c r="E537" s="48"/>
      <c r="F537" s="50"/>
      <c r="G537" s="50"/>
      <c r="H537" s="50"/>
      <c r="I537" s="49"/>
      <c r="J537" s="49"/>
      <c r="K537" s="50"/>
      <c r="L537" s="50"/>
      <c r="M537" s="48"/>
      <c r="N537" s="48"/>
      <c r="O537" s="48"/>
      <c r="P537" s="48"/>
      <c r="Q537" s="48"/>
      <c r="R537" s="48"/>
      <c r="S537" s="50"/>
      <c r="T537" s="49"/>
      <c r="U537" s="49"/>
      <c r="V537" s="50"/>
      <c r="W537" s="50"/>
      <c r="X537" s="48"/>
      <c r="Y537" s="48"/>
      <c r="Z537" s="48"/>
    </row>
    <row r="538" spans="1:26" ht="19.5" customHeight="1" x14ac:dyDescent="0.2">
      <c r="A538" s="47"/>
      <c r="B538" s="36"/>
      <c r="C538" s="48"/>
      <c r="D538" s="48"/>
      <c r="E538" s="48"/>
      <c r="F538" s="50"/>
      <c r="G538" s="50"/>
      <c r="H538" s="50"/>
      <c r="I538" s="49"/>
      <c r="J538" s="49"/>
      <c r="K538" s="50"/>
      <c r="L538" s="50"/>
      <c r="M538" s="48"/>
      <c r="N538" s="48"/>
      <c r="O538" s="48"/>
      <c r="P538" s="48"/>
      <c r="Q538" s="48"/>
      <c r="R538" s="48"/>
      <c r="S538" s="50"/>
      <c r="T538" s="49"/>
      <c r="U538" s="49"/>
      <c r="V538" s="50"/>
      <c r="W538" s="50"/>
      <c r="X538" s="48"/>
      <c r="Y538" s="48"/>
      <c r="Z538" s="48"/>
    </row>
    <row r="539" spans="1:26" ht="19.5" customHeight="1" x14ac:dyDescent="0.2">
      <c r="A539" s="47"/>
      <c r="B539" s="36"/>
      <c r="C539" s="48"/>
      <c r="D539" s="48"/>
      <c r="E539" s="48"/>
      <c r="F539" s="50"/>
      <c r="G539" s="50"/>
      <c r="H539" s="50"/>
      <c r="I539" s="49"/>
      <c r="J539" s="49"/>
      <c r="K539" s="50"/>
      <c r="L539" s="50"/>
      <c r="M539" s="48"/>
      <c r="N539" s="48"/>
      <c r="O539" s="48"/>
      <c r="P539" s="48"/>
      <c r="Q539" s="48"/>
      <c r="R539" s="48"/>
      <c r="S539" s="50"/>
      <c r="T539" s="49"/>
      <c r="U539" s="49"/>
      <c r="V539" s="50"/>
      <c r="W539" s="50"/>
      <c r="X539" s="48"/>
      <c r="Y539" s="48"/>
      <c r="Z539" s="48"/>
    </row>
    <row r="540" spans="1:26" ht="19.5" customHeight="1" x14ac:dyDescent="0.2">
      <c r="A540" s="47"/>
      <c r="B540" s="36"/>
      <c r="C540" s="48"/>
      <c r="D540" s="48"/>
      <c r="E540" s="48"/>
      <c r="F540" s="50"/>
      <c r="G540" s="50"/>
      <c r="H540" s="50"/>
      <c r="I540" s="49"/>
      <c r="J540" s="49"/>
      <c r="K540" s="50"/>
      <c r="L540" s="50"/>
      <c r="M540" s="48"/>
      <c r="N540" s="48"/>
      <c r="O540" s="48"/>
      <c r="P540" s="48"/>
      <c r="Q540" s="48"/>
      <c r="R540" s="48"/>
      <c r="S540" s="50"/>
      <c r="T540" s="49"/>
      <c r="U540" s="49"/>
      <c r="V540" s="50"/>
      <c r="W540" s="50"/>
      <c r="X540" s="48"/>
      <c r="Y540" s="48"/>
      <c r="Z540" s="48"/>
    </row>
    <row r="541" spans="1:26" ht="19.5" customHeight="1" x14ac:dyDescent="0.2">
      <c r="A541" s="47"/>
      <c r="B541" s="36"/>
      <c r="C541" s="48"/>
      <c r="D541" s="48"/>
      <c r="E541" s="48"/>
      <c r="F541" s="50"/>
      <c r="G541" s="50"/>
      <c r="H541" s="50"/>
      <c r="I541" s="49"/>
      <c r="J541" s="49"/>
      <c r="K541" s="50"/>
      <c r="L541" s="50"/>
      <c r="M541" s="48"/>
      <c r="N541" s="48"/>
      <c r="O541" s="48"/>
      <c r="P541" s="48"/>
      <c r="Q541" s="48"/>
      <c r="R541" s="48"/>
      <c r="S541" s="50"/>
      <c r="T541" s="49"/>
      <c r="U541" s="49"/>
      <c r="V541" s="50"/>
      <c r="W541" s="50"/>
      <c r="X541" s="48"/>
      <c r="Y541" s="48"/>
      <c r="Z541" s="48"/>
    </row>
    <row r="542" spans="1:26" ht="19.5" customHeight="1" x14ac:dyDescent="0.2">
      <c r="A542" s="47"/>
      <c r="B542" s="36"/>
      <c r="C542" s="48"/>
      <c r="D542" s="48"/>
      <c r="E542" s="48"/>
      <c r="F542" s="50"/>
      <c r="G542" s="50"/>
      <c r="H542" s="50"/>
      <c r="I542" s="49"/>
      <c r="J542" s="49"/>
      <c r="K542" s="50"/>
      <c r="L542" s="50"/>
      <c r="M542" s="48"/>
      <c r="N542" s="48"/>
      <c r="O542" s="48"/>
      <c r="P542" s="48"/>
      <c r="Q542" s="48"/>
      <c r="R542" s="48"/>
      <c r="S542" s="50"/>
      <c r="T542" s="49"/>
      <c r="U542" s="49"/>
      <c r="V542" s="50"/>
      <c r="W542" s="50"/>
      <c r="X542" s="48"/>
      <c r="Y542" s="48"/>
      <c r="Z542" s="48"/>
    </row>
    <row r="543" spans="1:26" ht="19.5" customHeight="1" x14ac:dyDescent="0.2">
      <c r="A543" s="47"/>
      <c r="B543" s="36"/>
      <c r="C543" s="48"/>
      <c r="D543" s="48"/>
      <c r="E543" s="48"/>
      <c r="F543" s="50"/>
      <c r="G543" s="50"/>
      <c r="H543" s="50"/>
      <c r="I543" s="49"/>
      <c r="J543" s="49"/>
      <c r="K543" s="50"/>
      <c r="L543" s="50"/>
      <c r="M543" s="48"/>
      <c r="N543" s="48"/>
      <c r="O543" s="48"/>
      <c r="P543" s="48"/>
      <c r="Q543" s="48"/>
      <c r="R543" s="48"/>
      <c r="S543" s="50"/>
      <c r="T543" s="49"/>
      <c r="U543" s="49"/>
      <c r="V543" s="50"/>
      <c r="W543" s="50"/>
      <c r="X543" s="48"/>
      <c r="Y543" s="48"/>
      <c r="Z543" s="48"/>
    </row>
    <row r="544" spans="1:26" ht="19.5" customHeight="1" x14ac:dyDescent="0.2">
      <c r="A544" s="47"/>
      <c r="B544" s="36"/>
      <c r="C544" s="48"/>
      <c r="D544" s="48"/>
      <c r="E544" s="48"/>
      <c r="F544" s="50"/>
      <c r="G544" s="50"/>
      <c r="H544" s="50"/>
      <c r="I544" s="49"/>
      <c r="J544" s="49"/>
      <c r="K544" s="50"/>
      <c r="L544" s="50"/>
      <c r="M544" s="48"/>
      <c r="N544" s="48"/>
      <c r="O544" s="48"/>
      <c r="P544" s="48"/>
      <c r="Q544" s="48"/>
      <c r="R544" s="48"/>
      <c r="S544" s="50"/>
      <c r="T544" s="49"/>
      <c r="U544" s="49"/>
      <c r="V544" s="50"/>
      <c r="W544" s="50"/>
      <c r="X544" s="48"/>
      <c r="Y544" s="48"/>
      <c r="Z544" s="48"/>
    </row>
    <row r="545" spans="1:26" ht="19.5" customHeight="1" x14ac:dyDescent="0.2">
      <c r="A545" s="47"/>
      <c r="B545" s="36"/>
      <c r="C545" s="48"/>
      <c r="D545" s="48"/>
      <c r="E545" s="48"/>
      <c r="F545" s="50"/>
      <c r="G545" s="50"/>
      <c r="H545" s="50"/>
      <c r="I545" s="49"/>
      <c r="J545" s="49"/>
      <c r="K545" s="50"/>
      <c r="L545" s="50"/>
      <c r="M545" s="48"/>
      <c r="N545" s="48"/>
      <c r="O545" s="48"/>
      <c r="P545" s="48"/>
      <c r="Q545" s="48"/>
      <c r="R545" s="48"/>
      <c r="S545" s="50"/>
      <c r="T545" s="49"/>
      <c r="U545" s="49"/>
      <c r="V545" s="50"/>
      <c r="W545" s="50"/>
      <c r="X545" s="48"/>
      <c r="Y545" s="48"/>
      <c r="Z545" s="48"/>
    </row>
    <row r="546" spans="1:26" ht="19.5" customHeight="1" x14ac:dyDescent="0.2">
      <c r="A546" s="47"/>
      <c r="B546" s="36"/>
      <c r="C546" s="48"/>
      <c r="D546" s="48"/>
      <c r="E546" s="48"/>
      <c r="F546" s="50"/>
      <c r="G546" s="50"/>
      <c r="H546" s="50"/>
      <c r="I546" s="49"/>
      <c r="J546" s="49"/>
      <c r="K546" s="50"/>
      <c r="L546" s="50"/>
      <c r="M546" s="48"/>
      <c r="N546" s="48"/>
      <c r="O546" s="48"/>
      <c r="P546" s="48"/>
      <c r="Q546" s="48"/>
      <c r="R546" s="48"/>
      <c r="S546" s="50"/>
      <c r="T546" s="49"/>
      <c r="U546" s="49"/>
      <c r="V546" s="50"/>
      <c r="W546" s="50"/>
      <c r="X546" s="48"/>
      <c r="Y546" s="48"/>
      <c r="Z546" s="48"/>
    </row>
    <row r="547" spans="1:26" ht="19.5" customHeight="1" x14ac:dyDescent="0.2">
      <c r="A547" s="47"/>
      <c r="B547" s="36"/>
      <c r="C547" s="48"/>
      <c r="D547" s="48"/>
      <c r="E547" s="48"/>
      <c r="F547" s="50"/>
      <c r="G547" s="50"/>
      <c r="H547" s="50"/>
      <c r="I547" s="49"/>
      <c r="J547" s="49"/>
      <c r="K547" s="50"/>
      <c r="L547" s="50"/>
      <c r="M547" s="48"/>
      <c r="N547" s="48"/>
      <c r="O547" s="48"/>
      <c r="P547" s="48"/>
      <c r="Q547" s="48"/>
      <c r="R547" s="48"/>
      <c r="S547" s="50"/>
      <c r="T547" s="49"/>
      <c r="U547" s="49"/>
      <c r="V547" s="50"/>
      <c r="W547" s="50"/>
      <c r="X547" s="48"/>
      <c r="Y547" s="48"/>
      <c r="Z547" s="48"/>
    </row>
    <row r="548" spans="1:26" ht="19.5" customHeight="1" x14ac:dyDescent="0.2">
      <c r="A548" s="47"/>
      <c r="B548" s="36"/>
      <c r="C548" s="48"/>
      <c r="D548" s="48"/>
      <c r="E548" s="48"/>
      <c r="F548" s="50"/>
      <c r="G548" s="50"/>
      <c r="H548" s="50"/>
      <c r="I548" s="49"/>
      <c r="J548" s="49"/>
      <c r="K548" s="50"/>
      <c r="L548" s="50"/>
      <c r="M548" s="48"/>
      <c r="N548" s="48"/>
      <c r="O548" s="48"/>
      <c r="P548" s="48"/>
      <c r="Q548" s="48"/>
      <c r="R548" s="48"/>
      <c r="S548" s="50"/>
      <c r="T548" s="49"/>
      <c r="U548" s="49"/>
      <c r="V548" s="50"/>
      <c r="W548" s="50"/>
      <c r="X548" s="48"/>
      <c r="Y548" s="48"/>
      <c r="Z548" s="48"/>
    </row>
    <row r="549" spans="1:26" ht="19.5" customHeight="1" x14ac:dyDescent="0.2">
      <c r="A549" s="47"/>
      <c r="B549" s="36"/>
      <c r="C549" s="48"/>
      <c r="D549" s="48"/>
      <c r="E549" s="48"/>
      <c r="F549" s="50"/>
      <c r="G549" s="50"/>
      <c r="H549" s="50"/>
      <c r="I549" s="49"/>
      <c r="J549" s="49"/>
      <c r="K549" s="50"/>
      <c r="L549" s="50"/>
      <c r="M549" s="48"/>
      <c r="N549" s="48"/>
      <c r="O549" s="48"/>
      <c r="P549" s="48"/>
      <c r="Q549" s="48"/>
      <c r="R549" s="48"/>
      <c r="S549" s="50"/>
      <c r="T549" s="49"/>
      <c r="U549" s="49"/>
      <c r="V549" s="50"/>
      <c r="W549" s="50"/>
      <c r="X549" s="48"/>
      <c r="Y549" s="48"/>
      <c r="Z549" s="48"/>
    </row>
    <row r="550" spans="1:26" ht="19.5" customHeight="1" x14ac:dyDescent="0.2">
      <c r="A550" s="47"/>
      <c r="B550" s="36"/>
      <c r="C550" s="48"/>
      <c r="D550" s="48"/>
      <c r="E550" s="48"/>
      <c r="F550" s="50"/>
      <c r="G550" s="50"/>
      <c r="H550" s="50"/>
      <c r="I550" s="49"/>
      <c r="J550" s="49"/>
      <c r="K550" s="50"/>
      <c r="L550" s="50"/>
      <c r="M550" s="48"/>
      <c r="N550" s="48"/>
      <c r="O550" s="48"/>
      <c r="P550" s="48"/>
      <c r="Q550" s="48"/>
      <c r="R550" s="48"/>
      <c r="S550" s="50"/>
      <c r="T550" s="49"/>
      <c r="U550" s="49"/>
      <c r="V550" s="50"/>
      <c r="W550" s="50"/>
      <c r="X550" s="48"/>
      <c r="Y550" s="48"/>
      <c r="Z550" s="48"/>
    </row>
    <row r="551" spans="1:26" ht="19.5" customHeight="1" x14ac:dyDescent="0.2">
      <c r="A551" s="47"/>
      <c r="B551" s="36"/>
      <c r="C551" s="48"/>
      <c r="D551" s="48"/>
      <c r="E551" s="48"/>
      <c r="F551" s="50"/>
      <c r="G551" s="50"/>
      <c r="H551" s="50"/>
      <c r="I551" s="49"/>
      <c r="J551" s="49"/>
      <c r="K551" s="50"/>
      <c r="L551" s="50"/>
      <c r="M551" s="48"/>
      <c r="N551" s="48"/>
      <c r="O551" s="48"/>
      <c r="P551" s="48"/>
      <c r="Q551" s="48"/>
      <c r="R551" s="48"/>
      <c r="S551" s="50"/>
      <c r="T551" s="49"/>
      <c r="U551" s="49"/>
      <c r="V551" s="50"/>
      <c r="W551" s="50"/>
      <c r="X551" s="48"/>
      <c r="Y551" s="48"/>
      <c r="Z551" s="48"/>
    </row>
    <row r="552" spans="1:26" ht="19.5" customHeight="1" x14ac:dyDescent="0.2">
      <c r="A552" s="47"/>
      <c r="B552" s="36"/>
      <c r="C552" s="48"/>
      <c r="D552" s="48"/>
      <c r="E552" s="48"/>
      <c r="F552" s="50"/>
      <c r="G552" s="50"/>
      <c r="H552" s="50"/>
      <c r="I552" s="49"/>
      <c r="J552" s="49"/>
      <c r="K552" s="50"/>
      <c r="L552" s="50"/>
      <c r="M552" s="48"/>
      <c r="N552" s="48"/>
      <c r="O552" s="48"/>
      <c r="P552" s="48"/>
      <c r="Q552" s="48"/>
      <c r="R552" s="48"/>
      <c r="S552" s="50"/>
      <c r="T552" s="49"/>
      <c r="U552" s="49"/>
      <c r="V552" s="50"/>
      <c r="W552" s="50"/>
      <c r="X552" s="48"/>
      <c r="Y552" s="48"/>
      <c r="Z552" s="48"/>
    </row>
    <row r="553" spans="1:26" ht="19.5" customHeight="1" x14ac:dyDescent="0.2">
      <c r="A553" s="47"/>
      <c r="B553" s="36"/>
      <c r="C553" s="48"/>
      <c r="D553" s="48"/>
      <c r="E553" s="48"/>
      <c r="F553" s="50"/>
      <c r="G553" s="50"/>
      <c r="H553" s="50"/>
      <c r="I553" s="49"/>
      <c r="J553" s="49"/>
      <c r="K553" s="50"/>
      <c r="L553" s="50"/>
      <c r="M553" s="48"/>
      <c r="N553" s="48"/>
      <c r="O553" s="48"/>
      <c r="P553" s="48"/>
      <c r="Q553" s="48"/>
      <c r="R553" s="48"/>
      <c r="S553" s="50"/>
      <c r="T553" s="49"/>
      <c r="U553" s="49"/>
      <c r="V553" s="50"/>
      <c r="W553" s="50"/>
      <c r="X553" s="48"/>
      <c r="Y553" s="48"/>
      <c r="Z553" s="48"/>
    </row>
    <row r="554" spans="1:26" ht="19.5" customHeight="1" x14ac:dyDescent="0.2">
      <c r="A554" s="47"/>
      <c r="B554" s="36"/>
      <c r="C554" s="48"/>
      <c r="D554" s="48"/>
      <c r="E554" s="48"/>
      <c r="F554" s="50"/>
      <c r="G554" s="50"/>
      <c r="H554" s="50"/>
      <c r="I554" s="49"/>
      <c r="J554" s="49"/>
      <c r="K554" s="50"/>
      <c r="L554" s="50"/>
      <c r="M554" s="48"/>
      <c r="N554" s="48"/>
      <c r="O554" s="48"/>
      <c r="P554" s="48"/>
      <c r="Q554" s="48"/>
      <c r="R554" s="48"/>
      <c r="S554" s="50"/>
      <c r="T554" s="49"/>
      <c r="U554" s="49"/>
      <c r="V554" s="50"/>
      <c r="W554" s="50"/>
      <c r="X554" s="48"/>
      <c r="Y554" s="48"/>
      <c r="Z554" s="48"/>
    </row>
    <row r="555" spans="1:26" ht="19.5" customHeight="1" x14ac:dyDescent="0.2">
      <c r="A555" s="47"/>
      <c r="B555" s="36"/>
      <c r="C555" s="48"/>
      <c r="D555" s="48"/>
      <c r="E555" s="48"/>
      <c r="F555" s="50"/>
      <c r="G555" s="50"/>
      <c r="H555" s="50"/>
      <c r="I555" s="49"/>
      <c r="J555" s="49"/>
      <c r="K555" s="50"/>
      <c r="L555" s="50"/>
      <c r="M555" s="48"/>
      <c r="N555" s="48"/>
      <c r="O555" s="48"/>
      <c r="P555" s="48"/>
      <c r="Q555" s="48"/>
      <c r="R555" s="48"/>
      <c r="S555" s="50"/>
      <c r="T555" s="49"/>
      <c r="U555" s="49"/>
      <c r="V555" s="50"/>
      <c r="W555" s="50"/>
      <c r="X555" s="48"/>
      <c r="Y555" s="48"/>
      <c r="Z555" s="48"/>
    </row>
    <row r="556" spans="1:26" ht="19.5" customHeight="1" x14ac:dyDescent="0.2">
      <c r="A556" s="47"/>
      <c r="B556" s="36"/>
      <c r="C556" s="48"/>
      <c r="D556" s="48"/>
      <c r="E556" s="48"/>
      <c r="F556" s="50"/>
      <c r="G556" s="50"/>
      <c r="H556" s="50"/>
      <c r="I556" s="49"/>
      <c r="J556" s="49"/>
      <c r="K556" s="50"/>
      <c r="L556" s="50"/>
      <c r="M556" s="48"/>
      <c r="N556" s="48"/>
      <c r="O556" s="48"/>
      <c r="P556" s="48"/>
      <c r="Q556" s="48"/>
      <c r="R556" s="48"/>
      <c r="S556" s="50"/>
      <c r="T556" s="49"/>
      <c r="U556" s="49"/>
      <c r="V556" s="50"/>
      <c r="W556" s="50"/>
      <c r="X556" s="48"/>
      <c r="Y556" s="48"/>
      <c r="Z556" s="48"/>
    </row>
    <row r="557" spans="1:26" ht="19.5" customHeight="1" x14ac:dyDescent="0.2">
      <c r="A557" s="47"/>
      <c r="B557" s="36"/>
      <c r="C557" s="48"/>
      <c r="D557" s="48"/>
      <c r="E557" s="48"/>
      <c r="F557" s="50"/>
      <c r="G557" s="50"/>
      <c r="H557" s="50"/>
      <c r="I557" s="49"/>
      <c r="J557" s="49"/>
      <c r="K557" s="50"/>
      <c r="L557" s="50"/>
      <c r="M557" s="48"/>
      <c r="N557" s="48"/>
      <c r="O557" s="48"/>
      <c r="P557" s="48"/>
      <c r="Q557" s="48"/>
      <c r="R557" s="48"/>
      <c r="S557" s="50"/>
      <c r="T557" s="49"/>
      <c r="U557" s="49"/>
      <c r="V557" s="50"/>
      <c r="W557" s="50"/>
      <c r="X557" s="48"/>
      <c r="Y557" s="48"/>
      <c r="Z557" s="48"/>
    </row>
    <row r="558" spans="1:26" ht="19.5" customHeight="1" x14ac:dyDescent="0.2">
      <c r="A558" s="47"/>
      <c r="B558" s="36"/>
      <c r="C558" s="48"/>
      <c r="D558" s="48"/>
      <c r="E558" s="48"/>
      <c r="F558" s="50"/>
      <c r="G558" s="50"/>
      <c r="H558" s="50"/>
      <c r="I558" s="49"/>
      <c r="J558" s="49"/>
      <c r="K558" s="50"/>
      <c r="L558" s="50"/>
      <c r="M558" s="48"/>
      <c r="N558" s="48"/>
      <c r="O558" s="48"/>
      <c r="P558" s="48"/>
      <c r="Q558" s="48"/>
      <c r="R558" s="48"/>
      <c r="S558" s="50"/>
      <c r="T558" s="49"/>
      <c r="U558" s="49"/>
      <c r="V558" s="50"/>
      <c r="W558" s="50"/>
      <c r="X558" s="48"/>
      <c r="Y558" s="48"/>
      <c r="Z558" s="48"/>
    </row>
    <row r="559" spans="1:26" ht="19.5" customHeight="1" x14ac:dyDescent="0.2">
      <c r="A559" s="47"/>
      <c r="B559" s="36"/>
      <c r="C559" s="48"/>
      <c r="D559" s="48"/>
      <c r="E559" s="48"/>
      <c r="F559" s="50"/>
      <c r="G559" s="50"/>
      <c r="H559" s="50"/>
      <c r="I559" s="49"/>
      <c r="J559" s="49"/>
      <c r="K559" s="50"/>
      <c r="L559" s="50"/>
      <c r="M559" s="48"/>
      <c r="N559" s="48"/>
      <c r="O559" s="48"/>
      <c r="P559" s="48"/>
      <c r="Q559" s="48"/>
      <c r="R559" s="48"/>
      <c r="S559" s="50"/>
      <c r="T559" s="49"/>
      <c r="U559" s="49"/>
      <c r="V559" s="50"/>
      <c r="W559" s="50"/>
      <c r="X559" s="48"/>
      <c r="Y559" s="48"/>
      <c r="Z559" s="48"/>
    </row>
    <row r="560" spans="1:26" ht="19.5" customHeight="1" x14ac:dyDescent="0.2">
      <c r="A560" s="47"/>
      <c r="B560" s="36"/>
      <c r="C560" s="48"/>
      <c r="D560" s="48"/>
      <c r="E560" s="48"/>
      <c r="F560" s="50"/>
      <c r="G560" s="50"/>
      <c r="H560" s="50"/>
      <c r="I560" s="49"/>
      <c r="J560" s="49"/>
      <c r="K560" s="50"/>
      <c r="L560" s="50"/>
      <c r="M560" s="48"/>
      <c r="N560" s="48"/>
      <c r="O560" s="48"/>
      <c r="P560" s="48"/>
      <c r="Q560" s="48"/>
      <c r="R560" s="48"/>
      <c r="S560" s="50"/>
      <c r="T560" s="49"/>
      <c r="U560" s="49"/>
      <c r="V560" s="50"/>
      <c r="W560" s="50"/>
      <c r="X560" s="48"/>
      <c r="Y560" s="48"/>
      <c r="Z560" s="48"/>
    </row>
    <row r="561" spans="1:26" ht="19.5" customHeight="1" x14ac:dyDescent="0.2">
      <c r="A561" s="47"/>
      <c r="B561" s="36"/>
      <c r="C561" s="48"/>
      <c r="D561" s="48"/>
      <c r="E561" s="48"/>
      <c r="F561" s="50"/>
      <c r="G561" s="50"/>
      <c r="H561" s="50"/>
      <c r="I561" s="49"/>
      <c r="J561" s="49"/>
      <c r="K561" s="50"/>
      <c r="L561" s="50"/>
      <c r="M561" s="48"/>
      <c r="N561" s="48"/>
      <c r="O561" s="48"/>
      <c r="P561" s="48"/>
      <c r="Q561" s="48"/>
      <c r="R561" s="48"/>
      <c r="S561" s="50"/>
      <c r="T561" s="49"/>
      <c r="U561" s="49"/>
      <c r="V561" s="50"/>
      <c r="W561" s="50"/>
      <c r="X561" s="48"/>
      <c r="Y561" s="48"/>
      <c r="Z561" s="48"/>
    </row>
    <row r="562" spans="1:26" ht="19.5" customHeight="1" x14ac:dyDescent="0.2">
      <c r="A562" s="47"/>
      <c r="B562" s="36"/>
      <c r="C562" s="48"/>
      <c r="D562" s="48"/>
      <c r="E562" s="48"/>
      <c r="F562" s="50"/>
      <c r="G562" s="50"/>
      <c r="H562" s="50"/>
      <c r="I562" s="49"/>
      <c r="J562" s="49"/>
      <c r="K562" s="50"/>
      <c r="L562" s="50"/>
      <c r="M562" s="48"/>
      <c r="N562" s="48"/>
      <c r="O562" s="48"/>
      <c r="P562" s="48"/>
      <c r="Q562" s="48"/>
      <c r="R562" s="48"/>
      <c r="S562" s="50"/>
      <c r="T562" s="49"/>
      <c r="U562" s="49"/>
      <c r="V562" s="50"/>
      <c r="W562" s="50"/>
      <c r="X562" s="48"/>
      <c r="Y562" s="48"/>
      <c r="Z562" s="48"/>
    </row>
    <row r="563" spans="1:26" ht="19.5" customHeight="1" x14ac:dyDescent="0.2">
      <c r="A563" s="47"/>
      <c r="B563" s="36"/>
      <c r="C563" s="48"/>
      <c r="D563" s="48"/>
      <c r="E563" s="48"/>
      <c r="F563" s="50"/>
      <c r="G563" s="50"/>
      <c r="H563" s="50"/>
      <c r="I563" s="49"/>
      <c r="J563" s="49"/>
      <c r="K563" s="50"/>
      <c r="L563" s="50"/>
      <c r="M563" s="48"/>
      <c r="N563" s="48"/>
      <c r="O563" s="48"/>
      <c r="P563" s="48"/>
      <c r="Q563" s="48"/>
      <c r="R563" s="48"/>
      <c r="S563" s="50"/>
      <c r="T563" s="49"/>
      <c r="U563" s="49"/>
      <c r="V563" s="50"/>
      <c r="W563" s="50"/>
      <c r="X563" s="48"/>
      <c r="Y563" s="48"/>
      <c r="Z563" s="48"/>
    </row>
    <row r="564" spans="1:26" ht="19.5" customHeight="1" x14ac:dyDescent="0.2">
      <c r="A564" s="47"/>
      <c r="B564" s="36"/>
      <c r="C564" s="48"/>
      <c r="D564" s="48"/>
      <c r="E564" s="48"/>
      <c r="F564" s="50"/>
      <c r="G564" s="50"/>
      <c r="H564" s="50"/>
      <c r="I564" s="49"/>
      <c r="J564" s="49"/>
      <c r="K564" s="50"/>
      <c r="L564" s="50"/>
      <c r="M564" s="48"/>
      <c r="N564" s="48"/>
      <c r="O564" s="48"/>
      <c r="P564" s="48"/>
      <c r="Q564" s="48"/>
      <c r="R564" s="48"/>
      <c r="S564" s="50"/>
      <c r="T564" s="49"/>
      <c r="U564" s="49"/>
      <c r="V564" s="50"/>
      <c r="W564" s="50"/>
      <c r="X564" s="48"/>
      <c r="Y564" s="48"/>
      <c r="Z564" s="48"/>
    </row>
    <row r="565" spans="1:26" ht="19.5" customHeight="1" x14ac:dyDescent="0.2">
      <c r="A565" s="47"/>
      <c r="B565" s="36"/>
      <c r="C565" s="48"/>
      <c r="D565" s="48"/>
      <c r="E565" s="48"/>
      <c r="F565" s="50"/>
      <c r="G565" s="50"/>
      <c r="H565" s="50"/>
      <c r="I565" s="49"/>
      <c r="J565" s="49"/>
      <c r="K565" s="50"/>
      <c r="L565" s="50"/>
      <c r="M565" s="48"/>
      <c r="N565" s="48"/>
      <c r="O565" s="48"/>
      <c r="P565" s="48"/>
      <c r="Q565" s="48"/>
      <c r="R565" s="48"/>
      <c r="S565" s="50"/>
      <c r="T565" s="49"/>
      <c r="U565" s="49"/>
      <c r="V565" s="50"/>
      <c r="W565" s="50"/>
      <c r="X565" s="48"/>
      <c r="Y565" s="48"/>
      <c r="Z565" s="48"/>
    </row>
    <row r="566" spans="1:26" ht="19.5" customHeight="1" x14ac:dyDescent="0.2">
      <c r="A566" s="47"/>
      <c r="B566" s="36"/>
      <c r="C566" s="48"/>
      <c r="D566" s="48"/>
      <c r="E566" s="48"/>
      <c r="F566" s="50"/>
      <c r="G566" s="50"/>
      <c r="H566" s="50"/>
      <c r="I566" s="49"/>
      <c r="J566" s="49"/>
      <c r="K566" s="50"/>
      <c r="L566" s="50"/>
      <c r="M566" s="48"/>
      <c r="N566" s="48"/>
      <c r="O566" s="48"/>
      <c r="P566" s="48"/>
      <c r="Q566" s="48"/>
      <c r="R566" s="48"/>
      <c r="S566" s="50"/>
      <c r="T566" s="49"/>
      <c r="U566" s="49"/>
      <c r="V566" s="50"/>
      <c r="W566" s="50"/>
      <c r="X566" s="48"/>
      <c r="Y566" s="48"/>
      <c r="Z566" s="48"/>
    </row>
    <row r="567" spans="1:26" ht="19.5" customHeight="1" x14ac:dyDescent="0.2">
      <c r="A567" s="47"/>
      <c r="B567" s="36"/>
      <c r="C567" s="48"/>
      <c r="D567" s="48"/>
      <c r="E567" s="48"/>
      <c r="F567" s="50"/>
      <c r="G567" s="50"/>
      <c r="H567" s="50"/>
      <c r="I567" s="49"/>
      <c r="J567" s="49"/>
      <c r="K567" s="50"/>
      <c r="L567" s="50"/>
      <c r="M567" s="48"/>
      <c r="N567" s="48"/>
      <c r="O567" s="48"/>
      <c r="P567" s="48"/>
      <c r="Q567" s="48"/>
      <c r="R567" s="48"/>
      <c r="S567" s="50"/>
      <c r="T567" s="49"/>
      <c r="U567" s="49"/>
      <c r="V567" s="50"/>
      <c r="W567" s="50"/>
      <c r="X567" s="48"/>
      <c r="Y567" s="48"/>
      <c r="Z567" s="48"/>
    </row>
    <row r="568" spans="1:26" ht="19.5" customHeight="1" x14ac:dyDescent="0.2">
      <c r="A568" s="47"/>
      <c r="B568" s="36"/>
      <c r="C568" s="48"/>
      <c r="D568" s="48"/>
      <c r="E568" s="48"/>
      <c r="F568" s="50"/>
      <c r="G568" s="50"/>
      <c r="H568" s="50"/>
      <c r="I568" s="49"/>
      <c r="J568" s="49"/>
      <c r="K568" s="50"/>
      <c r="L568" s="50"/>
      <c r="M568" s="48"/>
      <c r="N568" s="48"/>
      <c r="O568" s="48"/>
      <c r="P568" s="48"/>
      <c r="Q568" s="48"/>
      <c r="R568" s="48"/>
      <c r="S568" s="50"/>
      <c r="T568" s="49"/>
      <c r="U568" s="49"/>
      <c r="V568" s="50"/>
      <c r="W568" s="50"/>
      <c r="X568" s="48"/>
      <c r="Y568" s="48"/>
      <c r="Z568" s="48"/>
    </row>
    <row r="569" spans="1:26" ht="19.5" customHeight="1" x14ac:dyDescent="0.2">
      <c r="A569" s="47"/>
      <c r="B569" s="36"/>
      <c r="C569" s="48"/>
      <c r="D569" s="48"/>
      <c r="E569" s="48"/>
      <c r="F569" s="50"/>
      <c r="G569" s="50"/>
      <c r="H569" s="50"/>
      <c r="I569" s="49"/>
      <c r="J569" s="49"/>
      <c r="K569" s="50"/>
      <c r="L569" s="50"/>
      <c r="M569" s="48"/>
      <c r="N569" s="48"/>
      <c r="O569" s="48"/>
      <c r="P569" s="48"/>
      <c r="Q569" s="48"/>
      <c r="R569" s="48"/>
      <c r="S569" s="50"/>
      <c r="T569" s="49"/>
      <c r="U569" s="49"/>
      <c r="V569" s="50"/>
      <c r="W569" s="50"/>
      <c r="X569" s="48"/>
      <c r="Y569" s="48"/>
      <c r="Z569" s="48"/>
    </row>
    <row r="570" spans="1:26" ht="19.5" customHeight="1" x14ac:dyDescent="0.2">
      <c r="A570" s="47"/>
      <c r="B570" s="36"/>
      <c r="C570" s="48"/>
      <c r="D570" s="48"/>
      <c r="E570" s="48"/>
      <c r="F570" s="50"/>
      <c r="G570" s="50"/>
      <c r="H570" s="50"/>
      <c r="I570" s="49"/>
      <c r="J570" s="49"/>
      <c r="K570" s="50"/>
      <c r="L570" s="50"/>
      <c r="M570" s="48"/>
      <c r="N570" s="48"/>
      <c r="O570" s="48"/>
      <c r="P570" s="48"/>
      <c r="Q570" s="48"/>
      <c r="R570" s="48"/>
      <c r="S570" s="50"/>
      <c r="T570" s="49"/>
      <c r="U570" s="49"/>
      <c r="V570" s="50"/>
      <c r="W570" s="50"/>
      <c r="X570" s="48"/>
      <c r="Y570" s="48"/>
      <c r="Z570" s="48"/>
    </row>
    <row r="571" spans="1:26" ht="19.5" customHeight="1" x14ac:dyDescent="0.2">
      <c r="A571" s="47"/>
      <c r="B571" s="36"/>
      <c r="C571" s="48"/>
      <c r="D571" s="48"/>
      <c r="E571" s="48"/>
      <c r="F571" s="50"/>
      <c r="G571" s="50"/>
      <c r="H571" s="50"/>
      <c r="I571" s="49"/>
      <c r="J571" s="49"/>
      <c r="K571" s="50"/>
      <c r="L571" s="50"/>
      <c r="M571" s="48"/>
      <c r="N571" s="48"/>
      <c r="O571" s="48"/>
      <c r="P571" s="48"/>
      <c r="Q571" s="48"/>
      <c r="R571" s="48"/>
      <c r="S571" s="50"/>
      <c r="T571" s="49"/>
      <c r="U571" s="49"/>
      <c r="V571" s="50"/>
      <c r="W571" s="50"/>
      <c r="X571" s="48"/>
      <c r="Y571" s="48"/>
      <c r="Z571" s="48"/>
    </row>
    <row r="572" spans="1:26" ht="19.5" customHeight="1" x14ac:dyDescent="0.2">
      <c r="A572" s="47"/>
      <c r="B572" s="36"/>
      <c r="C572" s="48"/>
      <c r="D572" s="48"/>
      <c r="E572" s="48"/>
      <c r="F572" s="50"/>
      <c r="G572" s="50"/>
      <c r="H572" s="50"/>
      <c r="I572" s="49"/>
      <c r="J572" s="49"/>
      <c r="K572" s="50"/>
      <c r="L572" s="50"/>
      <c r="M572" s="48"/>
      <c r="N572" s="48"/>
      <c r="O572" s="48"/>
      <c r="P572" s="48"/>
      <c r="Q572" s="48"/>
      <c r="R572" s="48"/>
      <c r="S572" s="50"/>
      <c r="T572" s="49"/>
      <c r="U572" s="49"/>
      <c r="V572" s="50"/>
      <c r="W572" s="50"/>
      <c r="X572" s="48"/>
      <c r="Y572" s="48"/>
      <c r="Z572" s="48"/>
    </row>
    <row r="573" spans="1:26" ht="19.5" customHeight="1" x14ac:dyDescent="0.2">
      <c r="A573" s="47"/>
      <c r="B573" s="36"/>
      <c r="C573" s="48"/>
      <c r="D573" s="48"/>
      <c r="E573" s="48"/>
      <c r="F573" s="50"/>
      <c r="G573" s="50"/>
      <c r="H573" s="50"/>
      <c r="I573" s="49"/>
      <c r="J573" s="49"/>
      <c r="K573" s="50"/>
      <c r="L573" s="50"/>
      <c r="M573" s="48"/>
      <c r="N573" s="48"/>
      <c r="O573" s="48"/>
      <c r="P573" s="48"/>
      <c r="Q573" s="48"/>
      <c r="R573" s="48"/>
      <c r="S573" s="50"/>
      <c r="T573" s="49"/>
      <c r="U573" s="49"/>
      <c r="V573" s="50"/>
      <c r="W573" s="50"/>
      <c r="X573" s="48"/>
      <c r="Y573" s="48"/>
      <c r="Z573" s="48"/>
    </row>
    <row r="574" spans="1:26" ht="19.5" customHeight="1" x14ac:dyDescent="0.2">
      <c r="A574" s="47"/>
      <c r="B574" s="36"/>
      <c r="C574" s="48"/>
      <c r="D574" s="48"/>
      <c r="E574" s="48"/>
      <c r="F574" s="50"/>
      <c r="G574" s="50"/>
      <c r="H574" s="50"/>
      <c r="I574" s="49"/>
      <c r="J574" s="49"/>
      <c r="K574" s="50"/>
      <c r="L574" s="50"/>
      <c r="M574" s="48"/>
      <c r="N574" s="48"/>
      <c r="O574" s="48"/>
      <c r="P574" s="48"/>
      <c r="Q574" s="48"/>
      <c r="R574" s="48"/>
      <c r="S574" s="50"/>
      <c r="T574" s="49"/>
      <c r="U574" s="49"/>
      <c r="V574" s="50"/>
      <c r="W574" s="50"/>
      <c r="X574" s="48"/>
      <c r="Y574" s="48"/>
      <c r="Z574" s="48"/>
    </row>
    <row r="575" spans="1:26" ht="19.5" customHeight="1" x14ac:dyDescent="0.2">
      <c r="A575" s="47"/>
      <c r="B575" s="36"/>
      <c r="C575" s="48"/>
      <c r="D575" s="48"/>
      <c r="E575" s="48"/>
      <c r="F575" s="50"/>
      <c r="G575" s="50"/>
      <c r="H575" s="50"/>
      <c r="I575" s="49"/>
      <c r="J575" s="49"/>
      <c r="K575" s="50"/>
      <c r="L575" s="50"/>
      <c r="M575" s="48"/>
      <c r="N575" s="48"/>
      <c r="O575" s="48"/>
      <c r="P575" s="48"/>
      <c r="Q575" s="48"/>
      <c r="R575" s="48"/>
      <c r="S575" s="50"/>
      <c r="T575" s="49"/>
      <c r="U575" s="49"/>
      <c r="V575" s="50"/>
      <c r="W575" s="50"/>
      <c r="X575" s="48"/>
      <c r="Y575" s="48"/>
      <c r="Z575" s="48"/>
    </row>
    <row r="576" spans="1:26" ht="19.5" customHeight="1" x14ac:dyDescent="0.2">
      <c r="A576" s="47"/>
      <c r="B576" s="36"/>
      <c r="C576" s="48"/>
      <c r="D576" s="48"/>
      <c r="E576" s="48"/>
      <c r="F576" s="50"/>
      <c r="G576" s="50"/>
      <c r="H576" s="50"/>
      <c r="I576" s="49"/>
      <c r="J576" s="49"/>
      <c r="K576" s="50"/>
      <c r="L576" s="50"/>
      <c r="M576" s="48"/>
      <c r="N576" s="48"/>
      <c r="O576" s="48"/>
      <c r="P576" s="48"/>
      <c r="Q576" s="48"/>
      <c r="R576" s="48"/>
      <c r="S576" s="50"/>
      <c r="T576" s="49"/>
      <c r="U576" s="49"/>
      <c r="V576" s="50"/>
      <c r="W576" s="50"/>
      <c r="X576" s="48"/>
      <c r="Y576" s="48"/>
      <c r="Z576" s="48"/>
    </row>
    <row r="577" spans="1:26" ht="19.5" customHeight="1" x14ac:dyDescent="0.2">
      <c r="A577" s="47"/>
      <c r="B577" s="36"/>
      <c r="C577" s="48"/>
      <c r="D577" s="48"/>
      <c r="E577" s="48"/>
      <c r="F577" s="50"/>
      <c r="G577" s="50"/>
      <c r="H577" s="50"/>
      <c r="I577" s="49"/>
      <c r="J577" s="49"/>
      <c r="K577" s="50"/>
      <c r="L577" s="50"/>
      <c r="M577" s="48"/>
      <c r="N577" s="48"/>
      <c r="O577" s="48"/>
      <c r="P577" s="48"/>
      <c r="Q577" s="48"/>
      <c r="R577" s="48"/>
      <c r="S577" s="50"/>
      <c r="T577" s="49"/>
      <c r="U577" s="49"/>
      <c r="V577" s="50"/>
      <c r="W577" s="50"/>
      <c r="X577" s="48"/>
      <c r="Y577" s="48"/>
      <c r="Z577" s="48"/>
    </row>
    <row r="578" spans="1:26" ht="19.5" customHeight="1" x14ac:dyDescent="0.2">
      <c r="A578" s="47"/>
      <c r="B578" s="36"/>
      <c r="C578" s="48"/>
      <c r="D578" s="48"/>
      <c r="E578" s="48"/>
      <c r="F578" s="50"/>
      <c r="G578" s="50"/>
      <c r="H578" s="50"/>
      <c r="I578" s="49"/>
      <c r="J578" s="49"/>
      <c r="K578" s="50"/>
      <c r="L578" s="50"/>
      <c r="M578" s="48"/>
      <c r="N578" s="48"/>
      <c r="O578" s="48"/>
      <c r="P578" s="48"/>
      <c r="Q578" s="48"/>
      <c r="R578" s="48"/>
      <c r="S578" s="50"/>
      <c r="T578" s="49"/>
      <c r="U578" s="49"/>
      <c r="V578" s="50"/>
      <c r="W578" s="50"/>
      <c r="X578" s="48"/>
      <c r="Y578" s="48"/>
      <c r="Z578" s="48"/>
    </row>
    <row r="579" spans="1:26" ht="19.5" customHeight="1" x14ac:dyDescent="0.2">
      <c r="A579" s="47"/>
      <c r="B579" s="36"/>
      <c r="C579" s="48"/>
      <c r="D579" s="48"/>
      <c r="E579" s="48"/>
      <c r="F579" s="50"/>
      <c r="G579" s="50"/>
      <c r="H579" s="50"/>
      <c r="I579" s="49"/>
      <c r="J579" s="49"/>
      <c r="K579" s="50"/>
      <c r="L579" s="50"/>
      <c r="M579" s="48"/>
      <c r="N579" s="48"/>
      <c r="O579" s="48"/>
      <c r="P579" s="48"/>
      <c r="Q579" s="48"/>
      <c r="R579" s="48"/>
      <c r="S579" s="50"/>
      <c r="T579" s="49"/>
      <c r="U579" s="49"/>
      <c r="V579" s="50"/>
      <c r="W579" s="50"/>
      <c r="X579" s="48"/>
      <c r="Y579" s="48"/>
      <c r="Z579" s="48"/>
    </row>
    <row r="580" spans="1:26" ht="19.5" customHeight="1" x14ac:dyDescent="0.2">
      <c r="A580" s="47"/>
      <c r="B580" s="36"/>
      <c r="C580" s="48"/>
      <c r="D580" s="48"/>
      <c r="E580" s="48"/>
      <c r="F580" s="50"/>
      <c r="G580" s="50"/>
      <c r="H580" s="50"/>
      <c r="I580" s="49"/>
      <c r="J580" s="49"/>
      <c r="K580" s="50"/>
      <c r="L580" s="50"/>
      <c r="M580" s="48"/>
      <c r="N580" s="48"/>
      <c r="O580" s="48"/>
      <c r="P580" s="48"/>
      <c r="Q580" s="48"/>
      <c r="R580" s="48"/>
      <c r="S580" s="50"/>
      <c r="T580" s="49"/>
      <c r="U580" s="49"/>
      <c r="V580" s="50"/>
      <c r="W580" s="50"/>
      <c r="X580" s="48"/>
      <c r="Y580" s="48"/>
      <c r="Z580" s="48"/>
    </row>
    <row r="581" spans="1:26" ht="19.5" customHeight="1" x14ac:dyDescent="0.2">
      <c r="A581" s="47"/>
      <c r="B581" s="36"/>
      <c r="C581" s="48"/>
      <c r="D581" s="48"/>
      <c r="E581" s="48"/>
      <c r="F581" s="50"/>
      <c r="G581" s="50"/>
      <c r="H581" s="50"/>
      <c r="I581" s="49"/>
      <c r="J581" s="49"/>
      <c r="K581" s="50"/>
      <c r="L581" s="50"/>
      <c r="M581" s="48"/>
      <c r="N581" s="48"/>
      <c r="O581" s="48"/>
      <c r="P581" s="48"/>
      <c r="Q581" s="48"/>
      <c r="R581" s="48"/>
      <c r="S581" s="50"/>
      <c r="T581" s="49"/>
      <c r="U581" s="49"/>
      <c r="V581" s="50"/>
      <c r="W581" s="50"/>
      <c r="X581" s="48"/>
      <c r="Y581" s="48"/>
      <c r="Z581" s="48"/>
    </row>
    <row r="582" spans="1:26" ht="19.5" customHeight="1" x14ac:dyDescent="0.2">
      <c r="A582" s="47"/>
      <c r="B582" s="36"/>
      <c r="C582" s="48"/>
      <c r="D582" s="48"/>
      <c r="E582" s="48"/>
      <c r="F582" s="50"/>
      <c r="G582" s="50"/>
      <c r="H582" s="50"/>
      <c r="I582" s="49"/>
      <c r="J582" s="49"/>
      <c r="K582" s="50"/>
      <c r="L582" s="50"/>
      <c r="M582" s="48"/>
      <c r="N582" s="48"/>
      <c r="O582" s="48"/>
      <c r="P582" s="48"/>
      <c r="Q582" s="48"/>
      <c r="R582" s="48"/>
      <c r="S582" s="50"/>
      <c r="T582" s="49"/>
      <c r="U582" s="49"/>
      <c r="V582" s="50"/>
      <c r="W582" s="50"/>
      <c r="X582" s="48"/>
      <c r="Y582" s="48"/>
      <c r="Z582" s="48"/>
    </row>
    <row r="583" spans="1:26" ht="19.5" customHeight="1" x14ac:dyDescent="0.2">
      <c r="A583" s="47"/>
      <c r="B583" s="36"/>
      <c r="C583" s="48"/>
      <c r="D583" s="48"/>
      <c r="E583" s="48"/>
      <c r="F583" s="50"/>
      <c r="G583" s="50"/>
      <c r="H583" s="50"/>
      <c r="I583" s="49"/>
      <c r="J583" s="49"/>
      <c r="K583" s="50"/>
      <c r="L583" s="50"/>
      <c r="M583" s="48"/>
      <c r="N583" s="48"/>
      <c r="O583" s="48"/>
      <c r="P583" s="48"/>
      <c r="Q583" s="48"/>
      <c r="R583" s="48"/>
      <c r="S583" s="50"/>
      <c r="T583" s="49"/>
      <c r="U583" s="49"/>
      <c r="V583" s="50"/>
      <c r="W583" s="50"/>
      <c r="X583" s="48"/>
      <c r="Y583" s="48"/>
      <c r="Z583" s="48"/>
    </row>
    <row r="584" spans="1:26" ht="19.5" customHeight="1" x14ac:dyDescent="0.2">
      <c r="A584" s="47"/>
      <c r="B584" s="36"/>
      <c r="C584" s="48"/>
      <c r="D584" s="48"/>
      <c r="E584" s="48"/>
      <c r="F584" s="50"/>
      <c r="G584" s="50"/>
      <c r="H584" s="50"/>
      <c r="I584" s="49"/>
      <c r="J584" s="49"/>
      <c r="K584" s="50"/>
      <c r="L584" s="50"/>
      <c r="M584" s="48"/>
      <c r="N584" s="48"/>
      <c r="O584" s="48"/>
      <c r="P584" s="48"/>
      <c r="Q584" s="48"/>
      <c r="R584" s="48"/>
      <c r="S584" s="50"/>
      <c r="T584" s="49"/>
      <c r="U584" s="49"/>
      <c r="V584" s="50"/>
      <c r="W584" s="50"/>
      <c r="X584" s="48"/>
      <c r="Y584" s="48"/>
      <c r="Z584" s="48"/>
    </row>
    <row r="585" spans="1:26" ht="19.5" customHeight="1" x14ac:dyDescent="0.2">
      <c r="A585" s="47"/>
      <c r="B585" s="36"/>
      <c r="C585" s="48"/>
      <c r="D585" s="48"/>
      <c r="E585" s="48"/>
      <c r="F585" s="50"/>
      <c r="G585" s="50"/>
      <c r="H585" s="50"/>
      <c r="I585" s="49"/>
      <c r="J585" s="49"/>
      <c r="K585" s="50"/>
      <c r="L585" s="50"/>
      <c r="M585" s="48"/>
      <c r="N585" s="48"/>
      <c r="O585" s="48"/>
      <c r="P585" s="48"/>
      <c r="Q585" s="48"/>
      <c r="R585" s="48"/>
      <c r="S585" s="50"/>
      <c r="T585" s="49"/>
      <c r="U585" s="49"/>
      <c r="V585" s="50"/>
      <c r="W585" s="50"/>
      <c r="X585" s="48"/>
      <c r="Y585" s="48"/>
      <c r="Z585" s="48"/>
    </row>
    <row r="586" spans="1:26" ht="19.5" customHeight="1" x14ac:dyDescent="0.2">
      <c r="A586" s="47"/>
      <c r="B586" s="36"/>
      <c r="C586" s="48"/>
      <c r="D586" s="48"/>
      <c r="E586" s="48"/>
      <c r="F586" s="50"/>
      <c r="G586" s="50"/>
      <c r="H586" s="50"/>
      <c r="I586" s="49"/>
      <c r="J586" s="49"/>
      <c r="K586" s="50"/>
      <c r="L586" s="50"/>
      <c r="M586" s="48"/>
      <c r="N586" s="48"/>
      <c r="O586" s="48"/>
      <c r="P586" s="48"/>
      <c r="Q586" s="48"/>
      <c r="R586" s="48"/>
      <c r="S586" s="50"/>
      <c r="T586" s="49"/>
      <c r="U586" s="49"/>
      <c r="V586" s="50"/>
      <c r="W586" s="50"/>
      <c r="X586" s="48"/>
      <c r="Y586" s="48"/>
      <c r="Z586" s="48"/>
    </row>
    <row r="587" spans="1:26" ht="19.5" customHeight="1" x14ac:dyDescent="0.2">
      <c r="A587" s="47"/>
      <c r="B587" s="36"/>
      <c r="C587" s="48"/>
      <c r="D587" s="48"/>
      <c r="E587" s="48"/>
      <c r="F587" s="50"/>
      <c r="G587" s="50"/>
      <c r="H587" s="50"/>
      <c r="I587" s="49"/>
      <c r="J587" s="49"/>
      <c r="K587" s="50"/>
      <c r="L587" s="50"/>
      <c r="M587" s="48"/>
      <c r="N587" s="48"/>
      <c r="O587" s="48"/>
      <c r="P587" s="48"/>
      <c r="Q587" s="48"/>
      <c r="R587" s="48"/>
      <c r="S587" s="50"/>
      <c r="T587" s="49"/>
      <c r="U587" s="49"/>
      <c r="V587" s="50"/>
      <c r="W587" s="50"/>
      <c r="X587" s="48"/>
      <c r="Y587" s="48"/>
      <c r="Z587" s="48"/>
    </row>
    <row r="588" spans="1:26" ht="19.5" customHeight="1" x14ac:dyDescent="0.2">
      <c r="A588" s="47"/>
      <c r="B588" s="36"/>
      <c r="C588" s="48"/>
      <c r="D588" s="48"/>
      <c r="E588" s="48"/>
      <c r="F588" s="50"/>
      <c r="G588" s="50"/>
      <c r="H588" s="50"/>
      <c r="I588" s="49"/>
      <c r="J588" s="49"/>
      <c r="K588" s="50"/>
      <c r="L588" s="50"/>
      <c r="M588" s="48"/>
      <c r="N588" s="48"/>
      <c r="O588" s="48"/>
      <c r="P588" s="48"/>
      <c r="Q588" s="48"/>
      <c r="R588" s="48"/>
      <c r="S588" s="50"/>
      <c r="T588" s="49"/>
      <c r="U588" s="49"/>
      <c r="V588" s="50"/>
      <c r="W588" s="50"/>
      <c r="X588" s="48"/>
      <c r="Y588" s="48"/>
      <c r="Z588" s="48"/>
    </row>
    <row r="589" spans="1:26" ht="19.5" customHeight="1" x14ac:dyDescent="0.2">
      <c r="A589" s="47"/>
      <c r="B589" s="36"/>
      <c r="C589" s="48"/>
      <c r="D589" s="48"/>
      <c r="E589" s="48"/>
      <c r="F589" s="50"/>
      <c r="G589" s="50"/>
      <c r="H589" s="50"/>
      <c r="I589" s="49"/>
      <c r="J589" s="49"/>
      <c r="K589" s="50"/>
      <c r="L589" s="50"/>
      <c r="M589" s="48"/>
      <c r="N589" s="48"/>
      <c r="O589" s="48"/>
      <c r="P589" s="48"/>
      <c r="Q589" s="48"/>
      <c r="R589" s="48"/>
      <c r="S589" s="50"/>
      <c r="T589" s="49"/>
      <c r="U589" s="49"/>
      <c r="V589" s="50"/>
      <c r="W589" s="50"/>
      <c r="X589" s="48"/>
      <c r="Y589" s="48"/>
      <c r="Z589" s="48"/>
    </row>
    <row r="590" spans="1:26" ht="19.5" customHeight="1" x14ac:dyDescent="0.2">
      <c r="A590" s="47"/>
      <c r="B590" s="36"/>
      <c r="C590" s="48"/>
      <c r="D590" s="48"/>
      <c r="E590" s="48"/>
      <c r="F590" s="50"/>
      <c r="G590" s="50"/>
      <c r="H590" s="50"/>
      <c r="I590" s="49"/>
      <c r="J590" s="49"/>
      <c r="K590" s="50"/>
      <c r="L590" s="50"/>
      <c r="M590" s="48"/>
      <c r="N590" s="48"/>
      <c r="O590" s="48"/>
      <c r="P590" s="48"/>
      <c r="Q590" s="48"/>
      <c r="R590" s="48"/>
      <c r="S590" s="50"/>
      <c r="T590" s="49"/>
      <c r="U590" s="49"/>
      <c r="V590" s="50"/>
      <c r="W590" s="50"/>
      <c r="X590" s="48"/>
      <c r="Y590" s="48"/>
      <c r="Z590" s="48"/>
    </row>
    <row r="591" spans="1:26" ht="19.5" customHeight="1" x14ac:dyDescent="0.2">
      <c r="A591" s="47"/>
      <c r="B591" s="36"/>
      <c r="C591" s="48"/>
      <c r="D591" s="48"/>
      <c r="E591" s="48"/>
      <c r="F591" s="50"/>
      <c r="G591" s="50"/>
      <c r="H591" s="50"/>
      <c r="I591" s="49"/>
      <c r="J591" s="49"/>
      <c r="K591" s="50"/>
      <c r="L591" s="50"/>
      <c r="M591" s="48"/>
      <c r="N591" s="48"/>
      <c r="O591" s="48"/>
      <c r="P591" s="48"/>
      <c r="Q591" s="48"/>
      <c r="R591" s="48"/>
      <c r="S591" s="50"/>
      <c r="T591" s="49"/>
      <c r="U591" s="49"/>
      <c r="V591" s="50"/>
      <c r="W591" s="50"/>
      <c r="X591" s="48"/>
      <c r="Y591" s="48"/>
      <c r="Z591" s="48"/>
    </row>
    <row r="592" spans="1:26" ht="19.5" customHeight="1" x14ac:dyDescent="0.2">
      <c r="A592" s="47"/>
      <c r="B592" s="36"/>
      <c r="C592" s="48"/>
      <c r="D592" s="48"/>
      <c r="E592" s="48"/>
      <c r="F592" s="50"/>
      <c r="G592" s="50"/>
      <c r="H592" s="50"/>
      <c r="I592" s="49"/>
      <c r="J592" s="49"/>
      <c r="K592" s="50"/>
      <c r="L592" s="50"/>
      <c r="M592" s="48"/>
      <c r="N592" s="48"/>
      <c r="O592" s="48"/>
      <c r="P592" s="48"/>
      <c r="Q592" s="48"/>
      <c r="R592" s="48"/>
      <c r="S592" s="50"/>
      <c r="T592" s="49"/>
      <c r="U592" s="49"/>
      <c r="V592" s="50"/>
      <c r="W592" s="50"/>
      <c r="X592" s="48"/>
      <c r="Y592" s="48"/>
      <c r="Z592" s="48"/>
    </row>
    <row r="593" spans="1:26" ht="19.5" customHeight="1" x14ac:dyDescent="0.2">
      <c r="A593" s="47"/>
      <c r="B593" s="36"/>
      <c r="C593" s="48"/>
      <c r="D593" s="48"/>
      <c r="E593" s="48"/>
      <c r="F593" s="50"/>
      <c r="G593" s="50"/>
      <c r="H593" s="50"/>
      <c r="I593" s="49"/>
      <c r="J593" s="49"/>
      <c r="K593" s="50"/>
      <c r="L593" s="50"/>
      <c r="M593" s="48"/>
      <c r="N593" s="48"/>
      <c r="O593" s="48"/>
      <c r="P593" s="48"/>
      <c r="Q593" s="48"/>
      <c r="R593" s="48"/>
      <c r="S593" s="50"/>
      <c r="T593" s="49"/>
      <c r="U593" s="49"/>
      <c r="V593" s="50"/>
      <c r="W593" s="50"/>
      <c r="X593" s="48"/>
      <c r="Y593" s="48"/>
      <c r="Z593" s="48"/>
    </row>
    <row r="594" spans="1:26" ht="19.5" customHeight="1" x14ac:dyDescent="0.2">
      <c r="A594" s="47"/>
      <c r="B594" s="36"/>
      <c r="C594" s="48"/>
      <c r="D594" s="48"/>
      <c r="E594" s="48"/>
      <c r="F594" s="50"/>
      <c r="G594" s="50"/>
      <c r="H594" s="50"/>
      <c r="I594" s="49"/>
      <c r="J594" s="49"/>
      <c r="K594" s="50"/>
      <c r="L594" s="50"/>
      <c r="M594" s="48"/>
      <c r="N594" s="48"/>
      <c r="O594" s="48"/>
      <c r="P594" s="48"/>
      <c r="Q594" s="48"/>
      <c r="R594" s="48"/>
      <c r="S594" s="50"/>
      <c r="T594" s="49"/>
      <c r="U594" s="49"/>
      <c r="V594" s="50"/>
      <c r="W594" s="50"/>
      <c r="X594" s="48"/>
      <c r="Y594" s="48"/>
      <c r="Z594" s="48"/>
    </row>
    <row r="595" spans="1:26" ht="19.5" customHeight="1" x14ac:dyDescent="0.2">
      <c r="A595" s="47"/>
      <c r="B595" s="36"/>
      <c r="C595" s="48"/>
      <c r="D595" s="48"/>
      <c r="E595" s="48"/>
      <c r="F595" s="50"/>
      <c r="G595" s="50"/>
      <c r="H595" s="50"/>
      <c r="I595" s="49"/>
      <c r="J595" s="49"/>
      <c r="K595" s="50"/>
      <c r="L595" s="50"/>
      <c r="M595" s="48"/>
      <c r="N595" s="48"/>
      <c r="O595" s="48"/>
      <c r="P595" s="48"/>
      <c r="Q595" s="48"/>
      <c r="R595" s="48"/>
      <c r="S595" s="50"/>
      <c r="T595" s="49"/>
      <c r="U595" s="49"/>
      <c r="V595" s="50"/>
      <c r="W595" s="50"/>
      <c r="X595" s="48"/>
      <c r="Y595" s="48"/>
      <c r="Z595" s="48"/>
    </row>
    <row r="596" spans="1:26" ht="19.5" customHeight="1" x14ac:dyDescent="0.2">
      <c r="A596" s="47"/>
      <c r="B596" s="36"/>
      <c r="C596" s="48"/>
      <c r="D596" s="48"/>
      <c r="E596" s="48"/>
      <c r="F596" s="50"/>
      <c r="G596" s="50"/>
      <c r="H596" s="50"/>
      <c r="I596" s="49"/>
      <c r="J596" s="49"/>
      <c r="K596" s="50"/>
      <c r="L596" s="50"/>
      <c r="M596" s="48"/>
      <c r="N596" s="48"/>
      <c r="O596" s="48"/>
      <c r="P596" s="48"/>
      <c r="Q596" s="48"/>
      <c r="R596" s="48"/>
      <c r="S596" s="50"/>
      <c r="T596" s="49"/>
      <c r="U596" s="49"/>
      <c r="V596" s="50"/>
      <c r="W596" s="50"/>
      <c r="X596" s="48"/>
      <c r="Y596" s="48"/>
      <c r="Z596" s="48"/>
    </row>
    <row r="597" spans="1:26" ht="19.5" customHeight="1" x14ac:dyDescent="0.2">
      <c r="A597" s="47"/>
      <c r="B597" s="36"/>
      <c r="C597" s="48"/>
      <c r="D597" s="48"/>
      <c r="E597" s="48"/>
      <c r="F597" s="50"/>
      <c r="G597" s="50"/>
      <c r="H597" s="50"/>
      <c r="I597" s="49"/>
      <c r="J597" s="49"/>
      <c r="K597" s="50"/>
      <c r="L597" s="50"/>
      <c r="M597" s="48"/>
      <c r="N597" s="48"/>
      <c r="O597" s="48"/>
      <c r="P597" s="48"/>
      <c r="Q597" s="48"/>
      <c r="R597" s="48"/>
      <c r="S597" s="50"/>
      <c r="T597" s="49"/>
      <c r="U597" s="49"/>
      <c r="V597" s="50"/>
      <c r="W597" s="50"/>
      <c r="X597" s="48"/>
      <c r="Y597" s="48"/>
      <c r="Z597" s="48"/>
    </row>
    <row r="598" spans="1:26" ht="19.5" customHeight="1" x14ac:dyDescent="0.2">
      <c r="A598" s="47"/>
      <c r="B598" s="36"/>
      <c r="C598" s="48"/>
      <c r="D598" s="48"/>
      <c r="E598" s="48"/>
      <c r="F598" s="50"/>
      <c r="G598" s="50"/>
      <c r="H598" s="50"/>
      <c r="I598" s="49"/>
      <c r="J598" s="49"/>
      <c r="K598" s="50"/>
      <c r="L598" s="50"/>
      <c r="M598" s="48"/>
      <c r="N598" s="48"/>
      <c r="O598" s="48"/>
      <c r="P598" s="48"/>
      <c r="Q598" s="48"/>
      <c r="R598" s="48"/>
      <c r="S598" s="50"/>
      <c r="T598" s="49"/>
      <c r="U598" s="49"/>
      <c r="V598" s="50"/>
      <c r="W598" s="50"/>
      <c r="X598" s="48"/>
      <c r="Y598" s="48"/>
      <c r="Z598" s="48"/>
    </row>
    <row r="599" spans="1:26" ht="19.5" customHeight="1" x14ac:dyDescent="0.2">
      <c r="A599" s="47"/>
      <c r="B599" s="36"/>
      <c r="C599" s="48"/>
      <c r="D599" s="48"/>
      <c r="E599" s="48"/>
      <c r="F599" s="50"/>
      <c r="G599" s="50"/>
      <c r="H599" s="50"/>
      <c r="I599" s="49"/>
      <c r="J599" s="49"/>
      <c r="K599" s="50"/>
      <c r="L599" s="50"/>
      <c r="M599" s="48"/>
      <c r="N599" s="48"/>
      <c r="O599" s="48"/>
      <c r="P599" s="48"/>
      <c r="Q599" s="48"/>
      <c r="R599" s="48"/>
      <c r="S599" s="50"/>
      <c r="T599" s="49"/>
      <c r="U599" s="49"/>
      <c r="V599" s="50"/>
      <c r="W599" s="50"/>
      <c r="X599" s="48"/>
      <c r="Y599" s="48"/>
      <c r="Z599" s="48"/>
    </row>
    <row r="600" spans="1:26" ht="19.5" customHeight="1" x14ac:dyDescent="0.2">
      <c r="A600" s="47"/>
      <c r="B600" s="36"/>
      <c r="C600" s="48"/>
      <c r="D600" s="48"/>
      <c r="E600" s="48"/>
      <c r="F600" s="50"/>
      <c r="G600" s="50"/>
      <c r="H600" s="50"/>
      <c r="I600" s="49"/>
      <c r="J600" s="49"/>
      <c r="K600" s="50"/>
      <c r="L600" s="50"/>
      <c r="M600" s="48"/>
      <c r="N600" s="48"/>
      <c r="O600" s="48"/>
      <c r="P600" s="48"/>
      <c r="Q600" s="48"/>
      <c r="R600" s="48"/>
      <c r="S600" s="50"/>
      <c r="T600" s="49"/>
      <c r="U600" s="49"/>
      <c r="V600" s="50"/>
      <c r="W600" s="50"/>
      <c r="X600" s="48"/>
      <c r="Y600" s="48"/>
      <c r="Z600" s="48"/>
    </row>
    <row r="601" spans="1:26" ht="19.5" customHeight="1" x14ac:dyDescent="0.2">
      <c r="A601" s="47"/>
      <c r="B601" s="36"/>
      <c r="C601" s="48"/>
      <c r="D601" s="48"/>
      <c r="E601" s="48"/>
      <c r="F601" s="50"/>
      <c r="G601" s="50"/>
      <c r="H601" s="50"/>
      <c r="I601" s="49"/>
      <c r="J601" s="49"/>
      <c r="K601" s="50"/>
      <c r="L601" s="50"/>
      <c r="M601" s="48"/>
      <c r="N601" s="48"/>
      <c r="O601" s="48"/>
      <c r="P601" s="48"/>
      <c r="Q601" s="48"/>
      <c r="R601" s="48"/>
      <c r="S601" s="50"/>
      <c r="T601" s="49"/>
      <c r="U601" s="49"/>
      <c r="V601" s="50"/>
      <c r="W601" s="50"/>
      <c r="X601" s="48"/>
      <c r="Y601" s="48"/>
      <c r="Z601" s="48"/>
    </row>
    <row r="602" spans="1:26" ht="19.5" customHeight="1" x14ac:dyDescent="0.2">
      <c r="A602" s="47"/>
      <c r="B602" s="36"/>
      <c r="C602" s="48"/>
      <c r="D602" s="48"/>
      <c r="E602" s="48"/>
      <c r="F602" s="50"/>
      <c r="G602" s="50"/>
      <c r="H602" s="50"/>
      <c r="I602" s="49"/>
      <c r="J602" s="49"/>
      <c r="K602" s="50"/>
      <c r="L602" s="50"/>
      <c r="M602" s="48"/>
      <c r="N602" s="48"/>
      <c r="O602" s="48"/>
      <c r="P602" s="48"/>
      <c r="Q602" s="48"/>
      <c r="R602" s="48"/>
      <c r="S602" s="50"/>
      <c r="T602" s="49"/>
      <c r="U602" s="49"/>
      <c r="V602" s="50"/>
      <c r="W602" s="50"/>
      <c r="X602" s="48"/>
      <c r="Y602" s="48"/>
      <c r="Z602" s="48"/>
    </row>
    <row r="603" spans="1:26" ht="19.5" customHeight="1" x14ac:dyDescent="0.2">
      <c r="A603" s="47"/>
      <c r="B603" s="36"/>
      <c r="C603" s="48"/>
      <c r="D603" s="48"/>
      <c r="E603" s="48"/>
      <c r="F603" s="50"/>
      <c r="G603" s="50"/>
      <c r="H603" s="50"/>
      <c r="I603" s="49"/>
      <c r="J603" s="49"/>
      <c r="K603" s="50"/>
      <c r="L603" s="50"/>
      <c r="M603" s="48"/>
      <c r="N603" s="48"/>
      <c r="O603" s="48"/>
      <c r="P603" s="48"/>
      <c r="Q603" s="48"/>
      <c r="R603" s="48"/>
      <c r="S603" s="50"/>
      <c r="T603" s="49"/>
      <c r="U603" s="49"/>
      <c r="V603" s="50"/>
      <c r="W603" s="50"/>
      <c r="X603" s="48"/>
      <c r="Y603" s="48"/>
      <c r="Z603" s="48"/>
    </row>
    <row r="604" spans="1:26" ht="19.5" customHeight="1" x14ac:dyDescent="0.2">
      <c r="A604" s="47"/>
      <c r="B604" s="36"/>
      <c r="C604" s="48"/>
      <c r="D604" s="48"/>
      <c r="E604" s="48"/>
      <c r="F604" s="50"/>
      <c r="G604" s="50"/>
      <c r="H604" s="50"/>
      <c r="I604" s="49"/>
      <c r="J604" s="49"/>
      <c r="K604" s="50"/>
      <c r="L604" s="50"/>
      <c r="M604" s="48"/>
      <c r="N604" s="48"/>
      <c r="O604" s="48"/>
      <c r="P604" s="48"/>
      <c r="Q604" s="48"/>
      <c r="R604" s="48"/>
      <c r="S604" s="50"/>
      <c r="T604" s="49"/>
      <c r="U604" s="49"/>
      <c r="V604" s="50"/>
      <c r="W604" s="50"/>
      <c r="X604" s="48"/>
      <c r="Y604" s="48"/>
      <c r="Z604" s="48"/>
    </row>
    <row r="605" spans="1:26" ht="19.5" customHeight="1" x14ac:dyDescent="0.2">
      <c r="A605" s="47"/>
      <c r="B605" s="36"/>
      <c r="C605" s="48"/>
      <c r="D605" s="48"/>
      <c r="E605" s="48"/>
      <c r="F605" s="50"/>
      <c r="G605" s="50"/>
      <c r="H605" s="50"/>
      <c r="I605" s="49"/>
      <c r="J605" s="49"/>
      <c r="K605" s="50"/>
      <c r="L605" s="50"/>
      <c r="M605" s="48"/>
      <c r="N605" s="48"/>
      <c r="O605" s="48"/>
      <c r="P605" s="48"/>
      <c r="Q605" s="48"/>
      <c r="R605" s="48"/>
      <c r="S605" s="50"/>
      <c r="T605" s="49"/>
      <c r="U605" s="49"/>
      <c r="V605" s="50"/>
      <c r="W605" s="50"/>
      <c r="X605" s="48"/>
      <c r="Y605" s="48"/>
      <c r="Z605" s="48"/>
    </row>
    <row r="606" spans="1:26" ht="19.5" customHeight="1" x14ac:dyDescent="0.2">
      <c r="A606" s="47"/>
      <c r="B606" s="36"/>
      <c r="C606" s="48"/>
      <c r="D606" s="48"/>
      <c r="E606" s="48"/>
      <c r="F606" s="50"/>
      <c r="G606" s="50"/>
      <c r="H606" s="50"/>
      <c r="I606" s="49"/>
      <c r="J606" s="49"/>
      <c r="K606" s="50"/>
      <c r="L606" s="50"/>
      <c r="M606" s="48"/>
      <c r="N606" s="48"/>
      <c r="O606" s="48"/>
      <c r="P606" s="48"/>
      <c r="Q606" s="48"/>
      <c r="R606" s="48"/>
      <c r="S606" s="50"/>
      <c r="T606" s="49"/>
      <c r="U606" s="49"/>
      <c r="V606" s="50"/>
      <c r="W606" s="50"/>
      <c r="X606" s="48"/>
      <c r="Y606" s="48"/>
      <c r="Z606" s="48"/>
    </row>
    <row r="607" spans="1:26" ht="19.5" customHeight="1" x14ac:dyDescent="0.2">
      <c r="A607" s="47"/>
      <c r="B607" s="36"/>
      <c r="C607" s="48"/>
      <c r="D607" s="48"/>
      <c r="E607" s="48"/>
      <c r="F607" s="50"/>
      <c r="G607" s="50"/>
      <c r="H607" s="50"/>
      <c r="I607" s="49"/>
      <c r="J607" s="49"/>
      <c r="K607" s="50"/>
      <c r="L607" s="50"/>
      <c r="M607" s="48"/>
      <c r="N607" s="48"/>
      <c r="O607" s="48"/>
      <c r="P607" s="48"/>
      <c r="Q607" s="48"/>
      <c r="R607" s="48"/>
      <c r="S607" s="50"/>
      <c r="T607" s="49"/>
      <c r="U607" s="49"/>
      <c r="V607" s="50"/>
      <c r="W607" s="50"/>
      <c r="X607" s="48"/>
      <c r="Y607" s="48"/>
      <c r="Z607" s="48"/>
    </row>
    <row r="608" spans="1:26" ht="19.5" customHeight="1" x14ac:dyDescent="0.2">
      <c r="A608" s="47"/>
      <c r="B608" s="36"/>
      <c r="C608" s="48"/>
      <c r="D608" s="48"/>
      <c r="E608" s="48"/>
      <c r="F608" s="50"/>
      <c r="G608" s="50"/>
      <c r="H608" s="50"/>
      <c r="I608" s="49"/>
      <c r="J608" s="49"/>
      <c r="K608" s="50"/>
      <c r="L608" s="50"/>
      <c r="M608" s="48"/>
      <c r="N608" s="48"/>
      <c r="O608" s="48"/>
      <c r="P608" s="48"/>
      <c r="Q608" s="48"/>
      <c r="R608" s="48"/>
      <c r="S608" s="50"/>
      <c r="T608" s="49"/>
      <c r="U608" s="49"/>
      <c r="V608" s="50"/>
      <c r="W608" s="50"/>
      <c r="X608" s="48"/>
      <c r="Y608" s="48"/>
      <c r="Z608" s="48"/>
    </row>
    <row r="609" spans="1:26" ht="19.5" customHeight="1" x14ac:dyDescent="0.2">
      <c r="A609" s="47"/>
      <c r="B609" s="36"/>
      <c r="C609" s="48"/>
      <c r="D609" s="48"/>
      <c r="E609" s="48"/>
      <c r="F609" s="50"/>
      <c r="G609" s="50"/>
      <c r="H609" s="50"/>
      <c r="I609" s="49"/>
      <c r="J609" s="49"/>
      <c r="K609" s="50"/>
      <c r="L609" s="50"/>
      <c r="M609" s="48"/>
      <c r="N609" s="48"/>
      <c r="O609" s="48"/>
      <c r="P609" s="48"/>
      <c r="Q609" s="48"/>
      <c r="R609" s="48"/>
      <c r="S609" s="50"/>
      <c r="T609" s="49"/>
      <c r="U609" s="49"/>
      <c r="V609" s="50"/>
      <c r="W609" s="50"/>
      <c r="X609" s="48"/>
      <c r="Y609" s="48"/>
      <c r="Z609" s="48"/>
    </row>
    <row r="610" spans="1:26" ht="19.5" customHeight="1" x14ac:dyDescent="0.2">
      <c r="A610" s="47"/>
      <c r="B610" s="36"/>
      <c r="C610" s="48"/>
      <c r="D610" s="48"/>
      <c r="E610" s="48"/>
      <c r="F610" s="50"/>
      <c r="G610" s="50"/>
      <c r="H610" s="50"/>
      <c r="I610" s="49"/>
      <c r="J610" s="49"/>
      <c r="K610" s="50"/>
      <c r="L610" s="50"/>
      <c r="M610" s="48"/>
      <c r="N610" s="48"/>
      <c r="O610" s="48"/>
      <c r="P610" s="48"/>
      <c r="Q610" s="48"/>
      <c r="R610" s="48"/>
      <c r="S610" s="50"/>
      <c r="T610" s="49"/>
      <c r="U610" s="49"/>
      <c r="V610" s="50"/>
      <c r="W610" s="50"/>
      <c r="X610" s="48"/>
      <c r="Y610" s="48"/>
      <c r="Z610" s="48"/>
    </row>
    <row r="611" spans="1:26" ht="19.5" customHeight="1" x14ac:dyDescent="0.2">
      <c r="A611" s="47"/>
      <c r="B611" s="36"/>
      <c r="C611" s="48"/>
      <c r="D611" s="48"/>
      <c r="E611" s="48"/>
      <c r="F611" s="50"/>
      <c r="G611" s="50"/>
      <c r="H611" s="50"/>
      <c r="I611" s="49"/>
      <c r="J611" s="49"/>
      <c r="K611" s="50"/>
      <c r="L611" s="50"/>
      <c r="M611" s="48"/>
      <c r="N611" s="48"/>
      <c r="O611" s="48"/>
      <c r="P611" s="48"/>
      <c r="Q611" s="48"/>
      <c r="R611" s="48"/>
      <c r="S611" s="50"/>
      <c r="T611" s="49"/>
      <c r="U611" s="49"/>
      <c r="V611" s="50"/>
      <c r="W611" s="50"/>
      <c r="X611" s="48"/>
      <c r="Y611" s="48"/>
      <c r="Z611" s="48"/>
    </row>
    <row r="612" spans="1:26" ht="19.5" customHeight="1" x14ac:dyDescent="0.2">
      <c r="A612" s="47"/>
      <c r="B612" s="36"/>
      <c r="C612" s="48"/>
      <c r="D612" s="48"/>
      <c r="E612" s="48"/>
      <c r="F612" s="50"/>
      <c r="G612" s="50"/>
      <c r="H612" s="50"/>
      <c r="I612" s="49"/>
      <c r="J612" s="49"/>
      <c r="K612" s="50"/>
      <c r="L612" s="50"/>
      <c r="M612" s="48"/>
      <c r="N612" s="48"/>
      <c r="O612" s="48"/>
      <c r="P612" s="48"/>
      <c r="Q612" s="48"/>
      <c r="R612" s="48"/>
      <c r="S612" s="50"/>
      <c r="T612" s="49"/>
      <c r="U612" s="49"/>
      <c r="V612" s="50"/>
      <c r="W612" s="50"/>
      <c r="X612" s="48"/>
      <c r="Y612" s="48"/>
      <c r="Z612" s="48"/>
    </row>
    <row r="613" spans="1:26" ht="19.5" customHeight="1" x14ac:dyDescent="0.2">
      <c r="A613" s="47"/>
      <c r="B613" s="36"/>
      <c r="C613" s="48"/>
      <c r="D613" s="48"/>
      <c r="E613" s="48"/>
      <c r="F613" s="50"/>
      <c r="G613" s="50"/>
      <c r="H613" s="50"/>
      <c r="I613" s="49"/>
      <c r="J613" s="49"/>
      <c r="K613" s="50"/>
      <c r="L613" s="50"/>
      <c r="M613" s="48"/>
      <c r="N613" s="48"/>
      <c r="O613" s="48"/>
      <c r="P613" s="48"/>
      <c r="Q613" s="48"/>
      <c r="R613" s="48"/>
      <c r="S613" s="50"/>
      <c r="T613" s="49"/>
      <c r="U613" s="49"/>
      <c r="V613" s="50"/>
      <c r="W613" s="50"/>
      <c r="X613" s="48"/>
      <c r="Y613" s="48"/>
      <c r="Z613" s="48"/>
    </row>
    <row r="614" spans="1:26" ht="19.5" customHeight="1" x14ac:dyDescent="0.2">
      <c r="A614" s="47"/>
      <c r="B614" s="36"/>
      <c r="C614" s="48"/>
      <c r="D614" s="48"/>
      <c r="E614" s="48"/>
      <c r="F614" s="50"/>
      <c r="G614" s="50"/>
      <c r="H614" s="50"/>
      <c r="I614" s="49"/>
      <c r="J614" s="49"/>
      <c r="K614" s="50"/>
      <c r="L614" s="50"/>
      <c r="M614" s="48"/>
      <c r="N614" s="48"/>
      <c r="O614" s="48"/>
      <c r="P614" s="48"/>
      <c r="Q614" s="48"/>
      <c r="R614" s="48"/>
      <c r="S614" s="50"/>
      <c r="T614" s="49"/>
      <c r="U614" s="49"/>
      <c r="V614" s="50"/>
      <c r="W614" s="50"/>
      <c r="X614" s="48"/>
      <c r="Y614" s="48"/>
      <c r="Z614" s="48"/>
    </row>
    <row r="615" spans="1:26" ht="19.5" customHeight="1" x14ac:dyDescent="0.2">
      <c r="A615" s="47"/>
      <c r="B615" s="36"/>
      <c r="C615" s="48"/>
      <c r="D615" s="48"/>
      <c r="E615" s="48"/>
      <c r="F615" s="50"/>
      <c r="G615" s="50"/>
      <c r="H615" s="50"/>
      <c r="I615" s="49"/>
      <c r="J615" s="49"/>
      <c r="K615" s="50"/>
      <c r="L615" s="50"/>
      <c r="M615" s="48"/>
      <c r="N615" s="48"/>
      <c r="O615" s="48"/>
      <c r="P615" s="48"/>
      <c r="Q615" s="48"/>
      <c r="R615" s="48"/>
      <c r="S615" s="50"/>
      <c r="T615" s="49"/>
      <c r="U615" s="49"/>
      <c r="V615" s="50"/>
      <c r="W615" s="50"/>
      <c r="X615" s="48"/>
      <c r="Y615" s="48"/>
      <c r="Z615" s="48"/>
    </row>
    <row r="616" spans="1:26" ht="19.5" customHeight="1" x14ac:dyDescent="0.2">
      <c r="A616" s="47"/>
      <c r="B616" s="36"/>
      <c r="C616" s="48"/>
      <c r="D616" s="48"/>
      <c r="E616" s="48"/>
      <c r="F616" s="50"/>
      <c r="G616" s="50"/>
      <c r="H616" s="50"/>
      <c r="I616" s="49"/>
      <c r="J616" s="49"/>
      <c r="K616" s="50"/>
      <c r="L616" s="50"/>
      <c r="M616" s="48"/>
      <c r="N616" s="48"/>
      <c r="O616" s="48"/>
      <c r="P616" s="48"/>
      <c r="Q616" s="48"/>
      <c r="R616" s="48"/>
      <c r="S616" s="50"/>
      <c r="T616" s="49"/>
      <c r="U616" s="49"/>
      <c r="V616" s="50"/>
      <c r="W616" s="50"/>
      <c r="X616" s="48"/>
      <c r="Y616" s="48"/>
      <c r="Z616" s="48"/>
    </row>
    <row r="617" spans="1:26" ht="19.5" customHeight="1" x14ac:dyDescent="0.2">
      <c r="A617" s="47"/>
      <c r="B617" s="36"/>
      <c r="C617" s="48"/>
      <c r="D617" s="48"/>
      <c r="E617" s="48"/>
      <c r="F617" s="50"/>
      <c r="G617" s="50"/>
      <c r="H617" s="50"/>
      <c r="I617" s="49"/>
      <c r="J617" s="49"/>
      <c r="K617" s="50"/>
      <c r="L617" s="50"/>
      <c r="M617" s="48"/>
      <c r="N617" s="48"/>
      <c r="O617" s="48"/>
      <c r="P617" s="48"/>
      <c r="Q617" s="48"/>
      <c r="R617" s="48"/>
      <c r="S617" s="50"/>
      <c r="T617" s="49"/>
      <c r="U617" s="49"/>
      <c r="V617" s="50"/>
      <c r="W617" s="50"/>
      <c r="X617" s="48"/>
      <c r="Y617" s="48"/>
      <c r="Z617" s="48"/>
    </row>
    <row r="618" spans="1:26" ht="19.5" customHeight="1" x14ac:dyDescent="0.2">
      <c r="A618" s="47"/>
      <c r="B618" s="36"/>
      <c r="C618" s="48"/>
      <c r="D618" s="48"/>
      <c r="E618" s="48"/>
      <c r="F618" s="50"/>
      <c r="G618" s="50"/>
      <c r="H618" s="50"/>
      <c r="I618" s="49"/>
      <c r="J618" s="49"/>
      <c r="K618" s="50"/>
      <c r="L618" s="50"/>
      <c r="M618" s="48"/>
      <c r="N618" s="48"/>
      <c r="O618" s="48"/>
      <c r="P618" s="48"/>
      <c r="Q618" s="48"/>
      <c r="R618" s="48"/>
      <c r="S618" s="50"/>
      <c r="T618" s="49"/>
      <c r="U618" s="49"/>
      <c r="V618" s="50"/>
      <c r="W618" s="50"/>
      <c r="X618" s="48"/>
      <c r="Y618" s="48"/>
      <c r="Z618" s="48"/>
    </row>
    <row r="619" spans="1:26" ht="19.5" customHeight="1" x14ac:dyDescent="0.2">
      <c r="A619" s="47"/>
      <c r="B619" s="36"/>
      <c r="C619" s="48"/>
      <c r="D619" s="48"/>
      <c r="E619" s="48"/>
      <c r="F619" s="50"/>
      <c r="G619" s="50"/>
      <c r="H619" s="50"/>
      <c r="I619" s="49"/>
      <c r="J619" s="49"/>
      <c r="K619" s="50"/>
      <c r="L619" s="50"/>
      <c r="M619" s="48"/>
      <c r="N619" s="48"/>
      <c r="O619" s="48"/>
      <c r="P619" s="48"/>
      <c r="Q619" s="48"/>
      <c r="R619" s="48"/>
      <c r="S619" s="50"/>
      <c r="T619" s="49"/>
      <c r="U619" s="49"/>
      <c r="V619" s="50"/>
      <c r="W619" s="50"/>
      <c r="X619" s="48"/>
      <c r="Y619" s="48"/>
      <c r="Z619" s="48"/>
    </row>
    <row r="620" spans="1:26" ht="19.5" customHeight="1" x14ac:dyDescent="0.2">
      <c r="A620" s="47"/>
      <c r="B620" s="36"/>
      <c r="C620" s="48"/>
      <c r="D620" s="48"/>
      <c r="E620" s="48"/>
      <c r="F620" s="50"/>
      <c r="G620" s="50"/>
      <c r="H620" s="50"/>
      <c r="I620" s="49"/>
      <c r="J620" s="49"/>
      <c r="K620" s="50"/>
      <c r="L620" s="50"/>
      <c r="M620" s="48"/>
      <c r="N620" s="48"/>
      <c r="O620" s="48"/>
      <c r="P620" s="48"/>
      <c r="Q620" s="48"/>
      <c r="R620" s="48"/>
      <c r="S620" s="50"/>
      <c r="T620" s="49"/>
      <c r="U620" s="49"/>
      <c r="V620" s="50"/>
      <c r="W620" s="50"/>
      <c r="X620" s="48"/>
      <c r="Y620" s="48"/>
      <c r="Z620" s="48"/>
    </row>
    <row r="621" spans="1:26" ht="19.5" customHeight="1" x14ac:dyDescent="0.2">
      <c r="A621" s="47"/>
      <c r="B621" s="36"/>
      <c r="C621" s="48"/>
      <c r="D621" s="48"/>
      <c r="E621" s="48"/>
      <c r="F621" s="50"/>
      <c r="G621" s="50"/>
      <c r="H621" s="50"/>
      <c r="I621" s="49"/>
      <c r="J621" s="49"/>
      <c r="K621" s="50"/>
      <c r="L621" s="50"/>
      <c r="M621" s="48"/>
      <c r="N621" s="48"/>
      <c r="O621" s="48"/>
      <c r="P621" s="48"/>
      <c r="Q621" s="48"/>
      <c r="R621" s="48"/>
      <c r="S621" s="50"/>
      <c r="T621" s="49"/>
      <c r="U621" s="49"/>
      <c r="V621" s="50"/>
      <c r="W621" s="50"/>
      <c r="X621" s="48"/>
      <c r="Y621" s="48"/>
      <c r="Z621" s="48"/>
    </row>
    <row r="622" spans="1:26" ht="19.5" customHeight="1" x14ac:dyDescent="0.2">
      <c r="A622" s="47"/>
      <c r="B622" s="36"/>
      <c r="C622" s="48"/>
      <c r="D622" s="48"/>
      <c r="E622" s="48"/>
      <c r="F622" s="50"/>
      <c r="G622" s="50"/>
      <c r="H622" s="50"/>
      <c r="I622" s="49"/>
      <c r="J622" s="49"/>
      <c r="K622" s="50"/>
      <c r="L622" s="50"/>
      <c r="M622" s="48"/>
      <c r="N622" s="48"/>
      <c r="O622" s="48"/>
      <c r="P622" s="48"/>
      <c r="Q622" s="48"/>
      <c r="R622" s="48"/>
      <c r="S622" s="50"/>
      <c r="T622" s="49"/>
      <c r="U622" s="49"/>
      <c r="V622" s="50"/>
      <c r="W622" s="50"/>
      <c r="X622" s="48"/>
      <c r="Y622" s="48"/>
      <c r="Z622" s="48"/>
    </row>
    <row r="623" spans="1:26" ht="19.5" customHeight="1" x14ac:dyDescent="0.2">
      <c r="A623" s="47"/>
      <c r="B623" s="36"/>
      <c r="C623" s="48"/>
      <c r="D623" s="48"/>
      <c r="E623" s="48"/>
      <c r="F623" s="50"/>
      <c r="G623" s="50"/>
      <c r="H623" s="50"/>
      <c r="I623" s="49"/>
      <c r="J623" s="49"/>
      <c r="K623" s="50"/>
      <c r="L623" s="50"/>
      <c r="M623" s="48"/>
      <c r="N623" s="48"/>
      <c r="O623" s="48"/>
      <c r="P623" s="48"/>
      <c r="Q623" s="48"/>
      <c r="R623" s="48"/>
      <c r="S623" s="50"/>
      <c r="T623" s="49"/>
      <c r="U623" s="49"/>
      <c r="V623" s="50"/>
      <c r="W623" s="50"/>
      <c r="X623" s="48"/>
      <c r="Y623" s="48"/>
      <c r="Z623" s="48"/>
    </row>
    <row r="624" spans="1:26" ht="19.5" customHeight="1" x14ac:dyDescent="0.2">
      <c r="A624" s="47"/>
      <c r="B624" s="36"/>
      <c r="C624" s="48"/>
      <c r="D624" s="48"/>
      <c r="E624" s="48"/>
      <c r="F624" s="50"/>
      <c r="G624" s="50"/>
      <c r="H624" s="50"/>
      <c r="I624" s="49"/>
      <c r="J624" s="49"/>
      <c r="K624" s="50"/>
      <c r="L624" s="50"/>
      <c r="M624" s="48"/>
      <c r="N624" s="48"/>
      <c r="O624" s="48"/>
      <c r="P624" s="48"/>
      <c r="Q624" s="48"/>
      <c r="R624" s="48"/>
      <c r="S624" s="50"/>
      <c r="T624" s="49"/>
      <c r="U624" s="49"/>
      <c r="V624" s="50"/>
      <c r="W624" s="50"/>
      <c r="X624" s="48"/>
      <c r="Y624" s="48"/>
      <c r="Z624" s="48"/>
    </row>
    <row r="625" spans="1:26" ht="19.5" customHeight="1" x14ac:dyDescent="0.2">
      <c r="A625" s="47"/>
      <c r="B625" s="36"/>
      <c r="C625" s="48"/>
      <c r="D625" s="48"/>
      <c r="E625" s="48"/>
      <c r="F625" s="50"/>
      <c r="G625" s="50"/>
      <c r="H625" s="50"/>
      <c r="I625" s="49"/>
      <c r="J625" s="49"/>
      <c r="K625" s="50"/>
      <c r="L625" s="50"/>
      <c r="M625" s="48"/>
      <c r="N625" s="48"/>
      <c r="O625" s="48"/>
      <c r="P625" s="48"/>
      <c r="Q625" s="48"/>
      <c r="R625" s="48"/>
      <c r="S625" s="50"/>
      <c r="T625" s="49"/>
      <c r="U625" s="49"/>
      <c r="V625" s="50"/>
      <c r="W625" s="50"/>
      <c r="X625" s="48"/>
      <c r="Y625" s="48"/>
      <c r="Z625" s="48"/>
    </row>
    <row r="626" spans="1:26" ht="19.5" customHeight="1" x14ac:dyDescent="0.2">
      <c r="A626" s="47"/>
      <c r="B626" s="36"/>
      <c r="C626" s="48"/>
      <c r="D626" s="48"/>
      <c r="E626" s="48"/>
      <c r="F626" s="50"/>
      <c r="G626" s="50"/>
      <c r="H626" s="50"/>
      <c r="I626" s="49"/>
      <c r="J626" s="49"/>
      <c r="K626" s="50"/>
      <c r="L626" s="50"/>
      <c r="M626" s="48"/>
      <c r="N626" s="48"/>
      <c r="O626" s="48"/>
      <c r="P626" s="48"/>
      <c r="Q626" s="48"/>
      <c r="R626" s="48"/>
      <c r="S626" s="50"/>
      <c r="T626" s="49"/>
      <c r="U626" s="49"/>
      <c r="V626" s="50"/>
      <c r="W626" s="50"/>
      <c r="X626" s="48"/>
      <c r="Y626" s="48"/>
      <c r="Z626" s="48"/>
    </row>
    <row r="627" spans="1:26" ht="19.5" customHeight="1" x14ac:dyDescent="0.2">
      <c r="A627" s="47"/>
      <c r="B627" s="36"/>
      <c r="C627" s="48"/>
      <c r="D627" s="48"/>
      <c r="E627" s="48"/>
      <c r="F627" s="50"/>
      <c r="G627" s="50"/>
      <c r="H627" s="50"/>
      <c r="I627" s="49"/>
      <c r="J627" s="49"/>
      <c r="K627" s="50"/>
      <c r="L627" s="50"/>
      <c r="M627" s="48"/>
      <c r="N627" s="48"/>
      <c r="O627" s="48"/>
      <c r="P627" s="48"/>
      <c r="Q627" s="48"/>
      <c r="R627" s="48"/>
      <c r="S627" s="50"/>
      <c r="T627" s="49"/>
      <c r="U627" s="49"/>
      <c r="V627" s="50"/>
      <c r="W627" s="50"/>
      <c r="X627" s="48"/>
      <c r="Y627" s="48"/>
      <c r="Z627" s="48"/>
    </row>
    <row r="628" spans="1:26" ht="19.5" customHeight="1" x14ac:dyDescent="0.2">
      <c r="A628" s="47"/>
      <c r="B628" s="36"/>
      <c r="C628" s="48"/>
      <c r="D628" s="48"/>
      <c r="E628" s="48"/>
      <c r="F628" s="50"/>
      <c r="G628" s="50"/>
      <c r="H628" s="50"/>
      <c r="I628" s="49"/>
      <c r="J628" s="49"/>
      <c r="K628" s="50"/>
      <c r="L628" s="50"/>
      <c r="M628" s="48"/>
      <c r="N628" s="48"/>
      <c r="O628" s="48"/>
      <c r="P628" s="48"/>
      <c r="Q628" s="48"/>
      <c r="R628" s="48"/>
      <c r="S628" s="50"/>
      <c r="T628" s="49"/>
      <c r="U628" s="49"/>
      <c r="V628" s="50"/>
      <c r="W628" s="50"/>
      <c r="X628" s="48"/>
      <c r="Y628" s="48"/>
      <c r="Z628" s="48"/>
    </row>
    <row r="629" spans="1:26" ht="19.5" customHeight="1" x14ac:dyDescent="0.2">
      <c r="A629" s="47"/>
      <c r="B629" s="36"/>
      <c r="C629" s="48"/>
      <c r="D629" s="48"/>
      <c r="E629" s="48"/>
      <c r="F629" s="50"/>
      <c r="G629" s="50"/>
      <c r="H629" s="50"/>
      <c r="I629" s="49"/>
      <c r="J629" s="49"/>
      <c r="K629" s="50"/>
      <c r="L629" s="50"/>
      <c r="M629" s="48"/>
      <c r="N629" s="48"/>
      <c r="O629" s="48"/>
      <c r="P629" s="48"/>
      <c r="Q629" s="48"/>
      <c r="R629" s="48"/>
      <c r="S629" s="50"/>
      <c r="T629" s="49"/>
      <c r="U629" s="49"/>
      <c r="V629" s="50"/>
      <c r="W629" s="50"/>
      <c r="X629" s="48"/>
      <c r="Y629" s="48"/>
      <c r="Z629" s="48"/>
    </row>
    <row r="630" spans="1:26" ht="19.5" customHeight="1" x14ac:dyDescent="0.2">
      <c r="A630" s="47"/>
      <c r="B630" s="36"/>
      <c r="C630" s="48"/>
      <c r="D630" s="48"/>
      <c r="E630" s="48"/>
      <c r="F630" s="50"/>
      <c r="G630" s="50"/>
      <c r="H630" s="50"/>
      <c r="I630" s="49"/>
      <c r="J630" s="49"/>
      <c r="K630" s="50"/>
      <c r="L630" s="50"/>
      <c r="M630" s="48"/>
      <c r="N630" s="48"/>
      <c r="O630" s="48"/>
      <c r="P630" s="48"/>
      <c r="Q630" s="48"/>
      <c r="R630" s="48"/>
      <c r="S630" s="50"/>
      <c r="T630" s="49"/>
      <c r="U630" s="49"/>
      <c r="V630" s="50"/>
      <c r="W630" s="50"/>
      <c r="X630" s="48"/>
      <c r="Y630" s="48"/>
      <c r="Z630" s="48"/>
    </row>
    <row r="631" spans="1:26" ht="19.5" customHeight="1" x14ac:dyDescent="0.2">
      <c r="A631" s="47"/>
      <c r="B631" s="36"/>
      <c r="C631" s="48"/>
      <c r="D631" s="48"/>
      <c r="E631" s="48"/>
      <c r="F631" s="50"/>
      <c r="G631" s="50"/>
      <c r="H631" s="50"/>
      <c r="I631" s="49"/>
      <c r="J631" s="49"/>
      <c r="K631" s="50"/>
      <c r="L631" s="50"/>
      <c r="M631" s="48"/>
      <c r="N631" s="48"/>
      <c r="O631" s="48"/>
      <c r="P631" s="48"/>
      <c r="Q631" s="48"/>
      <c r="R631" s="48"/>
      <c r="S631" s="50"/>
      <c r="T631" s="49"/>
      <c r="U631" s="49"/>
      <c r="V631" s="50"/>
      <c r="W631" s="50"/>
      <c r="X631" s="48"/>
      <c r="Y631" s="48"/>
      <c r="Z631" s="48"/>
    </row>
    <row r="632" spans="1:26" ht="19.5" customHeight="1" x14ac:dyDescent="0.2">
      <c r="A632" s="47"/>
      <c r="B632" s="36"/>
      <c r="C632" s="48"/>
      <c r="D632" s="48"/>
      <c r="E632" s="48"/>
      <c r="F632" s="50"/>
      <c r="G632" s="50"/>
      <c r="H632" s="50"/>
      <c r="I632" s="49"/>
      <c r="J632" s="49"/>
      <c r="K632" s="50"/>
      <c r="L632" s="50"/>
      <c r="M632" s="48"/>
      <c r="N632" s="48"/>
      <c r="O632" s="48"/>
      <c r="P632" s="48"/>
      <c r="Q632" s="48"/>
      <c r="R632" s="48"/>
      <c r="S632" s="50"/>
      <c r="T632" s="49"/>
      <c r="U632" s="49"/>
      <c r="V632" s="50"/>
      <c r="W632" s="50"/>
      <c r="X632" s="48"/>
      <c r="Y632" s="48"/>
      <c r="Z632" s="48"/>
    </row>
    <row r="633" spans="1:26" ht="19.5" customHeight="1" x14ac:dyDescent="0.2">
      <c r="A633" s="47"/>
      <c r="B633" s="36"/>
      <c r="C633" s="48"/>
      <c r="D633" s="48"/>
      <c r="E633" s="48"/>
      <c r="F633" s="50"/>
      <c r="G633" s="50"/>
      <c r="H633" s="50"/>
      <c r="I633" s="49"/>
      <c r="J633" s="49"/>
      <c r="K633" s="50"/>
      <c r="L633" s="50"/>
      <c r="M633" s="48"/>
      <c r="N633" s="48"/>
      <c r="O633" s="48"/>
      <c r="P633" s="48"/>
      <c r="Q633" s="48"/>
      <c r="R633" s="48"/>
      <c r="S633" s="50"/>
      <c r="T633" s="49"/>
      <c r="U633" s="49"/>
      <c r="V633" s="50"/>
      <c r="W633" s="50"/>
      <c r="X633" s="48"/>
      <c r="Y633" s="48"/>
      <c r="Z633" s="48"/>
    </row>
    <row r="634" spans="1:26" ht="19.5" customHeight="1" x14ac:dyDescent="0.2">
      <c r="A634" s="47"/>
      <c r="B634" s="36"/>
      <c r="C634" s="48"/>
      <c r="D634" s="48"/>
      <c r="E634" s="48"/>
      <c r="F634" s="50"/>
      <c r="G634" s="50"/>
      <c r="H634" s="50"/>
      <c r="I634" s="49"/>
      <c r="J634" s="49"/>
      <c r="K634" s="50"/>
      <c r="L634" s="50"/>
      <c r="M634" s="48"/>
      <c r="N634" s="48"/>
      <c r="O634" s="48"/>
      <c r="P634" s="48"/>
      <c r="Q634" s="48"/>
      <c r="R634" s="48"/>
      <c r="S634" s="50"/>
      <c r="T634" s="49"/>
      <c r="U634" s="49"/>
      <c r="V634" s="50"/>
      <c r="W634" s="50"/>
      <c r="X634" s="48"/>
      <c r="Y634" s="48"/>
      <c r="Z634" s="48"/>
    </row>
    <row r="635" spans="1:26" ht="19.5" customHeight="1" x14ac:dyDescent="0.2">
      <c r="A635" s="47"/>
      <c r="B635" s="36"/>
      <c r="C635" s="48"/>
      <c r="D635" s="48"/>
      <c r="E635" s="48"/>
      <c r="F635" s="50"/>
      <c r="G635" s="50"/>
      <c r="H635" s="50"/>
      <c r="I635" s="49"/>
      <c r="J635" s="49"/>
      <c r="K635" s="50"/>
      <c r="L635" s="50"/>
      <c r="M635" s="48"/>
      <c r="N635" s="48"/>
      <c r="O635" s="48"/>
      <c r="P635" s="48"/>
      <c r="Q635" s="48"/>
      <c r="R635" s="48"/>
      <c r="S635" s="50"/>
      <c r="T635" s="49"/>
      <c r="U635" s="49"/>
      <c r="V635" s="50"/>
      <c r="W635" s="50"/>
      <c r="X635" s="48"/>
      <c r="Y635" s="48"/>
      <c r="Z635" s="48"/>
    </row>
    <row r="636" spans="1:26" ht="19.5" customHeight="1" x14ac:dyDescent="0.2">
      <c r="A636" s="47"/>
      <c r="B636" s="36"/>
      <c r="C636" s="48"/>
      <c r="D636" s="48"/>
      <c r="E636" s="48"/>
      <c r="F636" s="50"/>
      <c r="G636" s="50"/>
      <c r="H636" s="50"/>
      <c r="I636" s="49"/>
      <c r="J636" s="49"/>
      <c r="K636" s="50"/>
      <c r="L636" s="50"/>
      <c r="M636" s="48"/>
      <c r="N636" s="48"/>
      <c r="O636" s="48"/>
      <c r="P636" s="48"/>
      <c r="Q636" s="48"/>
      <c r="R636" s="48"/>
      <c r="S636" s="50"/>
      <c r="T636" s="49"/>
      <c r="U636" s="49"/>
      <c r="V636" s="50"/>
      <c r="W636" s="50"/>
      <c r="X636" s="48"/>
      <c r="Y636" s="48"/>
      <c r="Z636" s="48"/>
    </row>
    <row r="637" spans="1:26" ht="19.5" customHeight="1" x14ac:dyDescent="0.2">
      <c r="A637" s="47"/>
      <c r="B637" s="36"/>
      <c r="C637" s="48"/>
      <c r="D637" s="48"/>
      <c r="E637" s="48"/>
      <c r="F637" s="50"/>
      <c r="G637" s="50"/>
      <c r="H637" s="50"/>
      <c r="I637" s="49"/>
      <c r="J637" s="49"/>
      <c r="K637" s="50"/>
      <c r="L637" s="50"/>
      <c r="M637" s="48"/>
      <c r="N637" s="48"/>
      <c r="O637" s="48"/>
      <c r="P637" s="48"/>
      <c r="Q637" s="48"/>
      <c r="R637" s="48"/>
      <c r="S637" s="50"/>
      <c r="T637" s="49"/>
      <c r="U637" s="49"/>
      <c r="V637" s="50"/>
      <c r="W637" s="50"/>
      <c r="X637" s="48"/>
      <c r="Y637" s="48"/>
      <c r="Z637" s="48"/>
    </row>
    <row r="638" spans="1:26" ht="19.5" customHeight="1" x14ac:dyDescent="0.2">
      <c r="A638" s="47"/>
      <c r="B638" s="36"/>
      <c r="C638" s="48"/>
      <c r="D638" s="48"/>
      <c r="E638" s="48"/>
      <c r="F638" s="50"/>
      <c r="G638" s="50"/>
      <c r="H638" s="50"/>
      <c r="I638" s="49"/>
      <c r="J638" s="49"/>
      <c r="K638" s="50"/>
      <c r="L638" s="50"/>
      <c r="M638" s="48"/>
      <c r="N638" s="48"/>
      <c r="O638" s="48"/>
      <c r="P638" s="48"/>
      <c r="Q638" s="48"/>
      <c r="R638" s="48"/>
      <c r="S638" s="50"/>
      <c r="T638" s="49"/>
      <c r="U638" s="49"/>
      <c r="V638" s="50"/>
      <c r="W638" s="50"/>
      <c r="X638" s="48"/>
      <c r="Y638" s="48"/>
      <c r="Z638" s="48"/>
    </row>
    <row r="639" spans="1:26" ht="19.5" customHeight="1" x14ac:dyDescent="0.2">
      <c r="A639" s="47"/>
      <c r="B639" s="36"/>
      <c r="C639" s="48"/>
      <c r="D639" s="48"/>
      <c r="E639" s="48"/>
      <c r="F639" s="50"/>
      <c r="G639" s="50"/>
      <c r="H639" s="50"/>
      <c r="I639" s="49"/>
      <c r="J639" s="49"/>
      <c r="K639" s="50"/>
      <c r="L639" s="50"/>
      <c r="M639" s="48"/>
      <c r="N639" s="48"/>
      <c r="O639" s="48"/>
      <c r="P639" s="48"/>
      <c r="Q639" s="48"/>
      <c r="R639" s="48"/>
      <c r="S639" s="50"/>
      <c r="T639" s="49"/>
      <c r="U639" s="49"/>
      <c r="V639" s="50"/>
      <c r="W639" s="50"/>
      <c r="X639" s="48"/>
      <c r="Y639" s="48"/>
      <c r="Z639" s="48"/>
    </row>
    <row r="640" spans="1:26" ht="19.5" customHeight="1" x14ac:dyDescent="0.2">
      <c r="A640" s="47"/>
      <c r="B640" s="36"/>
      <c r="C640" s="48"/>
      <c r="D640" s="48"/>
      <c r="E640" s="48"/>
      <c r="F640" s="50"/>
      <c r="G640" s="50"/>
      <c r="H640" s="50"/>
      <c r="I640" s="49"/>
      <c r="J640" s="49"/>
      <c r="K640" s="50"/>
      <c r="L640" s="50"/>
      <c r="M640" s="48"/>
      <c r="N640" s="48"/>
      <c r="O640" s="48"/>
      <c r="P640" s="48"/>
      <c r="Q640" s="48"/>
      <c r="R640" s="48"/>
      <c r="S640" s="50"/>
      <c r="T640" s="49"/>
      <c r="U640" s="49"/>
      <c r="V640" s="50"/>
      <c r="W640" s="50"/>
      <c r="X640" s="48"/>
      <c r="Y640" s="48"/>
      <c r="Z640" s="48"/>
    </row>
    <row r="641" spans="1:26" ht="19.5" customHeight="1" x14ac:dyDescent="0.2">
      <c r="A641" s="47"/>
      <c r="B641" s="36"/>
      <c r="C641" s="48"/>
      <c r="D641" s="48"/>
      <c r="E641" s="48"/>
      <c r="F641" s="50"/>
      <c r="G641" s="50"/>
      <c r="H641" s="50"/>
      <c r="I641" s="49"/>
      <c r="J641" s="49"/>
      <c r="K641" s="50"/>
      <c r="L641" s="50"/>
      <c r="M641" s="48"/>
      <c r="N641" s="48"/>
      <c r="O641" s="48"/>
      <c r="P641" s="48"/>
      <c r="Q641" s="48"/>
      <c r="R641" s="48"/>
      <c r="S641" s="50"/>
      <c r="T641" s="49"/>
      <c r="U641" s="49"/>
      <c r="V641" s="50"/>
      <c r="W641" s="50"/>
      <c r="X641" s="48"/>
      <c r="Y641" s="48"/>
      <c r="Z641" s="48"/>
    </row>
    <row r="642" spans="1:26" ht="19.5" customHeight="1" x14ac:dyDescent="0.2">
      <c r="A642" s="47"/>
      <c r="B642" s="36"/>
      <c r="C642" s="48"/>
      <c r="D642" s="48"/>
      <c r="E642" s="48"/>
      <c r="F642" s="50"/>
      <c r="G642" s="50"/>
      <c r="H642" s="50"/>
      <c r="I642" s="49"/>
      <c r="J642" s="49"/>
      <c r="K642" s="50"/>
      <c r="L642" s="50"/>
      <c r="M642" s="48"/>
      <c r="N642" s="48"/>
      <c r="O642" s="48"/>
      <c r="P642" s="48"/>
      <c r="Q642" s="48"/>
      <c r="R642" s="48"/>
      <c r="S642" s="50"/>
      <c r="T642" s="49"/>
      <c r="U642" s="49"/>
      <c r="V642" s="50"/>
      <c r="W642" s="50"/>
      <c r="X642" s="48"/>
      <c r="Y642" s="48"/>
      <c r="Z642" s="48"/>
    </row>
    <row r="643" spans="1:26" ht="19.5" customHeight="1" x14ac:dyDescent="0.2">
      <c r="A643" s="47"/>
      <c r="B643" s="36"/>
      <c r="C643" s="48"/>
      <c r="D643" s="48"/>
      <c r="E643" s="48"/>
      <c r="F643" s="50"/>
      <c r="G643" s="50"/>
      <c r="H643" s="50"/>
      <c r="I643" s="49"/>
      <c r="J643" s="49"/>
      <c r="K643" s="50"/>
      <c r="L643" s="50"/>
      <c r="M643" s="48"/>
      <c r="N643" s="48"/>
      <c r="O643" s="48"/>
      <c r="P643" s="48"/>
      <c r="Q643" s="48"/>
      <c r="R643" s="48"/>
      <c r="S643" s="50"/>
      <c r="T643" s="49"/>
      <c r="U643" s="49"/>
      <c r="V643" s="50"/>
      <c r="W643" s="50"/>
      <c r="X643" s="48"/>
      <c r="Y643" s="48"/>
      <c r="Z643" s="48"/>
    </row>
    <row r="644" spans="1:26" ht="19.5" customHeight="1" x14ac:dyDescent="0.2">
      <c r="A644" s="47"/>
      <c r="B644" s="36"/>
      <c r="C644" s="48"/>
      <c r="D644" s="48"/>
      <c r="E644" s="48"/>
      <c r="F644" s="50"/>
      <c r="G644" s="50"/>
      <c r="H644" s="50"/>
      <c r="I644" s="49"/>
      <c r="J644" s="49"/>
      <c r="K644" s="50"/>
      <c r="L644" s="50"/>
      <c r="M644" s="48"/>
      <c r="N644" s="48"/>
      <c r="O644" s="48"/>
      <c r="P644" s="48"/>
      <c r="Q644" s="48"/>
      <c r="R644" s="48"/>
      <c r="S644" s="50"/>
      <c r="T644" s="49"/>
      <c r="U644" s="49"/>
      <c r="V644" s="50"/>
      <c r="W644" s="50"/>
      <c r="X644" s="48"/>
      <c r="Y644" s="48"/>
      <c r="Z644" s="48"/>
    </row>
    <row r="645" spans="1:26" ht="19.5" customHeight="1" x14ac:dyDescent="0.2">
      <c r="A645" s="47"/>
      <c r="B645" s="36"/>
      <c r="C645" s="48"/>
      <c r="D645" s="48"/>
      <c r="E645" s="48"/>
      <c r="F645" s="50"/>
      <c r="G645" s="50"/>
      <c r="H645" s="50"/>
      <c r="I645" s="49"/>
      <c r="J645" s="49"/>
      <c r="K645" s="50"/>
      <c r="L645" s="50"/>
      <c r="M645" s="48"/>
      <c r="N645" s="48"/>
      <c r="O645" s="48"/>
      <c r="P645" s="48"/>
      <c r="Q645" s="48"/>
      <c r="R645" s="48"/>
      <c r="S645" s="50"/>
      <c r="T645" s="49"/>
      <c r="U645" s="49"/>
      <c r="V645" s="50"/>
      <c r="W645" s="50"/>
      <c r="X645" s="48"/>
      <c r="Y645" s="48"/>
      <c r="Z645" s="48"/>
    </row>
    <row r="646" spans="1:26" ht="19.5" customHeight="1" x14ac:dyDescent="0.2">
      <c r="A646" s="47"/>
      <c r="B646" s="36"/>
      <c r="C646" s="48"/>
      <c r="D646" s="48"/>
      <c r="E646" s="48"/>
      <c r="F646" s="50"/>
      <c r="G646" s="50"/>
      <c r="H646" s="50"/>
      <c r="I646" s="49"/>
      <c r="J646" s="49"/>
      <c r="K646" s="50"/>
      <c r="L646" s="50"/>
      <c r="M646" s="48"/>
      <c r="N646" s="48"/>
      <c r="O646" s="48"/>
      <c r="P646" s="48"/>
      <c r="Q646" s="48"/>
      <c r="R646" s="48"/>
      <c r="S646" s="50"/>
      <c r="T646" s="49"/>
      <c r="U646" s="49"/>
      <c r="V646" s="50"/>
      <c r="W646" s="50"/>
      <c r="X646" s="48"/>
      <c r="Y646" s="48"/>
      <c r="Z646" s="48"/>
    </row>
    <row r="647" spans="1:26" ht="19.5" customHeight="1" x14ac:dyDescent="0.2">
      <c r="A647" s="47"/>
      <c r="B647" s="36"/>
      <c r="C647" s="48"/>
      <c r="D647" s="48"/>
      <c r="E647" s="48"/>
      <c r="F647" s="50"/>
      <c r="G647" s="50"/>
      <c r="H647" s="50"/>
      <c r="I647" s="49"/>
      <c r="J647" s="49"/>
      <c r="K647" s="50"/>
      <c r="L647" s="50"/>
      <c r="M647" s="48"/>
      <c r="N647" s="48"/>
      <c r="O647" s="48"/>
      <c r="P647" s="48"/>
      <c r="Q647" s="48"/>
      <c r="R647" s="48"/>
      <c r="S647" s="50"/>
      <c r="T647" s="49"/>
      <c r="U647" s="49"/>
      <c r="V647" s="50"/>
      <c r="W647" s="50"/>
      <c r="X647" s="48"/>
      <c r="Y647" s="48"/>
      <c r="Z647" s="48"/>
    </row>
    <row r="648" spans="1:26" ht="19.5" customHeight="1" x14ac:dyDescent="0.2">
      <c r="A648" s="47"/>
      <c r="B648" s="36"/>
      <c r="C648" s="48"/>
      <c r="D648" s="48"/>
      <c r="E648" s="48"/>
      <c r="F648" s="50"/>
      <c r="G648" s="50"/>
      <c r="H648" s="50"/>
      <c r="I648" s="49"/>
      <c r="J648" s="49"/>
      <c r="K648" s="50"/>
      <c r="L648" s="50"/>
      <c r="M648" s="48"/>
      <c r="N648" s="48"/>
      <c r="O648" s="48"/>
      <c r="P648" s="48"/>
      <c r="Q648" s="48"/>
      <c r="R648" s="48"/>
      <c r="S648" s="50"/>
      <c r="T648" s="49"/>
      <c r="U648" s="49"/>
      <c r="V648" s="50"/>
      <c r="W648" s="50"/>
      <c r="X648" s="48"/>
      <c r="Y648" s="48"/>
      <c r="Z648" s="48"/>
    </row>
    <row r="649" spans="1:26" ht="19.5" customHeight="1" x14ac:dyDescent="0.2">
      <c r="A649" s="47"/>
      <c r="B649" s="36"/>
      <c r="C649" s="48"/>
      <c r="D649" s="48"/>
      <c r="E649" s="48"/>
      <c r="F649" s="50"/>
      <c r="G649" s="50"/>
      <c r="H649" s="50"/>
      <c r="I649" s="49"/>
      <c r="J649" s="49"/>
      <c r="K649" s="50"/>
      <c r="L649" s="50"/>
      <c r="M649" s="48"/>
      <c r="N649" s="48"/>
      <c r="O649" s="48"/>
      <c r="P649" s="48"/>
      <c r="Q649" s="48"/>
      <c r="R649" s="48"/>
      <c r="S649" s="50"/>
      <c r="T649" s="49"/>
      <c r="U649" s="49"/>
      <c r="V649" s="50"/>
      <c r="W649" s="50"/>
      <c r="X649" s="48"/>
      <c r="Y649" s="48"/>
      <c r="Z649" s="48"/>
    </row>
    <row r="650" spans="1:26" ht="19.5" customHeight="1" x14ac:dyDescent="0.2">
      <c r="A650" s="47"/>
      <c r="B650" s="36"/>
      <c r="C650" s="48"/>
      <c r="D650" s="48"/>
      <c r="E650" s="48"/>
      <c r="F650" s="50"/>
      <c r="G650" s="50"/>
      <c r="H650" s="50"/>
      <c r="I650" s="49"/>
      <c r="J650" s="49"/>
      <c r="K650" s="50"/>
      <c r="L650" s="50"/>
      <c r="M650" s="48"/>
      <c r="N650" s="48"/>
      <c r="O650" s="48"/>
      <c r="P650" s="48"/>
      <c r="Q650" s="48"/>
      <c r="R650" s="48"/>
      <c r="S650" s="50"/>
      <c r="T650" s="49"/>
      <c r="U650" s="49"/>
      <c r="V650" s="50"/>
      <c r="W650" s="50"/>
      <c r="X650" s="48"/>
      <c r="Y650" s="48"/>
      <c r="Z650" s="48"/>
    </row>
    <row r="651" spans="1:26" ht="19.5" customHeight="1" x14ac:dyDescent="0.2">
      <c r="A651" s="47"/>
      <c r="B651" s="36"/>
      <c r="C651" s="48"/>
      <c r="D651" s="48"/>
      <c r="E651" s="48"/>
      <c r="F651" s="50"/>
      <c r="G651" s="50"/>
      <c r="H651" s="50"/>
      <c r="I651" s="49"/>
      <c r="J651" s="49"/>
      <c r="K651" s="50"/>
      <c r="L651" s="50"/>
      <c r="M651" s="48"/>
      <c r="N651" s="48"/>
      <c r="O651" s="48"/>
      <c r="P651" s="48"/>
      <c r="Q651" s="48"/>
      <c r="R651" s="48"/>
      <c r="S651" s="50"/>
      <c r="T651" s="49"/>
      <c r="U651" s="49"/>
      <c r="V651" s="50"/>
      <c r="W651" s="50"/>
      <c r="X651" s="48"/>
      <c r="Y651" s="48"/>
      <c r="Z651" s="48"/>
    </row>
    <row r="652" spans="1:26" ht="19.5" customHeight="1" x14ac:dyDescent="0.2">
      <c r="A652" s="47"/>
      <c r="B652" s="36"/>
      <c r="C652" s="48"/>
      <c r="D652" s="48"/>
      <c r="E652" s="48"/>
      <c r="F652" s="50"/>
      <c r="G652" s="50"/>
      <c r="H652" s="50"/>
      <c r="I652" s="49"/>
      <c r="J652" s="49"/>
      <c r="K652" s="50"/>
      <c r="L652" s="50"/>
      <c r="M652" s="48"/>
      <c r="N652" s="48"/>
      <c r="O652" s="48"/>
      <c r="P652" s="48"/>
      <c r="Q652" s="48"/>
      <c r="R652" s="48"/>
      <c r="S652" s="50"/>
      <c r="T652" s="49"/>
      <c r="U652" s="49"/>
      <c r="V652" s="50"/>
      <c r="W652" s="50"/>
      <c r="X652" s="48"/>
      <c r="Y652" s="48"/>
      <c r="Z652" s="48"/>
    </row>
    <row r="653" spans="1:26" ht="19.5" customHeight="1" x14ac:dyDescent="0.2">
      <c r="A653" s="47"/>
      <c r="B653" s="36"/>
      <c r="C653" s="48"/>
      <c r="D653" s="48"/>
      <c r="E653" s="48"/>
      <c r="F653" s="50"/>
      <c r="G653" s="50"/>
      <c r="H653" s="50"/>
      <c r="I653" s="49"/>
      <c r="J653" s="49"/>
      <c r="K653" s="50"/>
      <c r="L653" s="50"/>
      <c r="M653" s="48"/>
      <c r="N653" s="48"/>
      <c r="O653" s="48"/>
      <c r="P653" s="48"/>
      <c r="Q653" s="48"/>
      <c r="R653" s="48"/>
      <c r="S653" s="50"/>
      <c r="T653" s="49"/>
      <c r="U653" s="49"/>
      <c r="V653" s="50"/>
      <c r="W653" s="50"/>
      <c r="X653" s="48"/>
      <c r="Y653" s="48"/>
      <c r="Z653" s="48"/>
    </row>
    <row r="654" spans="1:26" ht="19.5" customHeight="1" x14ac:dyDescent="0.2">
      <c r="A654" s="47"/>
      <c r="B654" s="36"/>
      <c r="C654" s="48"/>
      <c r="D654" s="48"/>
      <c r="E654" s="48"/>
      <c r="F654" s="50"/>
      <c r="G654" s="50"/>
      <c r="H654" s="50"/>
      <c r="I654" s="49"/>
      <c r="J654" s="49"/>
      <c r="K654" s="50"/>
      <c r="L654" s="50"/>
      <c r="M654" s="48"/>
      <c r="N654" s="48"/>
      <c r="O654" s="48"/>
      <c r="P654" s="48"/>
      <c r="Q654" s="48"/>
      <c r="R654" s="48"/>
      <c r="S654" s="50"/>
      <c r="T654" s="49"/>
      <c r="U654" s="49"/>
      <c r="V654" s="50"/>
      <c r="W654" s="50"/>
      <c r="X654" s="48"/>
      <c r="Y654" s="48"/>
      <c r="Z654" s="48"/>
    </row>
    <row r="655" spans="1:26" ht="19.5" customHeight="1" x14ac:dyDescent="0.2">
      <c r="A655" s="47"/>
      <c r="B655" s="36"/>
      <c r="C655" s="48"/>
      <c r="D655" s="48"/>
      <c r="E655" s="48"/>
      <c r="F655" s="50"/>
      <c r="G655" s="50"/>
      <c r="H655" s="50"/>
      <c r="I655" s="49"/>
      <c r="J655" s="49"/>
      <c r="K655" s="50"/>
      <c r="L655" s="50"/>
      <c r="M655" s="48"/>
      <c r="N655" s="48"/>
      <c r="O655" s="48"/>
      <c r="P655" s="48"/>
      <c r="Q655" s="48"/>
      <c r="R655" s="48"/>
      <c r="S655" s="50"/>
      <c r="T655" s="49"/>
      <c r="U655" s="49"/>
      <c r="V655" s="50"/>
      <c r="W655" s="50"/>
      <c r="X655" s="48"/>
      <c r="Y655" s="48"/>
      <c r="Z655" s="48"/>
    </row>
    <row r="656" spans="1:26" ht="19.5" customHeight="1" x14ac:dyDescent="0.2">
      <c r="A656" s="47"/>
      <c r="B656" s="36"/>
      <c r="C656" s="48"/>
      <c r="D656" s="48"/>
      <c r="E656" s="48"/>
      <c r="F656" s="50"/>
      <c r="G656" s="50"/>
      <c r="H656" s="50"/>
      <c r="I656" s="49"/>
      <c r="J656" s="49"/>
      <c r="K656" s="50"/>
      <c r="L656" s="50"/>
      <c r="M656" s="48"/>
      <c r="N656" s="48"/>
      <c r="O656" s="48"/>
      <c r="P656" s="48"/>
      <c r="Q656" s="48"/>
      <c r="R656" s="48"/>
      <c r="S656" s="50"/>
      <c r="T656" s="49"/>
      <c r="U656" s="49"/>
      <c r="V656" s="50"/>
      <c r="W656" s="50"/>
      <c r="X656" s="48"/>
      <c r="Y656" s="48"/>
      <c r="Z656" s="48"/>
    </row>
    <row r="657" spans="1:26" ht="19.5" customHeight="1" x14ac:dyDescent="0.2">
      <c r="A657" s="47"/>
      <c r="B657" s="36"/>
      <c r="C657" s="48"/>
      <c r="D657" s="48"/>
      <c r="E657" s="48"/>
      <c r="F657" s="50"/>
      <c r="G657" s="50"/>
      <c r="H657" s="50"/>
      <c r="I657" s="49"/>
      <c r="J657" s="49"/>
      <c r="K657" s="50"/>
      <c r="L657" s="50"/>
      <c r="M657" s="48"/>
      <c r="N657" s="48"/>
      <c r="O657" s="48"/>
      <c r="P657" s="48"/>
      <c r="Q657" s="48"/>
      <c r="R657" s="48"/>
      <c r="S657" s="50"/>
      <c r="T657" s="49"/>
      <c r="U657" s="49"/>
      <c r="V657" s="50"/>
      <c r="W657" s="50"/>
      <c r="X657" s="48"/>
      <c r="Y657" s="48"/>
      <c r="Z657" s="48"/>
    </row>
    <row r="658" spans="1:26" ht="19.5" customHeight="1" x14ac:dyDescent="0.2">
      <c r="A658" s="47"/>
      <c r="B658" s="36"/>
      <c r="C658" s="48"/>
      <c r="D658" s="48"/>
      <c r="E658" s="48"/>
      <c r="F658" s="50"/>
      <c r="G658" s="50"/>
      <c r="H658" s="50"/>
      <c r="I658" s="49"/>
      <c r="J658" s="49"/>
      <c r="K658" s="50"/>
      <c r="L658" s="50"/>
      <c r="M658" s="48"/>
      <c r="N658" s="48"/>
      <c r="O658" s="48"/>
      <c r="P658" s="48"/>
      <c r="Q658" s="48"/>
      <c r="R658" s="48"/>
      <c r="S658" s="50"/>
      <c r="T658" s="49"/>
      <c r="U658" s="49"/>
      <c r="V658" s="50"/>
      <c r="W658" s="50"/>
      <c r="X658" s="48"/>
      <c r="Y658" s="48"/>
      <c r="Z658" s="48"/>
    </row>
    <row r="659" spans="1:26" ht="19.5" customHeight="1" x14ac:dyDescent="0.2">
      <c r="A659" s="47"/>
      <c r="B659" s="36"/>
      <c r="C659" s="48"/>
      <c r="D659" s="48"/>
      <c r="E659" s="48"/>
      <c r="F659" s="50"/>
      <c r="G659" s="50"/>
      <c r="H659" s="50"/>
      <c r="I659" s="49"/>
      <c r="J659" s="49"/>
      <c r="K659" s="50"/>
      <c r="L659" s="50"/>
      <c r="M659" s="48"/>
      <c r="N659" s="48"/>
      <c r="O659" s="48"/>
      <c r="P659" s="48"/>
      <c r="Q659" s="48"/>
      <c r="R659" s="48"/>
      <c r="S659" s="50"/>
      <c r="T659" s="49"/>
      <c r="U659" s="49"/>
      <c r="V659" s="50"/>
      <c r="W659" s="50"/>
      <c r="X659" s="48"/>
      <c r="Y659" s="48"/>
      <c r="Z659" s="48"/>
    </row>
    <row r="660" spans="1:26" ht="19.5" customHeight="1" x14ac:dyDescent="0.2">
      <c r="A660" s="47"/>
      <c r="B660" s="36"/>
      <c r="C660" s="48"/>
      <c r="D660" s="48"/>
      <c r="E660" s="48"/>
      <c r="F660" s="50"/>
      <c r="G660" s="50"/>
      <c r="H660" s="50"/>
      <c r="I660" s="49"/>
      <c r="J660" s="49"/>
      <c r="K660" s="50"/>
      <c r="L660" s="50"/>
      <c r="M660" s="48"/>
      <c r="N660" s="48"/>
      <c r="O660" s="48"/>
      <c r="P660" s="48"/>
      <c r="Q660" s="48"/>
      <c r="R660" s="48"/>
      <c r="S660" s="50"/>
      <c r="T660" s="49"/>
      <c r="U660" s="49"/>
      <c r="V660" s="50"/>
      <c r="W660" s="50"/>
      <c r="X660" s="48"/>
      <c r="Y660" s="48"/>
      <c r="Z660" s="48"/>
    </row>
    <row r="661" spans="1:26" ht="19.5" customHeight="1" x14ac:dyDescent="0.2">
      <c r="A661" s="47"/>
      <c r="B661" s="36"/>
      <c r="C661" s="48"/>
      <c r="D661" s="48"/>
      <c r="E661" s="48"/>
      <c r="F661" s="50"/>
      <c r="G661" s="50"/>
      <c r="H661" s="50"/>
      <c r="I661" s="49"/>
      <c r="J661" s="49"/>
      <c r="K661" s="50"/>
      <c r="L661" s="50"/>
      <c r="M661" s="48"/>
      <c r="N661" s="48"/>
      <c r="O661" s="48"/>
      <c r="P661" s="48"/>
      <c r="Q661" s="48"/>
      <c r="R661" s="48"/>
      <c r="S661" s="50"/>
      <c r="T661" s="49"/>
      <c r="U661" s="49"/>
      <c r="V661" s="50"/>
      <c r="W661" s="50"/>
      <c r="X661" s="48"/>
      <c r="Y661" s="48"/>
      <c r="Z661" s="48"/>
    </row>
    <row r="662" spans="1:26" ht="19.5" customHeight="1" x14ac:dyDescent="0.2">
      <c r="A662" s="47"/>
      <c r="B662" s="36"/>
      <c r="C662" s="48"/>
      <c r="D662" s="48"/>
      <c r="E662" s="48"/>
      <c r="F662" s="50"/>
      <c r="G662" s="50"/>
      <c r="H662" s="50"/>
      <c r="I662" s="49"/>
      <c r="J662" s="49"/>
      <c r="K662" s="50"/>
      <c r="L662" s="50"/>
      <c r="M662" s="48"/>
      <c r="N662" s="48"/>
      <c r="O662" s="48"/>
      <c r="P662" s="48"/>
      <c r="Q662" s="48"/>
      <c r="R662" s="48"/>
      <c r="S662" s="50"/>
      <c r="T662" s="49"/>
      <c r="U662" s="49"/>
      <c r="V662" s="50"/>
      <c r="W662" s="50"/>
      <c r="X662" s="48"/>
      <c r="Y662" s="48"/>
      <c r="Z662" s="48"/>
    </row>
    <row r="663" spans="1:26" ht="19.5" customHeight="1" x14ac:dyDescent="0.2">
      <c r="A663" s="47"/>
      <c r="B663" s="36"/>
      <c r="C663" s="48"/>
      <c r="D663" s="48"/>
      <c r="E663" s="48"/>
      <c r="F663" s="50"/>
      <c r="G663" s="50"/>
      <c r="H663" s="50"/>
      <c r="I663" s="49"/>
      <c r="J663" s="49"/>
      <c r="K663" s="50"/>
      <c r="L663" s="50"/>
      <c r="M663" s="48"/>
      <c r="N663" s="48"/>
      <c r="O663" s="48"/>
      <c r="P663" s="48"/>
      <c r="Q663" s="48"/>
      <c r="R663" s="48"/>
      <c r="S663" s="50"/>
      <c r="T663" s="49"/>
      <c r="U663" s="49"/>
      <c r="V663" s="50"/>
      <c r="W663" s="50"/>
      <c r="X663" s="48"/>
      <c r="Y663" s="48"/>
      <c r="Z663" s="48"/>
    </row>
    <row r="664" spans="1:26" ht="19.5" customHeight="1" x14ac:dyDescent="0.2">
      <c r="A664" s="47"/>
      <c r="B664" s="36"/>
      <c r="C664" s="48"/>
      <c r="D664" s="48"/>
      <c r="E664" s="48"/>
      <c r="F664" s="50"/>
      <c r="G664" s="50"/>
      <c r="H664" s="50"/>
      <c r="I664" s="49"/>
      <c r="J664" s="49"/>
      <c r="K664" s="50"/>
      <c r="L664" s="50"/>
      <c r="M664" s="48"/>
      <c r="N664" s="48"/>
      <c r="O664" s="48"/>
      <c r="P664" s="48"/>
      <c r="Q664" s="48"/>
      <c r="R664" s="48"/>
      <c r="S664" s="50"/>
      <c r="T664" s="49"/>
      <c r="U664" s="49"/>
      <c r="V664" s="50"/>
      <c r="W664" s="50"/>
      <c r="X664" s="48"/>
      <c r="Y664" s="48"/>
      <c r="Z664" s="48"/>
    </row>
    <row r="665" spans="1:26" ht="19.5" customHeight="1" x14ac:dyDescent="0.2">
      <c r="A665" s="47"/>
      <c r="B665" s="36"/>
      <c r="C665" s="48"/>
      <c r="D665" s="48"/>
      <c r="E665" s="48"/>
      <c r="F665" s="50"/>
      <c r="G665" s="50"/>
      <c r="H665" s="50"/>
      <c r="I665" s="49"/>
      <c r="J665" s="49"/>
      <c r="K665" s="50"/>
      <c r="L665" s="50"/>
      <c r="M665" s="48"/>
      <c r="N665" s="48"/>
      <c r="O665" s="48"/>
      <c r="P665" s="48"/>
      <c r="Q665" s="48"/>
      <c r="R665" s="48"/>
      <c r="S665" s="50"/>
      <c r="T665" s="49"/>
      <c r="U665" s="49"/>
      <c r="V665" s="50"/>
      <c r="W665" s="50"/>
      <c r="X665" s="48"/>
      <c r="Y665" s="48"/>
      <c r="Z665" s="48"/>
    </row>
    <row r="666" spans="1:26" ht="19.5" customHeight="1" x14ac:dyDescent="0.2">
      <c r="A666" s="47"/>
      <c r="B666" s="36"/>
      <c r="C666" s="48"/>
      <c r="D666" s="48"/>
      <c r="E666" s="48"/>
      <c r="F666" s="50"/>
      <c r="G666" s="50"/>
      <c r="H666" s="50"/>
      <c r="I666" s="49"/>
      <c r="J666" s="49"/>
      <c r="K666" s="50"/>
      <c r="L666" s="50"/>
      <c r="M666" s="48"/>
      <c r="N666" s="48"/>
      <c r="O666" s="48"/>
      <c r="P666" s="48"/>
      <c r="Q666" s="48"/>
      <c r="R666" s="48"/>
      <c r="S666" s="50"/>
      <c r="T666" s="49"/>
      <c r="U666" s="49"/>
      <c r="V666" s="50"/>
      <c r="W666" s="50"/>
      <c r="X666" s="48"/>
      <c r="Y666" s="48"/>
      <c r="Z666" s="48"/>
    </row>
    <row r="667" spans="1:26" ht="19.5" customHeight="1" x14ac:dyDescent="0.2">
      <c r="A667" s="47"/>
      <c r="B667" s="36"/>
      <c r="C667" s="48"/>
      <c r="D667" s="48"/>
      <c r="E667" s="48"/>
      <c r="F667" s="50"/>
      <c r="G667" s="50"/>
      <c r="H667" s="50"/>
      <c r="I667" s="49"/>
      <c r="J667" s="49"/>
      <c r="K667" s="50"/>
      <c r="L667" s="50"/>
      <c r="M667" s="48"/>
      <c r="N667" s="48"/>
      <c r="O667" s="48"/>
      <c r="P667" s="48"/>
      <c r="Q667" s="48"/>
      <c r="R667" s="48"/>
      <c r="S667" s="50"/>
      <c r="T667" s="49"/>
      <c r="U667" s="49"/>
      <c r="V667" s="50"/>
      <c r="W667" s="50"/>
      <c r="X667" s="48"/>
      <c r="Y667" s="48"/>
      <c r="Z667" s="48"/>
    </row>
    <row r="668" spans="1:26" ht="19.5" customHeight="1" x14ac:dyDescent="0.2">
      <c r="A668" s="47"/>
      <c r="B668" s="36"/>
      <c r="C668" s="48"/>
      <c r="D668" s="48"/>
      <c r="E668" s="48"/>
      <c r="F668" s="50"/>
      <c r="G668" s="50"/>
      <c r="H668" s="50"/>
      <c r="I668" s="49"/>
      <c r="J668" s="49"/>
      <c r="K668" s="50"/>
      <c r="L668" s="50"/>
      <c r="M668" s="48"/>
      <c r="N668" s="48"/>
      <c r="O668" s="48"/>
      <c r="P668" s="48"/>
      <c r="Q668" s="48"/>
      <c r="R668" s="48"/>
      <c r="S668" s="50"/>
      <c r="T668" s="49"/>
      <c r="U668" s="49"/>
      <c r="V668" s="50"/>
      <c r="W668" s="50"/>
      <c r="X668" s="48"/>
      <c r="Y668" s="48"/>
      <c r="Z668" s="48"/>
    </row>
    <row r="669" spans="1:26" ht="19.5" customHeight="1" x14ac:dyDescent="0.2">
      <c r="A669" s="47"/>
      <c r="B669" s="36"/>
      <c r="C669" s="48"/>
      <c r="D669" s="48"/>
      <c r="E669" s="48"/>
      <c r="F669" s="50"/>
      <c r="G669" s="50"/>
      <c r="H669" s="50"/>
      <c r="I669" s="49"/>
      <c r="J669" s="49"/>
      <c r="K669" s="50"/>
      <c r="L669" s="50"/>
      <c r="M669" s="48"/>
      <c r="N669" s="48"/>
      <c r="O669" s="48"/>
      <c r="P669" s="48"/>
      <c r="Q669" s="48"/>
      <c r="R669" s="48"/>
      <c r="S669" s="50"/>
      <c r="T669" s="49"/>
      <c r="U669" s="49"/>
      <c r="V669" s="50"/>
      <c r="W669" s="50"/>
      <c r="X669" s="48"/>
      <c r="Y669" s="48"/>
      <c r="Z669" s="48"/>
    </row>
    <row r="670" spans="1:26" ht="19.5" customHeight="1" x14ac:dyDescent="0.2">
      <c r="A670" s="47"/>
      <c r="B670" s="36"/>
      <c r="C670" s="48"/>
      <c r="D670" s="48"/>
      <c r="E670" s="48"/>
      <c r="F670" s="50"/>
      <c r="G670" s="50"/>
      <c r="H670" s="50"/>
      <c r="I670" s="49"/>
      <c r="J670" s="49"/>
      <c r="K670" s="50"/>
      <c r="L670" s="50"/>
      <c r="M670" s="48"/>
      <c r="N670" s="48"/>
      <c r="O670" s="48"/>
      <c r="P670" s="48"/>
      <c r="Q670" s="48"/>
      <c r="R670" s="48"/>
      <c r="S670" s="50"/>
      <c r="T670" s="49"/>
      <c r="U670" s="49"/>
      <c r="V670" s="50"/>
      <c r="W670" s="50"/>
      <c r="X670" s="48"/>
      <c r="Y670" s="48"/>
      <c r="Z670" s="48"/>
    </row>
    <row r="671" spans="1:26" ht="19.5" customHeight="1" x14ac:dyDescent="0.2">
      <c r="A671" s="47"/>
      <c r="B671" s="36"/>
      <c r="C671" s="48"/>
      <c r="D671" s="48"/>
      <c r="E671" s="48"/>
      <c r="F671" s="50"/>
      <c r="G671" s="50"/>
      <c r="H671" s="50"/>
      <c r="I671" s="49"/>
      <c r="J671" s="49"/>
      <c r="K671" s="50"/>
      <c r="L671" s="50"/>
      <c r="M671" s="48"/>
      <c r="N671" s="48"/>
      <c r="O671" s="48"/>
      <c r="P671" s="48"/>
      <c r="Q671" s="48"/>
      <c r="R671" s="48"/>
      <c r="S671" s="50"/>
      <c r="T671" s="49"/>
      <c r="U671" s="49"/>
      <c r="V671" s="50"/>
      <c r="W671" s="50"/>
      <c r="X671" s="48"/>
      <c r="Y671" s="48"/>
      <c r="Z671" s="48"/>
    </row>
    <row r="672" spans="1:26" ht="19.5" customHeight="1" x14ac:dyDescent="0.2">
      <c r="A672" s="47"/>
      <c r="B672" s="36"/>
      <c r="C672" s="48"/>
      <c r="D672" s="48"/>
      <c r="E672" s="48"/>
      <c r="F672" s="50"/>
      <c r="G672" s="50"/>
      <c r="H672" s="50"/>
      <c r="I672" s="49"/>
      <c r="J672" s="49"/>
      <c r="K672" s="50"/>
      <c r="L672" s="50"/>
      <c r="M672" s="48"/>
      <c r="N672" s="48"/>
      <c r="O672" s="48"/>
      <c r="P672" s="48"/>
      <c r="Q672" s="48"/>
      <c r="R672" s="48"/>
      <c r="S672" s="50"/>
      <c r="T672" s="49"/>
      <c r="U672" s="49"/>
      <c r="V672" s="50"/>
      <c r="W672" s="50"/>
      <c r="X672" s="48"/>
      <c r="Y672" s="48"/>
      <c r="Z672" s="48"/>
    </row>
    <row r="673" spans="1:26" ht="19.5" customHeight="1" x14ac:dyDescent="0.2">
      <c r="A673" s="47"/>
      <c r="B673" s="36"/>
      <c r="C673" s="48"/>
      <c r="D673" s="48"/>
      <c r="E673" s="48"/>
      <c r="F673" s="50"/>
      <c r="G673" s="50"/>
      <c r="H673" s="50"/>
      <c r="I673" s="49"/>
      <c r="J673" s="49"/>
      <c r="K673" s="50"/>
      <c r="L673" s="50"/>
      <c r="M673" s="48"/>
      <c r="N673" s="48"/>
      <c r="O673" s="48"/>
      <c r="P673" s="48"/>
      <c r="Q673" s="48"/>
      <c r="R673" s="48"/>
      <c r="S673" s="50"/>
      <c r="T673" s="49"/>
      <c r="U673" s="49"/>
      <c r="V673" s="50"/>
      <c r="W673" s="50"/>
      <c r="X673" s="48"/>
      <c r="Y673" s="48"/>
      <c r="Z673" s="48"/>
    </row>
    <row r="674" spans="1:26" ht="19.5" customHeight="1" x14ac:dyDescent="0.2">
      <c r="A674" s="47"/>
      <c r="B674" s="36"/>
      <c r="C674" s="48"/>
      <c r="D674" s="48"/>
      <c r="E674" s="48"/>
      <c r="F674" s="50"/>
      <c r="G674" s="50"/>
      <c r="H674" s="50"/>
      <c r="I674" s="49"/>
      <c r="J674" s="49"/>
      <c r="K674" s="50"/>
      <c r="L674" s="50"/>
      <c r="M674" s="48"/>
      <c r="N674" s="48"/>
      <c r="O674" s="48"/>
      <c r="P674" s="48"/>
      <c r="Q674" s="48"/>
      <c r="R674" s="48"/>
      <c r="S674" s="50"/>
      <c r="T674" s="49"/>
      <c r="U674" s="49"/>
      <c r="V674" s="50"/>
      <c r="W674" s="50"/>
      <c r="X674" s="48"/>
      <c r="Y674" s="48"/>
      <c r="Z674" s="48"/>
    </row>
    <row r="675" spans="1:26" ht="19.5" customHeight="1" x14ac:dyDescent="0.2">
      <c r="A675" s="47"/>
      <c r="B675" s="36"/>
      <c r="C675" s="48"/>
      <c r="D675" s="48"/>
      <c r="E675" s="48"/>
      <c r="F675" s="50"/>
      <c r="G675" s="50"/>
      <c r="H675" s="50"/>
      <c r="I675" s="49"/>
      <c r="J675" s="49"/>
      <c r="K675" s="50"/>
      <c r="L675" s="50"/>
      <c r="M675" s="48"/>
      <c r="N675" s="48"/>
      <c r="O675" s="48"/>
      <c r="P675" s="48"/>
      <c r="Q675" s="48"/>
      <c r="R675" s="48"/>
      <c r="S675" s="50"/>
      <c r="T675" s="49"/>
      <c r="U675" s="49"/>
      <c r="V675" s="50"/>
      <c r="W675" s="50"/>
      <c r="X675" s="48"/>
      <c r="Y675" s="48"/>
      <c r="Z675" s="48"/>
    </row>
    <row r="676" spans="1:26" ht="19.5" customHeight="1" x14ac:dyDescent="0.2">
      <c r="A676" s="47"/>
      <c r="B676" s="36"/>
      <c r="C676" s="48"/>
      <c r="D676" s="48"/>
      <c r="E676" s="48"/>
      <c r="F676" s="50"/>
      <c r="G676" s="50"/>
      <c r="H676" s="50"/>
      <c r="I676" s="49"/>
      <c r="J676" s="49"/>
      <c r="K676" s="50"/>
      <c r="L676" s="50"/>
      <c r="M676" s="48"/>
      <c r="N676" s="48"/>
      <c r="O676" s="48"/>
      <c r="P676" s="48"/>
      <c r="Q676" s="48"/>
      <c r="R676" s="48"/>
      <c r="S676" s="50"/>
      <c r="T676" s="49"/>
      <c r="U676" s="49"/>
      <c r="V676" s="50"/>
      <c r="W676" s="50"/>
      <c r="X676" s="48"/>
      <c r="Y676" s="48"/>
      <c r="Z676" s="48"/>
    </row>
    <row r="677" spans="1:26" ht="19.5" customHeight="1" x14ac:dyDescent="0.2">
      <c r="A677" s="47"/>
      <c r="B677" s="36"/>
      <c r="C677" s="48"/>
      <c r="D677" s="48"/>
      <c r="E677" s="48"/>
      <c r="F677" s="50"/>
      <c r="G677" s="50"/>
      <c r="H677" s="50"/>
      <c r="I677" s="49"/>
      <c r="J677" s="49"/>
      <c r="K677" s="50"/>
      <c r="L677" s="50"/>
      <c r="M677" s="48"/>
      <c r="N677" s="48"/>
      <c r="O677" s="48"/>
      <c r="P677" s="48"/>
      <c r="Q677" s="48"/>
      <c r="R677" s="48"/>
      <c r="S677" s="50"/>
      <c r="T677" s="49"/>
      <c r="U677" s="49"/>
      <c r="V677" s="50"/>
      <c r="W677" s="50"/>
      <c r="X677" s="48"/>
      <c r="Y677" s="48"/>
      <c r="Z677" s="48"/>
    </row>
    <row r="678" spans="1:26" ht="19.5" customHeight="1" x14ac:dyDescent="0.2">
      <c r="A678" s="47"/>
      <c r="B678" s="36"/>
      <c r="C678" s="48"/>
      <c r="D678" s="48"/>
      <c r="E678" s="48"/>
      <c r="F678" s="50"/>
      <c r="G678" s="50"/>
      <c r="H678" s="50"/>
      <c r="I678" s="49"/>
      <c r="J678" s="49"/>
      <c r="K678" s="50"/>
      <c r="L678" s="50"/>
      <c r="M678" s="48"/>
      <c r="N678" s="48"/>
      <c r="O678" s="48"/>
      <c r="P678" s="48"/>
      <c r="Q678" s="48"/>
      <c r="R678" s="48"/>
      <c r="S678" s="50"/>
      <c r="T678" s="49"/>
      <c r="U678" s="49"/>
      <c r="V678" s="50"/>
      <c r="W678" s="50"/>
      <c r="X678" s="48"/>
      <c r="Y678" s="48"/>
      <c r="Z678" s="48"/>
    </row>
    <row r="679" spans="1:26" ht="19.5" customHeight="1" x14ac:dyDescent="0.2">
      <c r="A679" s="47"/>
      <c r="B679" s="36"/>
      <c r="C679" s="48"/>
      <c r="D679" s="48"/>
      <c r="E679" s="48"/>
      <c r="F679" s="50"/>
      <c r="G679" s="50"/>
      <c r="H679" s="50"/>
      <c r="I679" s="49"/>
      <c r="J679" s="49"/>
      <c r="K679" s="50"/>
      <c r="L679" s="50"/>
      <c r="M679" s="48"/>
      <c r="N679" s="48"/>
      <c r="O679" s="48"/>
      <c r="P679" s="48"/>
      <c r="Q679" s="48"/>
      <c r="R679" s="48"/>
      <c r="S679" s="50"/>
      <c r="T679" s="49"/>
      <c r="U679" s="49"/>
      <c r="V679" s="50"/>
      <c r="W679" s="50"/>
      <c r="X679" s="48"/>
      <c r="Y679" s="48"/>
      <c r="Z679" s="48"/>
    </row>
    <row r="680" spans="1:26" ht="19.5" customHeight="1" x14ac:dyDescent="0.2">
      <c r="A680" s="47"/>
      <c r="B680" s="36"/>
      <c r="C680" s="48"/>
      <c r="D680" s="48"/>
      <c r="E680" s="48"/>
      <c r="F680" s="50"/>
      <c r="G680" s="50"/>
      <c r="H680" s="50"/>
      <c r="I680" s="49"/>
      <c r="J680" s="49"/>
      <c r="K680" s="50"/>
      <c r="L680" s="50"/>
      <c r="M680" s="48"/>
      <c r="N680" s="48"/>
      <c r="O680" s="48"/>
      <c r="P680" s="48"/>
      <c r="Q680" s="48"/>
      <c r="R680" s="48"/>
      <c r="S680" s="50"/>
      <c r="T680" s="49"/>
      <c r="U680" s="49"/>
      <c r="V680" s="50"/>
      <c r="W680" s="50"/>
      <c r="X680" s="48"/>
      <c r="Y680" s="48"/>
      <c r="Z680" s="48"/>
    </row>
    <row r="681" spans="1:26" ht="19.5" customHeight="1" x14ac:dyDescent="0.2">
      <c r="A681" s="47"/>
      <c r="B681" s="36"/>
      <c r="C681" s="48"/>
      <c r="D681" s="48"/>
      <c r="E681" s="48"/>
      <c r="F681" s="50"/>
      <c r="G681" s="50"/>
      <c r="H681" s="50"/>
      <c r="I681" s="49"/>
      <c r="J681" s="49"/>
      <c r="K681" s="50"/>
      <c r="L681" s="50"/>
      <c r="M681" s="48"/>
      <c r="N681" s="48"/>
      <c r="O681" s="48"/>
      <c r="P681" s="48"/>
      <c r="Q681" s="48"/>
      <c r="R681" s="48"/>
      <c r="S681" s="50"/>
      <c r="T681" s="49"/>
      <c r="U681" s="49"/>
      <c r="V681" s="50"/>
      <c r="W681" s="50"/>
      <c r="X681" s="48"/>
      <c r="Y681" s="48"/>
      <c r="Z681" s="48"/>
    </row>
    <row r="682" spans="1:26" ht="19.5" customHeight="1" x14ac:dyDescent="0.2">
      <c r="A682" s="47"/>
      <c r="B682" s="36"/>
      <c r="C682" s="48"/>
      <c r="D682" s="48"/>
      <c r="E682" s="48"/>
      <c r="F682" s="50"/>
      <c r="G682" s="50"/>
      <c r="H682" s="50"/>
      <c r="I682" s="49"/>
      <c r="J682" s="49"/>
      <c r="K682" s="50"/>
      <c r="L682" s="50"/>
      <c r="M682" s="48"/>
      <c r="N682" s="48"/>
      <c r="O682" s="48"/>
      <c r="P682" s="48"/>
      <c r="Q682" s="48"/>
      <c r="R682" s="48"/>
      <c r="S682" s="50"/>
      <c r="T682" s="49"/>
      <c r="U682" s="49"/>
      <c r="V682" s="50"/>
      <c r="W682" s="50"/>
      <c r="X682" s="48"/>
      <c r="Y682" s="48"/>
      <c r="Z682" s="48"/>
    </row>
    <row r="683" spans="1:26" ht="19.5" customHeight="1" x14ac:dyDescent="0.2">
      <c r="A683" s="47"/>
      <c r="B683" s="36"/>
      <c r="C683" s="48"/>
      <c r="D683" s="48"/>
      <c r="E683" s="48"/>
      <c r="F683" s="50"/>
      <c r="G683" s="50"/>
      <c r="H683" s="50"/>
      <c r="I683" s="49"/>
      <c r="J683" s="49"/>
      <c r="K683" s="50"/>
      <c r="L683" s="50"/>
      <c r="M683" s="48"/>
      <c r="N683" s="48"/>
      <c r="O683" s="48"/>
      <c r="P683" s="48"/>
      <c r="Q683" s="48"/>
      <c r="R683" s="48"/>
      <c r="S683" s="50"/>
      <c r="T683" s="49"/>
      <c r="U683" s="49"/>
      <c r="V683" s="50"/>
      <c r="W683" s="50"/>
      <c r="X683" s="48"/>
      <c r="Y683" s="48"/>
      <c r="Z683" s="48"/>
    </row>
    <row r="684" spans="1:26" ht="19.5" customHeight="1" x14ac:dyDescent="0.2">
      <c r="A684" s="47"/>
      <c r="B684" s="36"/>
      <c r="C684" s="48"/>
      <c r="D684" s="48"/>
      <c r="E684" s="48"/>
      <c r="F684" s="50"/>
      <c r="G684" s="50"/>
      <c r="H684" s="50"/>
      <c r="I684" s="49"/>
      <c r="J684" s="49"/>
      <c r="K684" s="50"/>
      <c r="L684" s="50"/>
      <c r="M684" s="48"/>
      <c r="N684" s="48"/>
      <c r="O684" s="48"/>
      <c r="P684" s="48"/>
      <c r="Q684" s="48"/>
      <c r="R684" s="48"/>
      <c r="S684" s="50"/>
      <c r="T684" s="49"/>
      <c r="U684" s="49"/>
      <c r="V684" s="50"/>
      <c r="W684" s="50"/>
      <c r="X684" s="48"/>
      <c r="Y684" s="48"/>
      <c r="Z684" s="48"/>
    </row>
    <row r="685" spans="1:26" ht="19.5" customHeight="1" x14ac:dyDescent="0.2">
      <c r="A685" s="47"/>
      <c r="B685" s="36"/>
      <c r="C685" s="48"/>
      <c r="D685" s="48"/>
      <c r="E685" s="48"/>
      <c r="F685" s="50"/>
      <c r="G685" s="50"/>
      <c r="H685" s="50"/>
      <c r="I685" s="49"/>
      <c r="J685" s="49"/>
      <c r="K685" s="50"/>
      <c r="L685" s="50"/>
      <c r="M685" s="48"/>
      <c r="N685" s="48"/>
      <c r="O685" s="48"/>
      <c r="P685" s="48"/>
      <c r="Q685" s="48"/>
      <c r="R685" s="48"/>
      <c r="S685" s="50"/>
      <c r="T685" s="49"/>
      <c r="U685" s="49"/>
      <c r="V685" s="50"/>
      <c r="W685" s="50"/>
      <c r="X685" s="48"/>
      <c r="Y685" s="48"/>
      <c r="Z685" s="48"/>
    </row>
    <row r="686" spans="1:26" ht="19.5" customHeight="1" x14ac:dyDescent="0.2">
      <c r="A686" s="47"/>
      <c r="B686" s="36"/>
      <c r="C686" s="48"/>
      <c r="D686" s="48"/>
      <c r="E686" s="48"/>
      <c r="F686" s="50"/>
      <c r="G686" s="50"/>
      <c r="H686" s="50"/>
      <c r="I686" s="49"/>
      <c r="J686" s="49"/>
      <c r="K686" s="50"/>
      <c r="L686" s="50"/>
      <c r="M686" s="48"/>
      <c r="N686" s="48"/>
      <c r="O686" s="48"/>
      <c r="P686" s="48"/>
      <c r="Q686" s="48"/>
      <c r="R686" s="48"/>
      <c r="S686" s="50"/>
      <c r="T686" s="49"/>
      <c r="U686" s="49"/>
      <c r="V686" s="50"/>
      <c r="W686" s="50"/>
      <c r="X686" s="48"/>
      <c r="Y686" s="48"/>
      <c r="Z686" s="48"/>
    </row>
    <row r="687" spans="1:26" ht="19.5" customHeight="1" x14ac:dyDescent="0.2">
      <c r="A687" s="47"/>
      <c r="B687" s="36"/>
      <c r="C687" s="48"/>
      <c r="D687" s="48"/>
      <c r="E687" s="48"/>
      <c r="F687" s="50"/>
      <c r="G687" s="50"/>
      <c r="H687" s="50"/>
      <c r="I687" s="49"/>
      <c r="J687" s="49"/>
      <c r="K687" s="50"/>
      <c r="L687" s="50"/>
      <c r="M687" s="48"/>
      <c r="N687" s="48"/>
      <c r="O687" s="48"/>
      <c r="P687" s="48"/>
      <c r="Q687" s="48"/>
      <c r="R687" s="48"/>
      <c r="S687" s="50"/>
      <c r="T687" s="49"/>
      <c r="U687" s="49"/>
      <c r="V687" s="50"/>
      <c r="W687" s="50"/>
      <c r="X687" s="48"/>
      <c r="Y687" s="48"/>
      <c r="Z687" s="48"/>
    </row>
    <row r="688" spans="1:26" ht="19.5" customHeight="1" x14ac:dyDescent="0.2">
      <c r="A688" s="47"/>
      <c r="B688" s="36"/>
      <c r="C688" s="48"/>
      <c r="D688" s="48"/>
      <c r="E688" s="48"/>
      <c r="F688" s="50"/>
      <c r="G688" s="50"/>
      <c r="H688" s="50"/>
      <c r="I688" s="49"/>
      <c r="J688" s="49"/>
      <c r="K688" s="50"/>
      <c r="L688" s="50"/>
      <c r="M688" s="48"/>
      <c r="N688" s="48"/>
      <c r="O688" s="48"/>
      <c r="P688" s="48"/>
      <c r="Q688" s="48"/>
      <c r="R688" s="48"/>
      <c r="S688" s="50"/>
      <c r="T688" s="49"/>
      <c r="U688" s="49"/>
      <c r="V688" s="50"/>
      <c r="W688" s="50"/>
      <c r="X688" s="48"/>
      <c r="Y688" s="48"/>
      <c r="Z688" s="48"/>
    </row>
    <row r="689" spans="1:26" ht="19.5" customHeight="1" x14ac:dyDescent="0.2">
      <c r="A689" s="47"/>
      <c r="B689" s="36"/>
      <c r="C689" s="48"/>
      <c r="D689" s="48"/>
      <c r="E689" s="48"/>
      <c r="F689" s="50"/>
      <c r="G689" s="50"/>
      <c r="H689" s="50"/>
      <c r="I689" s="49"/>
      <c r="J689" s="49"/>
      <c r="K689" s="50"/>
      <c r="L689" s="50"/>
      <c r="M689" s="48"/>
      <c r="N689" s="48"/>
      <c r="O689" s="48"/>
      <c r="P689" s="48"/>
      <c r="Q689" s="48"/>
      <c r="R689" s="48"/>
      <c r="S689" s="50"/>
      <c r="T689" s="49"/>
      <c r="U689" s="49"/>
      <c r="V689" s="50"/>
      <c r="W689" s="50"/>
      <c r="X689" s="48"/>
      <c r="Y689" s="48"/>
      <c r="Z689" s="48"/>
    </row>
    <row r="690" spans="1:26" ht="19.5" customHeight="1" x14ac:dyDescent="0.2">
      <c r="A690" s="47"/>
      <c r="B690" s="36"/>
      <c r="C690" s="48"/>
      <c r="D690" s="48"/>
      <c r="E690" s="48"/>
      <c r="F690" s="50"/>
      <c r="G690" s="50"/>
      <c r="H690" s="50"/>
      <c r="I690" s="49"/>
      <c r="J690" s="49"/>
      <c r="K690" s="50"/>
      <c r="L690" s="50"/>
      <c r="M690" s="48"/>
      <c r="N690" s="48"/>
      <c r="O690" s="48"/>
      <c r="P690" s="48"/>
      <c r="Q690" s="48"/>
      <c r="R690" s="48"/>
      <c r="S690" s="50"/>
      <c r="T690" s="49"/>
      <c r="U690" s="49"/>
      <c r="V690" s="50"/>
      <c r="W690" s="50"/>
      <c r="X690" s="48"/>
      <c r="Y690" s="48"/>
      <c r="Z690" s="48"/>
    </row>
    <row r="691" spans="1:26" ht="19.5" customHeight="1" x14ac:dyDescent="0.2">
      <c r="A691" s="47"/>
      <c r="B691" s="36"/>
      <c r="C691" s="48"/>
      <c r="D691" s="48"/>
      <c r="E691" s="48"/>
      <c r="F691" s="50"/>
      <c r="G691" s="50"/>
      <c r="H691" s="50"/>
      <c r="I691" s="49"/>
      <c r="J691" s="49"/>
      <c r="K691" s="50"/>
      <c r="L691" s="50"/>
      <c r="M691" s="48"/>
      <c r="N691" s="48"/>
      <c r="O691" s="48"/>
      <c r="P691" s="48"/>
      <c r="Q691" s="48"/>
      <c r="R691" s="48"/>
      <c r="S691" s="50"/>
      <c r="T691" s="49"/>
      <c r="U691" s="49"/>
      <c r="V691" s="50"/>
      <c r="W691" s="50"/>
      <c r="X691" s="48"/>
      <c r="Y691" s="48"/>
      <c r="Z691" s="48"/>
    </row>
    <row r="692" spans="1:26" ht="19.5" customHeight="1" x14ac:dyDescent="0.2">
      <c r="A692" s="47"/>
      <c r="B692" s="36"/>
      <c r="C692" s="48"/>
      <c r="D692" s="48"/>
      <c r="E692" s="48"/>
      <c r="F692" s="50"/>
      <c r="G692" s="50"/>
      <c r="H692" s="50"/>
      <c r="I692" s="49"/>
      <c r="J692" s="49"/>
      <c r="K692" s="50"/>
      <c r="L692" s="50"/>
      <c r="M692" s="48"/>
      <c r="N692" s="48"/>
      <c r="O692" s="48"/>
      <c r="P692" s="48"/>
      <c r="Q692" s="48"/>
      <c r="R692" s="48"/>
      <c r="S692" s="50"/>
      <c r="T692" s="49"/>
      <c r="U692" s="49"/>
      <c r="V692" s="50"/>
      <c r="W692" s="50"/>
      <c r="X692" s="48"/>
      <c r="Y692" s="48"/>
      <c r="Z692" s="48"/>
    </row>
    <row r="693" spans="1:26" ht="19.5" customHeight="1" x14ac:dyDescent="0.2">
      <c r="A693" s="47"/>
      <c r="B693" s="36"/>
      <c r="C693" s="48"/>
      <c r="D693" s="48"/>
      <c r="E693" s="48"/>
      <c r="F693" s="50"/>
      <c r="G693" s="50"/>
      <c r="H693" s="50"/>
      <c r="I693" s="49"/>
      <c r="J693" s="49"/>
      <c r="K693" s="50"/>
      <c r="L693" s="50"/>
      <c r="M693" s="48"/>
      <c r="N693" s="48"/>
      <c r="O693" s="48"/>
      <c r="P693" s="48"/>
      <c r="Q693" s="48"/>
      <c r="R693" s="48"/>
      <c r="S693" s="50"/>
      <c r="T693" s="49"/>
      <c r="U693" s="49"/>
      <c r="V693" s="50"/>
      <c r="W693" s="50"/>
      <c r="X693" s="48"/>
      <c r="Y693" s="48"/>
      <c r="Z693" s="48"/>
    </row>
    <row r="694" spans="1:26" ht="19.5" customHeight="1" x14ac:dyDescent="0.2">
      <c r="A694" s="47"/>
      <c r="B694" s="36"/>
      <c r="C694" s="48"/>
      <c r="D694" s="48"/>
      <c r="E694" s="48"/>
      <c r="F694" s="50"/>
      <c r="G694" s="50"/>
      <c r="H694" s="50"/>
      <c r="I694" s="49"/>
      <c r="J694" s="49"/>
      <c r="K694" s="50"/>
      <c r="L694" s="50"/>
      <c r="M694" s="48"/>
      <c r="N694" s="48"/>
      <c r="O694" s="48"/>
      <c r="P694" s="48"/>
      <c r="Q694" s="48"/>
      <c r="R694" s="48"/>
      <c r="S694" s="50"/>
      <c r="T694" s="49"/>
      <c r="U694" s="49"/>
      <c r="V694" s="50"/>
      <c r="W694" s="50"/>
      <c r="X694" s="48"/>
      <c r="Y694" s="48"/>
      <c r="Z694" s="48"/>
    </row>
    <row r="695" spans="1:26" ht="19.5" customHeight="1" x14ac:dyDescent="0.2">
      <c r="A695" s="47"/>
      <c r="B695" s="36"/>
      <c r="C695" s="48"/>
      <c r="D695" s="48"/>
      <c r="E695" s="48"/>
      <c r="F695" s="50"/>
      <c r="G695" s="50"/>
      <c r="H695" s="50"/>
      <c r="I695" s="49"/>
      <c r="J695" s="49"/>
      <c r="K695" s="50"/>
      <c r="L695" s="50"/>
      <c r="M695" s="48"/>
      <c r="N695" s="48"/>
      <c r="O695" s="48"/>
      <c r="P695" s="48"/>
      <c r="Q695" s="48"/>
      <c r="R695" s="48"/>
      <c r="S695" s="50"/>
      <c r="T695" s="49"/>
      <c r="U695" s="49"/>
      <c r="V695" s="50"/>
      <c r="W695" s="50"/>
      <c r="X695" s="48"/>
      <c r="Y695" s="48"/>
      <c r="Z695" s="48"/>
    </row>
    <row r="696" spans="1:26" ht="19.5" customHeight="1" x14ac:dyDescent="0.2">
      <c r="A696" s="47"/>
      <c r="B696" s="36"/>
      <c r="C696" s="48"/>
      <c r="D696" s="48"/>
      <c r="E696" s="48"/>
      <c r="F696" s="50"/>
      <c r="G696" s="50"/>
      <c r="H696" s="50"/>
      <c r="I696" s="49"/>
      <c r="J696" s="49"/>
      <c r="K696" s="50"/>
      <c r="L696" s="50"/>
      <c r="M696" s="48"/>
      <c r="N696" s="48"/>
      <c r="O696" s="48"/>
      <c r="P696" s="48"/>
      <c r="Q696" s="48"/>
      <c r="R696" s="48"/>
      <c r="S696" s="50"/>
      <c r="T696" s="49"/>
      <c r="U696" s="49"/>
      <c r="V696" s="50"/>
      <c r="W696" s="50"/>
      <c r="X696" s="48"/>
      <c r="Y696" s="48"/>
      <c r="Z696" s="48"/>
    </row>
    <row r="697" spans="1:26" ht="19.5" customHeight="1" x14ac:dyDescent="0.2">
      <c r="A697" s="47"/>
      <c r="B697" s="36"/>
      <c r="C697" s="48"/>
      <c r="D697" s="48"/>
      <c r="E697" s="48"/>
      <c r="F697" s="50"/>
      <c r="G697" s="50"/>
      <c r="H697" s="50"/>
      <c r="I697" s="49"/>
      <c r="J697" s="49"/>
      <c r="K697" s="50"/>
      <c r="L697" s="50"/>
      <c r="M697" s="48"/>
      <c r="N697" s="48"/>
      <c r="O697" s="48"/>
      <c r="P697" s="48"/>
      <c r="Q697" s="48"/>
      <c r="R697" s="48"/>
      <c r="S697" s="50"/>
      <c r="T697" s="49"/>
      <c r="U697" s="49"/>
      <c r="V697" s="50"/>
      <c r="W697" s="50"/>
      <c r="X697" s="48"/>
      <c r="Y697" s="48"/>
      <c r="Z697" s="48"/>
    </row>
    <row r="698" spans="1:26" ht="19.5" customHeight="1" x14ac:dyDescent="0.2">
      <c r="A698" s="47"/>
      <c r="B698" s="36"/>
      <c r="C698" s="48"/>
      <c r="D698" s="48"/>
      <c r="E698" s="48"/>
      <c r="F698" s="50"/>
      <c r="G698" s="50"/>
      <c r="H698" s="50"/>
      <c r="I698" s="49"/>
      <c r="J698" s="49"/>
      <c r="K698" s="50"/>
      <c r="L698" s="50"/>
      <c r="M698" s="48"/>
      <c r="N698" s="48"/>
      <c r="O698" s="48"/>
      <c r="P698" s="48"/>
      <c r="Q698" s="48"/>
      <c r="R698" s="48"/>
      <c r="S698" s="50"/>
      <c r="T698" s="49"/>
      <c r="U698" s="49"/>
      <c r="V698" s="50"/>
      <c r="W698" s="50"/>
      <c r="X698" s="48"/>
      <c r="Y698" s="48"/>
      <c r="Z698" s="48"/>
    </row>
    <row r="699" spans="1:26" ht="19.5" customHeight="1" x14ac:dyDescent="0.2">
      <c r="A699" s="47"/>
      <c r="B699" s="36"/>
      <c r="C699" s="48"/>
      <c r="D699" s="48"/>
      <c r="E699" s="48"/>
      <c r="F699" s="50"/>
      <c r="G699" s="50"/>
      <c r="H699" s="50"/>
      <c r="I699" s="49"/>
      <c r="J699" s="49"/>
      <c r="K699" s="50"/>
      <c r="L699" s="50"/>
      <c r="M699" s="48"/>
      <c r="N699" s="48"/>
      <c r="O699" s="48"/>
      <c r="P699" s="48"/>
      <c r="Q699" s="48"/>
      <c r="R699" s="48"/>
      <c r="S699" s="50"/>
      <c r="T699" s="49"/>
      <c r="U699" s="49"/>
      <c r="V699" s="50"/>
      <c r="W699" s="50"/>
      <c r="X699" s="48"/>
      <c r="Y699" s="48"/>
      <c r="Z699" s="48"/>
    </row>
    <row r="700" spans="1:26" ht="19.5" customHeight="1" x14ac:dyDescent="0.2">
      <c r="A700" s="47"/>
      <c r="B700" s="36"/>
      <c r="C700" s="48"/>
      <c r="D700" s="48"/>
      <c r="E700" s="48"/>
      <c r="F700" s="50"/>
      <c r="G700" s="50"/>
      <c r="H700" s="50"/>
      <c r="I700" s="49"/>
      <c r="J700" s="49"/>
      <c r="K700" s="50"/>
      <c r="L700" s="50"/>
      <c r="M700" s="48"/>
      <c r="N700" s="48"/>
      <c r="O700" s="48"/>
      <c r="P700" s="48"/>
      <c r="Q700" s="48"/>
      <c r="R700" s="48"/>
      <c r="S700" s="50"/>
      <c r="T700" s="49"/>
      <c r="U700" s="49"/>
      <c r="V700" s="50"/>
      <c r="W700" s="50"/>
      <c r="X700" s="48"/>
      <c r="Y700" s="48"/>
      <c r="Z700" s="48"/>
    </row>
    <row r="701" spans="1:26" ht="19.5" customHeight="1" x14ac:dyDescent="0.2">
      <c r="A701" s="47"/>
      <c r="B701" s="36"/>
      <c r="C701" s="48"/>
      <c r="D701" s="48"/>
      <c r="E701" s="48"/>
      <c r="F701" s="50"/>
      <c r="G701" s="50"/>
      <c r="H701" s="50"/>
      <c r="I701" s="49"/>
      <c r="J701" s="49"/>
      <c r="K701" s="50"/>
      <c r="L701" s="50"/>
      <c r="M701" s="48"/>
      <c r="N701" s="48"/>
      <c r="O701" s="48"/>
      <c r="P701" s="48"/>
      <c r="Q701" s="48"/>
      <c r="R701" s="48"/>
      <c r="S701" s="50"/>
      <c r="T701" s="49"/>
      <c r="U701" s="49"/>
      <c r="V701" s="50"/>
      <c r="W701" s="50"/>
      <c r="X701" s="48"/>
      <c r="Y701" s="48"/>
      <c r="Z701" s="48"/>
    </row>
    <row r="702" spans="1:26" ht="19.5" customHeight="1" x14ac:dyDescent="0.2">
      <c r="A702" s="47"/>
      <c r="B702" s="36"/>
      <c r="C702" s="48"/>
      <c r="D702" s="48"/>
      <c r="E702" s="48"/>
      <c r="F702" s="50"/>
      <c r="G702" s="50"/>
      <c r="H702" s="50"/>
      <c r="I702" s="49"/>
      <c r="J702" s="49"/>
      <c r="K702" s="50"/>
      <c r="L702" s="50"/>
      <c r="M702" s="48"/>
      <c r="N702" s="48"/>
      <c r="O702" s="48"/>
      <c r="P702" s="48"/>
      <c r="Q702" s="48"/>
      <c r="R702" s="48"/>
      <c r="S702" s="50"/>
      <c r="T702" s="49"/>
      <c r="U702" s="49"/>
      <c r="V702" s="50"/>
      <c r="W702" s="50"/>
      <c r="X702" s="48"/>
      <c r="Y702" s="48"/>
      <c r="Z702" s="48"/>
    </row>
    <row r="703" spans="1:26" ht="19.5" customHeight="1" x14ac:dyDescent="0.2">
      <c r="A703" s="47"/>
      <c r="B703" s="36"/>
      <c r="C703" s="48"/>
      <c r="D703" s="48"/>
      <c r="E703" s="48"/>
      <c r="F703" s="50"/>
      <c r="G703" s="50"/>
      <c r="H703" s="50"/>
      <c r="I703" s="49"/>
      <c r="J703" s="49"/>
      <c r="K703" s="50"/>
      <c r="L703" s="50"/>
      <c r="M703" s="48"/>
      <c r="N703" s="48"/>
      <c r="O703" s="48"/>
      <c r="P703" s="48"/>
      <c r="Q703" s="48"/>
      <c r="R703" s="48"/>
      <c r="S703" s="50"/>
      <c r="T703" s="49"/>
      <c r="U703" s="49"/>
      <c r="V703" s="50"/>
      <c r="W703" s="50"/>
      <c r="X703" s="48"/>
      <c r="Y703" s="48"/>
      <c r="Z703" s="48"/>
    </row>
    <row r="704" spans="1:26" ht="19.5" customHeight="1" x14ac:dyDescent="0.2">
      <c r="A704" s="47"/>
      <c r="B704" s="36"/>
      <c r="C704" s="48"/>
      <c r="D704" s="48"/>
      <c r="E704" s="48"/>
      <c r="F704" s="50"/>
      <c r="G704" s="50"/>
      <c r="H704" s="50"/>
      <c r="I704" s="49"/>
      <c r="J704" s="49"/>
      <c r="K704" s="50"/>
      <c r="L704" s="50"/>
      <c r="M704" s="48"/>
      <c r="N704" s="48"/>
      <c r="O704" s="48"/>
      <c r="P704" s="48"/>
      <c r="Q704" s="48"/>
      <c r="R704" s="48"/>
      <c r="S704" s="50"/>
      <c r="T704" s="49"/>
      <c r="U704" s="49"/>
      <c r="V704" s="50"/>
      <c r="W704" s="50"/>
      <c r="X704" s="48"/>
      <c r="Y704" s="48"/>
      <c r="Z704" s="48"/>
    </row>
    <row r="705" spans="1:26" ht="19.5" customHeight="1" x14ac:dyDescent="0.2">
      <c r="A705" s="47"/>
      <c r="B705" s="36"/>
      <c r="C705" s="48"/>
      <c r="D705" s="48"/>
      <c r="E705" s="48"/>
      <c r="F705" s="50"/>
      <c r="G705" s="50"/>
      <c r="H705" s="50"/>
      <c r="I705" s="49"/>
      <c r="J705" s="49"/>
      <c r="K705" s="50"/>
      <c r="L705" s="50"/>
      <c r="M705" s="48"/>
      <c r="N705" s="48"/>
      <c r="O705" s="48"/>
      <c r="P705" s="48"/>
      <c r="Q705" s="48"/>
      <c r="R705" s="48"/>
      <c r="S705" s="50"/>
      <c r="T705" s="49"/>
      <c r="U705" s="49"/>
      <c r="V705" s="50"/>
      <c r="W705" s="50"/>
      <c r="X705" s="48"/>
      <c r="Y705" s="48"/>
      <c r="Z705" s="48"/>
    </row>
    <row r="706" spans="1:26" ht="19.5" customHeight="1" x14ac:dyDescent="0.2">
      <c r="A706" s="47"/>
      <c r="B706" s="36"/>
      <c r="C706" s="48"/>
      <c r="D706" s="48"/>
      <c r="E706" s="48"/>
      <c r="F706" s="50"/>
      <c r="G706" s="50"/>
      <c r="H706" s="50"/>
      <c r="I706" s="49"/>
      <c r="J706" s="49"/>
      <c r="K706" s="50"/>
      <c r="L706" s="50"/>
      <c r="M706" s="48"/>
      <c r="N706" s="48"/>
      <c r="O706" s="48"/>
      <c r="P706" s="48"/>
      <c r="Q706" s="48"/>
      <c r="R706" s="48"/>
      <c r="S706" s="50"/>
      <c r="T706" s="49"/>
      <c r="U706" s="49"/>
      <c r="V706" s="50"/>
      <c r="W706" s="50"/>
      <c r="X706" s="48"/>
      <c r="Y706" s="48"/>
      <c r="Z706" s="48"/>
    </row>
    <row r="707" spans="1:26" ht="19.5" customHeight="1" x14ac:dyDescent="0.2">
      <c r="A707" s="47"/>
      <c r="B707" s="36"/>
      <c r="C707" s="48"/>
      <c r="D707" s="48"/>
      <c r="E707" s="48"/>
      <c r="F707" s="50"/>
      <c r="G707" s="50"/>
      <c r="H707" s="50"/>
      <c r="I707" s="49"/>
      <c r="J707" s="49"/>
      <c r="K707" s="50"/>
      <c r="L707" s="50"/>
      <c r="M707" s="48"/>
      <c r="N707" s="48"/>
      <c r="O707" s="48"/>
      <c r="P707" s="48"/>
      <c r="Q707" s="48"/>
      <c r="R707" s="48"/>
      <c r="S707" s="50"/>
      <c r="T707" s="49"/>
      <c r="U707" s="49"/>
      <c r="V707" s="50"/>
      <c r="W707" s="50"/>
      <c r="X707" s="48"/>
      <c r="Y707" s="48"/>
      <c r="Z707" s="48"/>
    </row>
    <row r="708" spans="1:26" ht="19.5" customHeight="1" x14ac:dyDescent="0.2">
      <c r="A708" s="47"/>
      <c r="B708" s="36"/>
      <c r="C708" s="48"/>
      <c r="D708" s="48"/>
      <c r="E708" s="48"/>
      <c r="F708" s="50"/>
      <c r="G708" s="50"/>
      <c r="H708" s="50"/>
      <c r="I708" s="49"/>
      <c r="J708" s="49"/>
      <c r="K708" s="50"/>
      <c r="L708" s="50"/>
      <c r="M708" s="48"/>
      <c r="N708" s="48"/>
      <c r="O708" s="48"/>
      <c r="P708" s="48"/>
      <c r="Q708" s="48"/>
      <c r="R708" s="48"/>
      <c r="S708" s="50"/>
      <c r="T708" s="49"/>
      <c r="U708" s="49"/>
      <c r="V708" s="50"/>
      <c r="W708" s="50"/>
      <c r="X708" s="48"/>
      <c r="Y708" s="48"/>
      <c r="Z708" s="48"/>
    </row>
    <row r="709" spans="1:26" ht="19.5" customHeight="1" x14ac:dyDescent="0.2">
      <c r="A709" s="47"/>
      <c r="B709" s="36"/>
      <c r="C709" s="48"/>
      <c r="D709" s="48"/>
      <c r="E709" s="48"/>
      <c r="F709" s="50"/>
      <c r="G709" s="50"/>
      <c r="H709" s="50"/>
      <c r="I709" s="49"/>
      <c r="J709" s="49"/>
      <c r="K709" s="50"/>
      <c r="L709" s="50"/>
      <c r="M709" s="48"/>
      <c r="N709" s="48"/>
      <c r="O709" s="48"/>
      <c r="P709" s="48"/>
      <c r="Q709" s="48"/>
      <c r="R709" s="48"/>
      <c r="S709" s="50"/>
      <c r="T709" s="49"/>
      <c r="U709" s="49"/>
      <c r="V709" s="50"/>
      <c r="W709" s="50"/>
      <c r="X709" s="48"/>
      <c r="Y709" s="48"/>
      <c r="Z709" s="48"/>
    </row>
    <row r="710" spans="1:26" ht="19.5" customHeight="1" x14ac:dyDescent="0.2">
      <c r="A710" s="47"/>
      <c r="B710" s="36"/>
      <c r="C710" s="48"/>
      <c r="D710" s="48"/>
      <c r="E710" s="48"/>
      <c r="F710" s="50"/>
      <c r="G710" s="50"/>
      <c r="H710" s="50"/>
      <c r="I710" s="49"/>
      <c r="J710" s="49"/>
      <c r="K710" s="50"/>
      <c r="L710" s="50"/>
      <c r="M710" s="48"/>
      <c r="N710" s="48"/>
      <c r="O710" s="48"/>
      <c r="P710" s="48"/>
      <c r="Q710" s="48"/>
      <c r="R710" s="48"/>
      <c r="S710" s="50"/>
      <c r="T710" s="49"/>
      <c r="U710" s="49"/>
      <c r="V710" s="50"/>
      <c r="W710" s="50"/>
      <c r="X710" s="48"/>
      <c r="Y710" s="48"/>
      <c r="Z710" s="48"/>
    </row>
    <row r="711" spans="1:26" ht="19.5" customHeight="1" x14ac:dyDescent="0.2">
      <c r="A711" s="47"/>
      <c r="B711" s="36"/>
      <c r="C711" s="48"/>
      <c r="D711" s="48"/>
      <c r="E711" s="48"/>
      <c r="F711" s="50"/>
      <c r="G711" s="50"/>
      <c r="H711" s="50"/>
      <c r="I711" s="49"/>
      <c r="J711" s="49"/>
      <c r="K711" s="50"/>
      <c r="L711" s="50"/>
      <c r="M711" s="48"/>
      <c r="N711" s="48"/>
      <c r="O711" s="48"/>
      <c r="P711" s="48"/>
      <c r="Q711" s="48"/>
      <c r="R711" s="48"/>
      <c r="S711" s="50"/>
      <c r="T711" s="49"/>
      <c r="U711" s="49"/>
      <c r="V711" s="50"/>
      <c r="W711" s="50"/>
      <c r="X711" s="48"/>
      <c r="Y711" s="48"/>
      <c r="Z711" s="48"/>
    </row>
    <row r="712" spans="1:26" ht="19.5" customHeight="1" x14ac:dyDescent="0.2">
      <c r="A712" s="47"/>
      <c r="B712" s="36"/>
      <c r="C712" s="48"/>
      <c r="D712" s="48"/>
      <c r="E712" s="48"/>
      <c r="F712" s="50"/>
      <c r="G712" s="50"/>
      <c r="H712" s="50"/>
      <c r="I712" s="49"/>
      <c r="J712" s="49"/>
      <c r="K712" s="50"/>
      <c r="L712" s="50"/>
      <c r="M712" s="48"/>
      <c r="N712" s="48"/>
      <c r="O712" s="48"/>
      <c r="P712" s="48"/>
      <c r="Q712" s="48"/>
      <c r="R712" s="48"/>
      <c r="S712" s="50"/>
      <c r="T712" s="49"/>
      <c r="U712" s="49"/>
      <c r="V712" s="50"/>
      <c r="W712" s="50"/>
      <c r="X712" s="48"/>
      <c r="Y712" s="48"/>
      <c r="Z712" s="48"/>
    </row>
    <row r="713" spans="1:26" ht="19.5" customHeight="1" x14ac:dyDescent="0.2">
      <c r="A713" s="47"/>
      <c r="B713" s="36"/>
      <c r="C713" s="48"/>
      <c r="D713" s="48"/>
      <c r="E713" s="48"/>
      <c r="F713" s="50"/>
      <c r="G713" s="50"/>
      <c r="H713" s="50"/>
      <c r="I713" s="49"/>
      <c r="J713" s="49"/>
      <c r="K713" s="50"/>
      <c r="L713" s="50"/>
      <c r="M713" s="48"/>
      <c r="N713" s="48"/>
      <c r="O713" s="48"/>
      <c r="P713" s="48"/>
      <c r="Q713" s="48"/>
      <c r="R713" s="48"/>
      <c r="S713" s="50"/>
      <c r="T713" s="49"/>
      <c r="U713" s="49"/>
      <c r="V713" s="50"/>
      <c r="W713" s="50"/>
      <c r="X713" s="48"/>
      <c r="Y713" s="48"/>
      <c r="Z713" s="48"/>
    </row>
    <row r="714" spans="1:26" ht="19.5" customHeight="1" x14ac:dyDescent="0.2">
      <c r="A714" s="47"/>
      <c r="B714" s="36"/>
      <c r="C714" s="48"/>
      <c r="D714" s="48"/>
      <c r="E714" s="48"/>
      <c r="F714" s="50"/>
      <c r="G714" s="50"/>
      <c r="H714" s="50"/>
      <c r="I714" s="49"/>
      <c r="J714" s="49"/>
      <c r="K714" s="50"/>
      <c r="L714" s="50"/>
      <c r="M714" s="48"/>
      <c r="N714" s="48"/>
      <c r="O714" s="48"/>
      <c r="P714" s="48"/>
      <c r="Q714" s="48"/>
      <c r="R714" s="48"/>
      <c r="S714" s="50"/>
      <c r="T714" s="49"/>
      <c r="U714" s="49"/>
      <c r="V714" s="50"/>
      <c r="W714" s="50"/>
      <c r="X714" s="48"/>
      <c r="Y714" s="48"/>
      <c r="Z714" s="48"/>
    </row>
    <row r="715" spans="1:26" ht="19.5" customHeight="1" x14ac:dyDescent="0.2">
      <c r="A715" s="47"/>
      <c r="B715" s="36"/>
      <c r="C715" s="48"/>
      <c r="D715" s="48"/>
      <c r="E715" s="48"/>
      <c r="F715" s="50"/>
      <c r="G715" s="50"/>
      <c r="H715" s="50"/>
      <c r="I715" s="49"/>
      <c r="J715" s="49"/>
      <c r="K715" s="50"/>
      <c r="L715" s="50"/>
      <c r="M715" s="48"/>
      <c r="N715" s="48"/>
      <c r="O715" s="48"/>
      <c r="P715" s="48"/>
      <c r="Q715" s="48"/>
      <c r="R715" s="48"/>
      <c r="S715" s="50"/>
      <c r="T715" s="49"/>
      <c r="U715" s="49"/>
      <c r="V715" s="50"/>
      <c r="W715" s="50"/>
      <c r="X715" s="48"/>
      <c r="Y715" s="48"/>
      <c r="Z715" s="48"/>
    </row>
    <row r="716" spans="1:26" ht="19.5" customHeight="1" x14ac:dyDescent="0.2">
      <c r="A716" s="47"/>
      <c r="B716" s="36"/>
      <c r="C716" s="48"/>
      <c r="D716" s="48"/>
      <c r="E716" s="48"/>
      <c r="F716" s="50"/>
      <c r="G716" s="50"/>
      <c r="H716" s="50"/>
      <c r="I716" s="49"/>
      <c r="J716" s="49"/>
      <c r="K716" s="50"/>
      <c r="L716" s="50"/>
      <c r="M716" s="48"/>
      <c r="N716" s="48"/>
      <c r="O716" s="48"/>
      <c r="P716" s="48"/>
      <c r="Q716" s="48"/>
      <c r="R716" s="48"/>
      <c r="S716" s="50"/>
      <c r="T716" s="49"/>
      <c r="U716" s="49"/>
      <c r="V716" s="50"/>
      <c r="W716" s="50"/>
      <c r="X716" s="48"/>
      <c r="Y716" s="48"/>
      <c r="Z716" s="48"/>
    </row>
    <row r="717" spans="1:26" ht="19.5" customHeight="1" x14ac:dyDescent="0.2">
      <c r="A717" s="47"/>
      <c r="B717" s="36"/>
      <c r="C717" s="48"/>
      <c r="D717" s="48"/>
      <c r="E717" s="48"/>
      <c r="F717" s="50"/>
      <c r="G717" s="50"/>
      <c r="H717" s="50"/>
      <c r="I717" s="49"/>
      <c r="J717" s="49"/>
      <c r="K717" s="50"/>
      <c r="L717" s="50"/>
      <c r="M717" s="48"/>
      <c r="N717" s="48"/>
      <c r="O717" s="48"/>
      <c r="P717" s="48"/>
      <c r="Q717" s="48"/>
      <c r="R717" s="48"/>
      <c r="S717" s="50"/>
      <c r="T717" s="49"/>
      <c r="U717" s="49"/>
      <c r="V717" s="50"/>
      <c r="W717" s="50"/>
      <c r="X717" s="48"/>
      <c r="Y717" s="48"/>
      <c r="Z717" s="48"/>
    </row>
    <row r="718" spans="1:26" ht="19.5" customHeight="1" x14ac:dyDescent="0.2">
      <c r="A718" s="47"/>
      <c r="B718" s="36"/>
      <c r="C718" s="48"/>
      <c r="D718" s="48"/>
      <c r="E718" s="48"/>
      <c r="F718" s="50"/>
      <c r="G718" s="50"/>
      <c r="H718" s="50"/>
      <c r="I718" s="49"/>
      <c r="J718" s="49"/>
      <c r="K718" s="50"/>
      <c r="L718" s="50"/>
      <c r="M718" s="48"/>
      <c r="N718" s="48"/>
      <c r="O718" s="48"/>
      <c r="P718" s="48"/>
      <c r="Q718" s="48"/>
      <c r="R718" s="48"/>
      <c r="S718" s="50"/>
      <c r="T718" s="49"/>
      <c r="U718" s="49"/>
      <c r="V718" s="50"/>
      <c r="W718" s="50"/>
      <c r="X718" s="48"/>
      <c r="Y718" s="48"/>
      <c r="Z718" s="48"/>
    </row>
    <row r="719" spans="1:26" ht="19.5" customHeight="1" x14ac:dyDescent="0.2">
      <c r="A719" s="47"/>
      <c r="B719" s="36"/>
      <c r="C719" s="48"/>
      <c r="D719" s="48"/>
      <c r="E719" s="48"/>
      <c r="F719" s="50"/>
      <c r="G719" s="50"/>
      <c r="H719" s="50"/>
      <c r="I719" s="49"/>
      <c r="J719" s="49"/>
      <c r="K719" s="50"/>
      <c r="L719" s="50"/>
      <c r="M719" s="48"/>
      <c r="N719" s="48"/>
      <c r="O719" s="48"/>
      <c r="P719" s="48"/>
      <c r="Q719" s="48"/>
      <c r="R719" s="48"/>
      <c r="S719" s="50"/>
      <c r="T719" s="49"/>
      <c r="U719" s="49"/>
      <c r="V719" s="50"/>
      <c r="W719" s="50"/>
      <c r="X719" s="48"/>
      <c r="Y719" s="48"/>
      <c r="Z719" s="48"/>
    </row>
    <row r="720" spans="1:26" ht="19.5" customHeight="1" x14ac:dyDescent="0.2">
      <c r="A720" s="47"/>
      <c r="B720" s="36"/>
      <c r="C720" s="48"/>
      <c r="D720" s="48"/>
      <c r="E720" s="48"/>
      <c r="F720" s="50"/>
      <c r="G720" s="50"/>
      <c r="H720" s="50"/>
      <c r="I720" s="49"/>
      <c r="J720" s="49"/>
      <c r="K720" s="50"/>
      <c r="L720" s="50"/>
      <c r="M720" s="48"/>
      <c r="N720" s="48"/>
      <c r="O720" s="48"/>
      <c r="P720" s="48"/>
      <c r="Q720" s="48"/>
      <c r="R720" s="48"/>
      <c r="S720" s="50"/>
      <c r="T720" s="49"/>
      <c r="U720" s="49"/>
      <c r="V720" s="50"/>
      <c r="W720" s="50"/>
      <c r="X720" s="48"/>
      <c r="Y720" s="48"/>
      <c r="Z720" s="48"/>
    </row>
    <row r="721" spans="1:26" ht="19.5" customHeight="1" x14ac:dyDescent="0.2">
      <c r="A721" s="47"/>
      <c r="B721" s="36"/>
      <c r="C721" s="48"/>
      <c r="D721" s="48"/>
      <c r="E721" s="48"/>
      <c r="F721" s="50"/>
      <c r="G721" s="50"/>
      <c r="H721" s="50"/>
      <c r="I721" s="49"/>
      <c r="J721" s="49"/>
      <c r="K721" s="50"/>
      <c r="L721" s="50"/>
      <c r="M721" s="48"/>
      <c r="N721" s="48"/>
      <c r="O721" s="48"/>
      <c r="P721" s="48"/>
      <c r="Q721" s="48"/>
      <c r="R721" s="48"/>
      <c r="S721" s="50"/>
      <c r="T721" s="49"/>
      <c r="U721" s="49"/>
      <c r="V721" s="50"/>
      <c r="W721" s="50"/>
      <c r="X721" s="48"/>
      <c r="Y721" s="48"/>
      <c r="Z721" s="48"/>
    </row>
    <row r="722" spans="1:26" ht="19.5" customHeight="1" x14ac:dyDescent="0.2">
      <c r="A722" s="47"/>
      <c r="B722" s="36"/>
      <c r="C722" s="48"/>
      <c r="D722" s="48"/>
      <c r="E722" s="48"/>
      <c r="F722" s="50"/>
      <c r="G722" s="50"/>
      <c r="H722" s="50"/>
      <c r="I722" s="49"/>
      <c r="J722" s="49"/>
      <c r="K722" s="50"/>
      <c r="L722" s="50"/>
      <c r="M722" s="48"/>
      <c r="N722" s="48"/>
      <c r="O722" s="48"/>
      <c r="P722" s="48"/>
      <c r="Q722" s="48"/>
      <c r="R722" s="48"/>
      <c r="S722" s="50"/>
      <c r="T722" s="49"/>
      <c r="U722" s="49"/>
      <c r="V722" s="50"/>
      <c r="W722" s="50"/>
      <c r="X722" s="48"/>
      <c r="Y722" s="48"/>
      <c r="Z722" s="48"/>
    </row>
    <row r="723" spans="1:26" ht="19.5" customHeight="1" x14ac:dyDescent="0.2">
      <c r="A723" s="47"/>
      <c r="B723" s="36"/>
      <c r="C723" s="48"/>
      <c r="D723" s="48"/>
      <c r="E723" s="48"/>
      <c r="F723" s="50"/>
      <c r="G723" s="50"/>
      <c r="H723" s="50"/>
      <c r="I723" s="49"/>
      <c r="J723" s="49"/>
      <c r="K723" s="50"/>
      <c r="L723" s="50"/>
      <c r="M723" s="48"/>
      <c r="N723" s="48"/>
      <c r="O723" s="48"/>
      <c r="P723" s="48"/>
      <c r="Q723" s="48"/>
      <c r="R723" s="48"/>
      <c r="S723" s="50"/>
      <c r="T723" s="49"/>
      <c r="U723" s="49"/>
      <c r="V723" s="50"/>
      <c r="W723" s="50"/>
      <c r="X723" s="48"/>
      <c r="Y723" s="48"/>
      <c r="Z723" s="48"/>
    </row>
    <row r="724" spans="1:26" ht="19.5" customHeight="1" x14ac:dyDescent="0.2">
      <c r="A724" s="47"/>
      <c r="B724" s="36"/>
      <c r="C724" s="48"/>
      <c r="D724" s="48"/>
      <c r="E724" s="48"/>
      <c r="F724" s="50"/>
      <c r="G724" s="50"/>
      <c r="H724" s="50"/>
      <c r="I724" s="49"/>
      <c r="J724" s="49"/>
      <c r="K724" s="50"/>
      <c r="L724" s="50"/>
      <c r="M724" s="48"/>
      <c r="N724" s="48"/>
      <c r="O724" s="48"/>
      <c r="P724" s="48"/>
      <c r="Q724" s="48"/>
      <c r="R724" s="48"/>
      <c r="S724" s="50"/>
      <c r="T724" s="49"/>
      <c r="U724" s="49"/>
      <c r="V724" s="50"/>
      <c r="W724" s="50"/>
      <c r="X724" s="48"/>
      <c r="Y724" s="48"/>
      <c r="Z724" s="48"/>
    </row>
    <row r="725" spans="1:26" ht="19.5" customHeight="1" x14ac:dyDescent="0.2">
      <c r="A725" s="47"/>
      <c r="B725" s="36"/>
      <c r="C725" s="48"/>
      <c r="D725" s="48"/>
      <c r="E725" s="48"/>
      <c r="F725" s="50"/>
      <c r="G725" s="50"/>
      <c r="H725" s="50"/>
      <c r="I725" s="49"/>
      <c r="J725" s="49"/>
      <c r="K725" s="50"/>
      <c r="L725" s="50"/>
      <c r="M725" s="48"/>
      <c r="N725" s="48"/>
      <c r="O725" s="48"/>
      <c r="P725" s="48"/>
      <c r="Q725" s="48"/>
      <c r="R725" s="48"/>
      <c r="S725" s="50"/>
      <c r="T725" s="49"/>
      <c r="U725" s="49"/>
      <c r="V725" s="50"/>
      <c r="W725" s="50"/>
      <c r="X725" s="48"/>
      <c r="Y725" s="48"/>
      <c r="Z725" s="48"/>
    </row>
    <row r="726" spans="1:26" ht="19.5" customHeight="1" x14ac:dyDescent="0.2">
      <c r="A726" s="47"/>
      <c r="B726" s="36"/>
      <c r="C726" s="48"/>
      <c r="D726" s="48"/>
      <c r="E726" s="48"/>
      <c r="F726" s="50"/>
      <c r="G726" s="50"/>
      <c r="H726" s="50"/>
      <c r="I726" s="49"/>
      <c r="J726" s="49"/>
      <c r="K726" s="50"/>
      <c r="L726" s="50"/>
      <c r="M726" s="48"/>
      <c r="N726" s="48"/>
      <c r="O726" s="48"/>
      <c r="P726" s="48"/>
      <c r="Q726" s="48"/>
      <c r="R726" s="48"/>
      <c r="S726" s="50"/>
      <c r="T726" s="49"/>
      <c r="U726" s="49"/>
      <c r="V726" s="50"/>
      <c r="W726" s="50"/>
      <c r="X726" s="48"/>
      <c r="Y726" s="48"/>
      <c r="Z726" s="48"/>
    </row>
    <row r="727" spans="1:26" ht="19.5" customHeight="1" x14ac:dyDescent="0.2">
      <c r="A727" s="47"/>
      <c r="B727" s="36"/>
      <c r="C727" s="48"/>
      <c r="D727" s="48"/>
      <c r="E727" s="48"/>
      <c r="F727" s="50"/>
      <c r="G727" s="50"/>
      <c r="H727" s="50"/>
      <c r="I727" s="49"/>
      <c r="J727" s="49"/>
      <c r="K727" s="50"/>
      <c r="L727" s="50"/>
      <c r="M727" s="48"/>
      <c r="N727" s="48"/>
      <c r="O727" s="48"/>
      <c r="P727" s="48"/>
      <c r="Q727" s="48"/>
      <c r="R727" s="48"/>
      <c r="S727" s="50"/>
      <c r="T727" s="49"/>
      <c r="U727" s="49"/>
      <c r="V727" s="50"/>
      <c r="W727" s="50"/>
      <c r="X727" s="48"/>
      <c r="Y727" s="48"/>
      <c r="Z727" s="48"/>
    </row>
    <row r="728" spans="1:26" ht="19.5" customHeight="1" x14ac:dyDescent="0.2">
      <c r="A728" s="47"/>
      <c r="B728" s="36"/>
      <c r="C728" s="48"/>
      <c r="D728" s="48"/>
      <c r="E728" s="48"/>
      <c r="F728" s="50"/>
      <c r="G728" s="50"/>
      <c r="H728" s="50"/>
      <c r="I728" s="49"/>
      <c r="J728" s="49"/>
      <c r="K728" s="50"/>
      <c r="L728" s="50"/>
      <c r="M728" s="48"/>
      <c r="N728" s="48"/>
      <c r="O728" s="48"/>
      <c r="P728" s="48"/>
      <c r="Q728" s="48"/>
      <c r="R728" s="48"/>
      <c r="S728" s="50"/>
      <c r="T728" s="49"/>
      <c r="U728" s="49"/>
      <c r="V728" s="50"/>
      <c r="W728" s="50"/>
      <c r="X728" s="48"/>
      <c r="Y728" s="48"/>
      <c r="Z728" s="48"/>
    </row>
    <row r="729" spans="1:26" ht="19.5" customHeight="1" x14ac:dyDescent="0.2">
      <c r="A729" s="47"/>
      <c r="B729" s="36"/>
      <c r="C729" s="48"/>
      <c r="D729" s="48"/>
      <c r="E729" s="48"/>
      <c r="F729" s="50"/>
      <c r="G729" s="50"/>
      <c r="H729" s="50"/>
      <c r="I729" s="49"/>
      <c r="J729" s="49"/>
      <c r="K729" s="50"/>
      <c r="L729" s="50"/>
      <c r="M729" s="48"/>
      <c r="N729" s="48"/>
      <c r="O729" s="48"/>
      <c r="P729" s="48"/>
      <c r="Q729" s="48"/>
      <c r="R729" s="48"/>
      <c r="S729" s="50"/>
      <c r="T729" s="49"/>
      <c r="U729" s="49"/>
      <c r="V729" s="50"/>
      <c r="W729" s="50"/>
      <c r="X729" s="48"/>
      <c r="Y729" s="48"/>
      <c r="Z729" s="48"/>
    </row>
    <row r="730" spans="1:26" ht="19.5" customHeight="1" x14ac:dyDescent="0.2">
      <c r="A730" s="47"/>
      <c r="B730" s="36"/>
      <c r="C730" s="48"/>
      <c r="D730" s="48"/>
      <c r="E730" s="48"/>
      <c r="F730" s="50"/>
      <c r="G730" s="50"/>
      <c r="H730" s="50"/>
      <c r="I730" s="49"/>
      <c r="J730" s="49"/>
      <c r="K730" s="50"/>
      <c r="L730" s="50"/>
      <c r="M730" s="48"/>
      <c r="N730" s="48"/>
      <c r="O730" s="48"/>
      <c r="P730" s="48"/>
      <c r="Q730" s="48"/>
      <c r="R730" s="48"/>
      <c r="S730" s="50"/>
      <c r="T730" s="49"/>
      <c r="U730" s="49"/>
      <c r="V730" s="50"/>
      <c r="W730" s="50"/>
      <c r="X730" s="48"/>
      <c r="Y730" s="48"/>
      <c r="Z730" s="48"/>
    </row>
    <row r="731" spans="1:26" ht="19.5" customHeight="1" x14ac:dyDescent="0.2">
      <c r="A731" s="47"/>
      <c r="B731" s="36"/>
      <c r="C731" s="48"/>
      <c r="D731" s="48"/>
      <c r="E731" s="48"/>
      <c r="F731" s="50"/>
      <c r="G731" s="50"/>
      <c r="H731" s="50"/>
      <c r="I731" s="49"/>
      <c r="J731" s="49"/>
      <c r="K731" s="50"/>
      <c r="L731" s="50"/>
      <c r="M731" s="48"/>
      <c r="N731" s="48"/>
      <c r="O731" s="48"/>
      <c r="P731" s="48"/>
      <c r="Q731" s="48"/>
      <c r="R731" s="48"/>
      <c r="S731" s="50"/>
      <c r="T731" s="49"/>
      <c r="U731" s="49"/>
      <c r="V731" s="50"/>
      <c r="W731" s="50"/>
      <c r="X731" s="48"/>
      <c r="Y731" s="48"/>
      <c r="Z731" s="48"/>
    </row>
    <row r="732" spans="1:26" ht="19.5" customHeight="1" x14ac:dyDescent="0.2">
      <c r="A732" s="47"/>
      <c r="B732" s="36"/>
      <c r="C732" s="48"/>
      <c r="D732" s="48"/>
      <c r="E732" s="48"/>
      <c r="F732" s="50"/>
      <c r="G732" s="50"/>
      <c r="H732" s="50"/>
      <c r="I732" s="49"/>
      <c r="J732" s="49"/>
      <c r="K732" s="50"/>
      <c r="L732" s="50"/>
      <c r="M732" s="48"/>
      <c r="N732" s="48"/>
      <c r="O732" s="48"/>
      <c r="P732" s="48"/>
      <c r="Q732" s="48"/>
      <c r="R732" s="48"/>
      <c r="S732" s="50"/>
      <c r="T732" s="49"/>
      <c r="U732" s="49"/>
      <c r="V732" s="50"/>
      <c r="W732" s="50"/>
      <c r="X732" s="48"/>
      <c r="Y732" s="48"/>
      <c r="Z732" s="48"/>
    </row>
    <row r="733" spans="1:26" ht="19.5" customHeight="1" x14ac:dyDescent="0.2">
      <c r="A733" s="47"/>
      <c r="B733" s="36"/>
      <c r="C733" s="48"/>
      <c r="D733" s="48"/>
      <c r="E733" s="48"/>
      <c r="F733" s="50"/>
      <c r="G733" s="50"/>
      <c r="H733" s="50"/>
      <c r="I733" s="49"/>
      <c r="J733" s="49"/>
      <c r="K733" s="50"/>
      <c r="L733" s="50"/>
      <c r="M733" s="48"/>
      <c r="N733" s="48"/>
      <c r="O733" s="48"/>
      <c r="P733" s="48"/>
      <c r="Q733" s="48"/>
      <c r="R733" s="48"/>
      <c r="S733" s="50"/>
      <c r="T733" s="49"/>
      <c r="U733" s="49"/>
      <c r="V733" s="50"/>
      <c r="W733" s="50"/>
      <c r="X733" s="48"/>
      <c r="Y733" s="48"/>
      <c r="Z733" s="48"/>
    </row>
    <row r="734" spans="1:26" ht="19.5" customHeight="1" x14ac:dyDescent="0.2">
      <c r="A734" s="47"/>
      <c r="B734" s="36"/>
      <c r="C734" s="48"/>
      <c r="D734" s="48"/>
      <c r="E734" s="48"/>
      <c r="F734" s="50"/>
      <c r="G734" s="50"/>
      <c r="H734" s="50"/>
      <c r="I734" s="49"/>
      <c r="J734" s="49"/>
      <c r="K734" s="50"/>
      <c r="L734" s="50"/>
      <c r="M734" s="48"/>
      <c r="N734" s="48"/>
      <c r="O734" s="48"/>
      <c r="P734" s="48"/>
      <c r="Q734" s="48"/>
      <c r="R734" s="48"/>
      <c r="S734" s="50"/>
      <c r="T734" s="49"/>
      <c r="U734" s="49"/>
      <c r="V734" s="50"/>
      <c r="W734" s="50"/>
      <c r="X734" s="48"/>
      <c r="Y734" s="48"/>
      <c r="Z734" s="48"/>
    </row>
    <row r="735" spans="1:26" ht="19.5" customHeight="1" x14ac:dyDescent="0.2">
      <c r="A735" s="47"/>
      <c r="B735" s="36"/>
      <c r="C735" s="48"/>
      <c r="D735" s="48"/>
      <c r="E735" s="48"/>
      <c r="F735" s="50"/>
      <c r="G735" s="50"/>
      <c r="H735" s="50"/>
      <c r="I735" s="49"/>
      <c r="J735" s="49"/>
      <c r="K735" s="50"/>
      <c r="L735" s="50"/>
      <c r="M735" s="48"/>
      <c r="N735" s="48"/>
      <c r="O735" s="48"/>
      <c r="P735" s="48"/>
      <c r="Q735" s="48"/>
      <c r="R735" s="48"/>
      <c r="S735" s="50"/>
      <c r="T735" s="49"/>
      <c r="U735" s="49"/>
      <c r="V735" s="50"/>
      <c r="W735" s="50"/>
      <c r="X735" s="48"/>
      <c r="Y735" s="48"/>
      <c r="Z735" s="48"/>
    </row>
    <row r="736" spans="1:26" ht="19.5" customHeight="1" x14ac:dyDescent="0.2">
      <c r="A736" s="47"/>
      <c r="B736" s="36"/>
      <c r="C736" s="48"/>
      <c r="D736" s="48"/>
      <c r="E736" s="48"/>
      <c r="F736" s="50"/>
      <c r="G736" s="50"/>
      <c r="H736" s="50"/>
      <c r="I736" s="49"/>
      <c r="J736" s="49"/>
      <c r="K736" s="50"/>
      <c r="L736" s="50"/>
      <c r="M736" s="48"/>
      <c r="N736" s="48"/>
      <c r="O736" s="48"/>
      <c r="P736" s="48"/>
      <c r="Q736" s="48"/>
      <c r="R736" s="48"/>
      <c r="S736" s="50"/>
      <c r="T736" s="49"/>
      <c r="U736" s="49"/>
      <c r="V736" s="50"/>
      <c r="W736" s="50"/>
      <c r="X736" s="48"/>
      <c r="Y736" s="48"/>
      <c r="Z736" s="48"/>
    </row>
    <row r="737" spans="1:26" ht="19.5" customHeight="1" x14ac:dyDescent="0.2">
      <c r="A737" s="47"/>
      <c r="B737" s="36"/>
      <c r="C737" s="48"/>
      <c r="D737" s="48"/>
      <c r="E737" s="48"/>
      <c r="F737" s="50"/>
      <c r="G737" s="50"/>
      <c r="H737" s="50"/>
      <c r="I737" s="49"/>
      <c r="J737" s="49"/>
      <c r="K737" s="50"/>
      <c r="L737" s="50"/>
      <c r="M737" s="48"/>
      <c r="N737" s="48"/>
      <c r="O737" s="48"/>
      <c r="P737" s="48"/>
      <c r="Q737" s="48"/>
      <c r="R737" s="48"/>
      <c r="S737" s="50"/>
      <c r="T737" s="49"/>
      <c r="U737" s="49"/>
      <c r="V737" s="50"/>
      <c r="W737" s="50"/>
      <c r="X737" s="48"/>
      <c r="Y737" s="48"/>
      <c r="Z737" s="48"/>
    </row>
    <row r="738" spans="1:26" ht="19.5" customHeight="1" x14ac:dyDescent="0.2">
      <c r="A738" s="47"/>
      <c r="B738" s="36"/>
      <c r="C738" s="48"/>
      <c r="D738" s="48"/>
      <c r="E738" s="48"/>
      <c r="F738" s="50"/>
      <c r="G738" s="50"/>
      <c r="H738" s="50"/>
      <c r="I738" s="49"/>
      <c r="J738" s="49"/>
      <c r="K738" s="50"/>
      <c r="L738" s="50"/>
      <c r="M738" s="48"/>
      <c r="N738" s="48"/>
      <c r="O738" s="48"/>
      <c r="P738" s="48"/>
      <c r="Q738" s="48"/>
      <c r="R738" s="48"/>
      <c r="S738" s="50"/>
      <c r="T738" s="49"/>
      <c r="U738" s="49"/>
      <c r="V738" s="50"/>
      <c r="W738" s="50"/>
      <c r="X738" s="48"/>
      <c r="Y738" s="48"/>
      <c r="Z738" s="48"/>
    </row>
    <row r="739" spans="1:26" ht="19.5" customHeight="1" x14ac:dyDescent="0.2">
      <c r="A739" s="47"/>
      <c r="B739" s="36"/>
      <c r="C739" s="48"/>
      <c r="D739" s="48"/>
      <c r="E739" s="48"/>
      <c r="F739" s="50"/>
      <c r="G739" s="50"/>
      <c r="H739" s="50"/>
      <c r="I739" s="49"/>
      <c r="J739" s="49"/>
      <c r="K739" s="50"/>
      <c r="L739" s="50"/>
      <c r="M739" s="48"/>
      <c r="N739" s="48"/>
      <c r="O739" s="48"/>
      <c r="P739" s="48"/>
      <c r="Q739" s="48"/>
      <c r="R739" s="48"/>
      <c r="S739" s="50"/>
      <c r="T739" s="49"/>
      <c r="U739" s="49"/>
      <c r="V739" s="50"/>
      <c r="W739" s="50"/>
      <c r="X739" s="48"/>
      <c r="Y739" s="48"/>
      <c r="Z739" s="48"/>
    </row>
    <row r="740" spans="1:26" ht="19.5" customHeight="1" x14ac:dyDescent="0.2">
      <c r="A740" s="47"/>
      <c r="B740" s="36"/>
      <c r="C740" s="48"/>
      <c r="D740" s="48"/>
      <c r="E740" s="48"/>
      <c r="F740" s="50"/>
      <c r="G740" s="50"/>
      <c r="H740" s="50"/>
      <c r="I740" s="49"/>
      <c r="J740" s="49"/>
      <c r="K740" s="50"/>
      <c r="L740" s="50"/>
      <c r="M740" s="48"/>
      <c r="N740" s="48"/>
      <c r="O740" s="48"/>
      <c r="P740" s="48"/>
      <c r="Q740" s="48"/>
      <c r="R740" s="48"/>
      <c r="S740" s="50"/>
      <c r="T740" s="49"/>
      <c r="U740" s="49"/>
      <c r="V740" s="50"/>
      <c r="W740" s="50"/>
      <c r="X740" s="48"/>
      <c r="Y740" s="48"/>
      <c r="Z740" s="48"/>
    </row>
    <row r="741" spans="1:26" ht="19.5" customHeight="1" x14ac:dyDescent="0.2">
      <c r="A741" s="47"/>
      <c r="B741" s="36"/>
      <c r="C741" s="48"/>
      <c r="D741" s="48"/>
      <c r="E741" s="48"/>
      <c r="F741" s="50"/>
      <c r="G741" s="50"/>
      <c r="H741" s="50"/>
      <c r="I741" s="49"/>
      <c r="J741" s="49"/>
      <c r="K741" s="50"/>
      <c r="L741" s="50"/>
      <c r="M741" s="48"/>
      <c r="N741" s="48"/>
      <c r="O741" s="48"/>
      <c r="P741" s="48"/>
      <c r="Q741" s="48"/>
      <c r="R741" s="48"/>
      <c r="S741" s="50"/>
      <c r="T741" s="49"/>
      <c r="U741" s="49"/>
      <c r="V741" s="50"/>
      <c r="W741" s="50"/>
      <c r="X741" s="48"/>
      <c r="Y741" s="48"/>
      <c r="Z741" s="48"/>
    </row>
    <row r="742" spans="1:26" ht="19.5" customHeight="1" x14ac:dyDescent="0.2">
      <c r="A742" s="47"/>
      <c r="B742" s="36"/>
      <c r="C742" s="48"/>
      <c r="D742" s="48"/>
      <c r="E742" s="48"/>
      <c r="F742" s="50"/>
      <c r="G742" s="50"/>
      <c r="H742" s="50"/>
      <c r="I742" s="49"/>
      <c r="J742" s="49"/>
      <c r="K742" s="50"/>
      <c r="L742" s="50"/>
      <c r="M742" s="48"/>
      <c r="N742" s="48"/>
      <c r="O742" s="48"/>
      <c r="P742" s="48"/>
      <c r="Q742" s="48"/>
      <c r="R742" s="48"/>
      <c r="S742" s="50"/>
      <c r="T742" s="49"/>
      <c r="U742" s="49"/>
      <c r="V742" s="50"/>
      <c r="W742" s="50"/>
      <c r="X742" s="48"/>
      <c r="Y742" s="48"/>
      <c r="Z742" s="48"/>
    </row>
    <row r="743" spans="1:26" ht="19.5" customHeight="1" x14ac:dyDescent="0.2">
      <c r="A743" s="47"/>
      <c r="B743" s="36"/>
      <c r="C743" s="48"/>
      <c r="D743" s="48"/>
      <c r="E743" s="48"/>
      <c r="F743" s="50"/>
      <c r="G743" s="50"/>
      <c r="H743" s="50"/>
      <c r="I743" s="49"/>
      <c r="J743" s="49"/>
      <c r="K743" s="50"/>
      <c r="L743" s="50"/>
      <c r="M743" s="48"/>
      <c r="N743" s="48"/>
      <c r="O743" s="48"/>
      <c r="P743" s="48"/>
      <c r="Q743" s="48"/>
      <c r="R743" s="48"/>
      <c r="S743" s="50"/>
      <c r="T743" s="49"/>
      <c r="U743" s="49"/>
      <c r="V743" s="50"/>
      <c r="W743" s="50"/>
      <c r="X743" s="48"/>
      <c r="Y743" s="48"/>
      <c r="Z743" s="48"/>
    </row>
    <row r="744" spans="1:26" ht="19.5" customHeight="1" x14ac:dyDescent="0.2">
      <c r="A744" s="47"/>
      <c r="B744" s="36"/>
      <c r="C744" s="48"/>
      <c r="D744" s="48"/>
      <c r="E744" s="48"/>
      <c r="F744" s="50"/>
      <c r="G744" s="50"/>
      <c r="H744" s="50"/>
      <c r="I744" s="49"/>
      <c r="J744" s="49"/>
      <c r="K744" s="50"/>
      <c r="L744" s="50"/>
      <c r="M744" s="48"/>
      <c r="N744" s="48"/>
      <c r="O744" s="48"/>
      <c r="P744" s="48"/>
      <c r="Q744" s="48"/>
      <c r="R744" s="48"/>
      <c r="S744" s="50"/>
      <c r="T744" s="49"/>
      <c r="U744" s="49"/>
      <c r="V744" s="50"/>
      <c r="W744" s="50"/>
      <c r="X744" s="48"/>
      <c r="Y744" s="48"/>
      <c r="Z744" s="48"/>
    </row>
    <row r="745" spans="1:26" ht="19.5" customHeight="1" x14ac:dyDescent="0.2">
      <c r="A745" s="47"/>
      <c r="B745" s="36"/>
      <c r="C745" s="48"/>
      <c r="D745" s="48"/>
      <c r="E745" s="48"/>
      <c r="F745" s="50"/>
      <c r="G745" s="50"/>
      <c r="H745" s="50"/>
      <c r="I745" s="49"/>
      <c r="J745" s="49"/>
      <c r="K745" s="50"/>
      <c r="L745" s="50"/>
      <c r="M745" s="48"/>
      <c r="N745" s="48"/>
      <c r="O745" s="48"/>
      <c r="P745" s="48"/>
      <c r="Q745" s="48"/>
      <c r="R745" s="48"/>
      <c r="S745" s="50"/>
      <c r="T745" s="49"/>
      <c r="U745" s="49"/>
      <c r="V745" s="50"/>
      <c r="W745" s="50"/>
      <c r="X745" s="48"/>
      <c r="Y745" s="48"/>
      <c r="Z745" s="48"/>
    </row>
    <row r="746" spans="1:26" ht="19.5" customHeight="1" x14ac:dyDescent="0.2">
      <c r="A746" s="47"/>
      <c r="B746" s="36"/>
      <c r="C746" s="48"/>
      <c r="D746" s="48"/>
      <c r="E746" s="48"/>
      <c r="F746" s="50"/>
      <c r="G746" s="50"/>
      <c r="H746" s="50"/>
      <c r="I746" s="49"/>
      <c r="J746" s="49"/>
      <c r="K746" s="50"/>
      <c r="L746" s="50"/>
      <c r="M746" s="48"/>
      <c r="N746" s="48"/>
      <c r="O746" s="48"/>
      <c r="P746" s="48"/>
      <c r="Q746" s="48"/>
      <c r="R746" s="48"/>
      <c r="S746" s="50"/>
      <c r="T746" s="49"/>
      <c r="U746" s="49"/>
      <c r="V746" s="50"/>
      <c r="W746" s="50"/>
      <c r="X746" s="48"/>
      <c r="Y746" s="48"/>
      <c r="Z746" s="48"/>
    </row>
    <row r="747" spans="1:26" ht="19.5" customHeight="1" x14ac:dyDescent="0.2">
      <c r="A747" s="47"/>
      <c r="B747" s="36"/>
      <c r="C747" s="48"/>
      <c r="D747" s="48"/>
      <c r="E747" s="48"/>
      <c r="F747" s="50"/>
      <c r="G747" s="50"/>
      <c r="H747" s="50"/>
      <c r="I747" s="49"/>
      <c r="J747" s="49"/>
      <c r="K747" s="50"/>
      <c r="L747" s="50"/>
      <c r="M747" s="48"/>
      <c r="N747" s="48"/>
      <c r="O747" s="48"/>
      <c r="P747" s="48"/>
      <c r="Q747" s="48"/>
      <c r="R747" s="48"/>
      <c r="S747" s="50"/>
      <c r="T747" s="49"/>
      <c r="U747" s="49"/>
      <c r="V747" s="50"/>
      <c r="W747" s="50"/>
      <c r="X747" s="48"/>
      <c r="Y747" s="48"/>
      <c r="Z747" s="48"/>
    </row>
    <row r="748" spans="1:26" ht="19.5" customHeight="1" x14ac:dyDescent="0.2">
      <c r="A748" s="47"/>
      <c r="B748" s="36"/>
      <c r="C748" s="48"/>
      <c r="D748" s="48"/>
      <c r="E748" s="48"/>
      <c r="F748" s="50"/>
      <c r="G748" s="50"/>
      <c r="H748" s="50"/>
      <c r="I748" s="49"/>
      <c r="J748" s="49"/>
      <c r="K748" s="50"/>
      <c r="L748" s="50"/>
      <c r="M748" s="48"/>
      <c r="N748" s="48"/>
      <c r="O748" s="48"/>
      <c r="P748" s="48"/>
      <c r="Q748" s="48"/>
      <c r="R748" s="48"/>
      <c r="S748" s="50"/>
      <c r="T748" s="49"/>
      <c r="U748" s="49"/>
      <c r="V748" s="50"/>
      <c r="W748" s="50"/>
      <c r="X748" s="48"/>
      <c r="Y748" s="48"/>
      <c r="Z748" s="48"/>
    </row>
    <row r="749" spans="1:26" ht="19.5" customHeight="1" x14ac:dyDescent="0.2">
      <c r="A749" s="47"/>
      <c r="B749" s="36"/>
      <c r="C749" s="48"/>
      <c r="D749" s="48"/>
      <c r="E749" s="48"/>
      <c r="F749" s="50"/>
      <c r="G749" s="50"/>
      <c r="H749" s="50"/>
      <c r="I749" s="49"/>
      <c r="J749" s="49"/>
      <c r="K749" s="50"/>
      <c r="L749" s="50"/>
      <c r="M749" s="48"/>
      <c r="N749" s="48"/>
      <c r="O749" s="48"/>
      <c r="P749" s="48"/>
      <c r="Q749" s="48"/>
      <c r="R749" s="48"/>
      <c r="S749" s="50"/>
      <c r="T749" s="49"/>
      <c r="U749" s="49"/>
      <c r="V749" s="50"/>
      <c r="W749" s="50"/>
      <c r="X749" s="48"/>
      <c r="Y749" s="48"/>
      <c r="Z749" s="48"/>
    </row>
    <row r="750" spans="1:26" ht="19.5" customHeight="1" x14ac:dyDescent="0.2">
      <c r="A750" s="47"/>
      <c r="B750" s="36"/>
      <c r="C750" s="48"/>
      <c r="D750" s="48"/>
      <c r="E750" s="48"/>
      <c r="F750" s="50"/>
      <c r="G750" s="50"/>
      <c r="H750" s="50"/>
      <c r="I750" s="49"/>
      <c r="J750" s="49"/>
      <c r="K750" s="50"/>
      <c r="L750" s="50"/>
      <c r="M750" s="48"/>
      <c r="N750" s="48"/>
      <c r="O750" s="48"/>
      <c r="P750" s="48"/>
      <c r="Q750" s="48"/>
      <c r="R750" s="48"/>
      <c r="S750" s="50"/>
      <c r="T750" s="49"/>
      <c r="U750" s="49"/>
      <c r="V750" s="50"/>
      <c r="W750" s="50"/>
      <c r="X750" s="48"/>
      <c r="Y750" s="48"/>
      <c r="Z750" s="48"/>
    </row>
    <row r="751" spans="1:26" ht="19.5" customHeight="1" x14ac:dyDescent="0.2">
      <c r="A751" s="47"/>
      <c r="B751" s="36"/>
      <c r="C751" s="48"/>
      <c r="D751" s="48"/>
      <c r="E751" s="48"/>
      <c r="F751" s="50"/>
      <c r="G751" s="50"/>
      <c r="H751" s="50"/>
      <c r="I751" s="49"/>
      <c r="J751" s="49"/>
      <c r="K751" s="50"/>
      <c r="L751" s="50"/>
      <c r="M751" s="48"/>
      <c r="N751" s="48"/>
      <c r="O751" s="48"/>
      <c r="P751" s="48"/>
      <c r="Q751" s="48"/>
      <c r="R751" s="48"/>
      <c r="S751" s="50"/>
      <c r="T751" s="49"/>
      <c r="U751" s="49"/>
      <c r="V751" s="50"/>
      <c r="W751" s="50"/>
      <c r="X751" s="48"/>
      <c r="Y751" s="48"/>
      <c r="Z751" s="48"/>
    </row>
    <row r="752" spans="1:26" ht="19.5" customHeight="1" x14ac:dyDescent="0.2">
      <c r="A752" s="47"/>
      <c r="B752" s="36"/>
      <c r="C752" s="48"/>
      <c r="D752" s="48"/>
      <c r="E752" s="48"/>
      <c r="F752" s="50"/>
      <c r="G752" s="50"/>
      <c r="H752" s="50"/>
      <c r="I752" s="49"/>
      <c r="J752" s="49"/>
      <c r="K752" s="50"/>
      <c r="L752" s="50"/>
      <c r="M752" s="48"/>
      <c r="N752" s="48"/>
      <c r="O752" s="48"/>
      <c r="P752" s="48"/>
      <c r="Q752" s="48"/>
      <c r="R752" s="48"/>
      <c r="S752" s="50"/>
      <c r="T752" s="49"/>
      <c r="U752" s="49"/>
      <c r="V752" s="50"/>
      <c r="W752" s="50"/>
      <c r="X752" s="48"/>
      <c r="Y752" s="48"/>
      <c r="Z752" s="48"/>
    </row>
    <row r="753" spans="1:26" ht="19.5" customHeight="1" x14ac:dyDescent="0.2">
      <c r="A753" s="47"/>
      <c r="B753" s="36"/>
      <c r="C753" s="48"/>
      <c r="D753" s="48"/>
      <c r="E753" s="48"/>
      <c r="F753" s="50"/>
      <c r="G753" s="50"/>
      <c r="H753" s="50"/>
      <c r="I753" s="49"/>
      <c r="J753" s="49"/>
      <c r="K753" s="50"/>
      <c r="L753" s="50"/>
      <c r="M753" s="48"/>
      <c r="N753" s="48"/>
      <c r="O753" s="48"/>
      <c r="P753" s="48"/>
      <c r="Q753" s="48"/>
      <c r="R753" s="48"/>
      <c r="S753" s="50"/>
      <c r="T753" s="49"/>
      <c r="U753" s="49"/>
      <c r="V753" s="50"/>
      <c r="W753" s="50"/>
      <c r="X753" s="48"/>
      <c r="Y753" s="48"/>
      <c r="Z753" s="48"/>
    </row>
    <row r="754" spans="1:26" ht="19.5" customHeight="1" x14ac:dyDescent="0.2">
      <c r="A754" s="47"/>
      <c r="B754" s="36"/>
      <c r="C754" s="48"/>
      <c r="D754" s="48"/>
      <c r="E754" s="48"/>
      <c r="F754" s="50"/>
      <c r="G754" s="50"/>
      <c r="H754" s="50"/>
      <c r="I754" s="49"/>
      <c r="J754" s="49"/>
      <c r="K754" s="50"/>
      <c r="L754" s="50"/>
      <c r="M754" s="48"/>
      <c r="N754" s="48"/>
      <c r="O754" s="48"/>
      <c r="P754" s="48"/>
      <c r="Q754" s="48"/>
      <c r="R754" s="48"/>
      <c r="S754" s="50"/>
      <c r="T754" s="49"/>
      <c r="U754" s="49"/>
      <c r="V754" s="50"/>
      <c r="W754" s="50"/>
      <c r="X754" s="48"/>
      <c r="Y754" s="48"/>
      <c r="Z754" s="48"/>
    </row>
    <row r="755" spans="1:26" ht="19.5" customHeight="1" x14ac:dyDescent="0.2">
      <c r="A755" s="47"/>
      <c r="B755" s="36"/>
      <c r="C755" s="48"/>
      <c r="D755" s="48"/>
      <c r="E755" s="48"/>
      <c r="F755" s="50"/>
      <c r="G755" s="50"/>
      <c r="H755" s="50"/>
      <c r="I755" s="49"/>
      <c r="J755" s="49"/>
      <c r="K755" s="50"/>
      <c r="L755" s="50"/>
      <c r="M755" s="48"/>
      <c r="N755" s="48"/>
      <c r="O755" s="48"/>
      <c r="P755" s="48"/>
      <c r="Q755" s="48"/>
      <c r="R755" s="48"/>
      <c r="S755" s="50"/>
      <c r="T755" s="49"/>
      <c r="U755" s="49"/>
      <c r="V755" s="50"/>
      <c r="W755" s="50"/>
      <c r="X755" s="48"/>
      <c r="Y755" s="48"/>
      <c r="Z755" s="48"/>
    </row>
    <row r="756" spans="1:26" ht="19.5" customHeight="1" x14ac:dyDescent="0.2">
      <c r="A756" s="47"/>
      <c r="B756" s="36"/>
      <c r="C756" s="48"/>
      <c r="D756" s="48"/>
      <c r="E756" s="48"/>
      <c r="F756" s="50"/>
      <c r="G756" s="50"/>
      <c r="H756" s="50"/>
      <c r="I756" s="49"/>
      <c r="J756" s="49"/>
      <c r="K756" s="50"/>
      <c r="L756" s="50"/>
      <c r="M756" s="48"/>
      <c r="N756" s="48"/>
      <c r="O756" s="48"/>
      <c r="P756" s="48"/>
      <c r="Q756" s="48"/>
      <c r="R756" s="48"/>
      <c r="S756" s="50"/>
      <c r="T756" s="49"/>
      <c r="U756" s="49"/>
      <c r="V756" s="50"/>
      <c r="W756" s="50"/>
      <c r="X756" s="48"/>
      <c r="Y756" s="48"/>
      <c r="Z756" s="48"/>
    </row>
    <row r="757" spans="1:26" ht="19.5" customHeight="1" x14ac:dyDescent="0.2">
      <c r="A757" s="47"/>
      <c r="B757" s="36"/>
      <c r="C757" s="48"/>
      <c r="D757" s="48"/>
      <c r="E757" s="48"/>
      <c r="F757" s="50"/>
      <c r="G757" s="50"/>
      <c r="H757" s="50"/>
      <c r="I757" s="49"/>
      <c r="J757" s="49"/>
      <c r="K757" s="50"/>
      <c r="L757" s="50"/>
      <c r="M757" s="48"/>
      <c r="N757" s="48"/>
      <c r="O757" s="48"/>
      <c r="P757" s="48"/>
      <c r="Q757" s="48"/>
      <c r="R757" s="48"/>
      <c r="S757" s="50"/>
      <c r="T757" s="49"/>
      <c r="U757" s="49"/>
      <c r="V757" s="50"/>
      <c r="W757" s="50"/>
      <c r="X757" s="48"/>
      <c r="Y757" s="48"/>
      <c r="Z757" s="48"/>
    </row>
    <row r="758" spans="1:26" ht="19.5" customHeight="1" x14ac:dyDescent="0.2">
      <c r="A758" s="47"/>
      <c r="B758" s="36"/>
      <c r="C758" s="48"/>
      <c r="D758" s="48"/>
      <c r="E758" s="48"/>
      <c r="F758" s="50"/>
      <c r="G758" s="50"/>
      <c r="H758" s="50"/>
      <c r="I758" s="49"/>
      <c r="J758" s="49"/>
      <c r="K758" s="50"/>
      <c r="L758" s="50"/>
      <c r="M758" s="48"/>
      <c r="N758" s="48"/>
      <c r="O758" s="48"/>
      <c r="P758" s="48"/>
      <c r="Q758" s="48"/>
      <c r="R758" s="48"/>
      <c r="S758" s="50"/>
      <c r="T758" s="49"/>
      <c r="U758" s="49"/>
      <c r="V758" s="50"/>
      <c r="W758" s="50"/>
      <c r="X758" s="48"/>
      <c r="Y758" s="48"/>
      <c r="Z758" s="48"/>
    </row>
    <row r="759" spans="1:26" ht="19.5" customHeight="1" x14ac:dyDescent="0.2">
      <c r="A759" s="47"/>
      <c r="B759" s="36"/>
      <c r="C759" s="48"/>
      <c r="D759" s="48"/>
      <c r="E759" s="48"/>
      <c r="F759" s="50"/>
      <c r="G759" s="50"/>
      <c r="H759" s="50"/>
      <c r="I759" s="49"/>
      <c r="J759" s="49"/>
      <c r="K759" s="50"/>
      <c r="L759" s="50"/>
      <c r="M759" s="48"/>
      <c r="N759" s="48"/>
      <c r="O759" s="48"/>
      <c r="P759" s="48"/>
      <c r="Q759" s="48"/>
      <c r="R759" s="48"/>
      <c r="S759" s="50"/>
      <c r="T759" s="49"/>
      <c r="U759" s="49"/>
      <c r="V759" s="50"/>
      <c r="W759" s="50"/>
      <c r="X759" s="48"/>
      <c r="Y759" s="48"/>
      <c r="Z759" s="48"/>
    </row>
    <row r="760" spans="1:26" ht="19.5" customHeight="1" x14ac:dyDescent="0.2">
      <c r="A760" s="47"/>
      <c r="B760" s="36"/>
      <c r="C760" s="48"/>
      <c r="D760" s="48"/>
      <c r="E760" s="48"/>
      <c r="F760" s="50"/>
      <c r="G760" s="50"/>
      <c r="H760" s="50"/>
      <c r="I760" s="49"/>
      <c r="J760" s="49"/>
      <c r="K760" s="50"/>
      <c r="L760" s="50"/>
      <c r="M760" s="48"/>
      <c r="N760" s="48"/>
      <c r="O760" s="48"/>
      <c r="P760" s="48"/>
      <c r="Q760" s="48"/>
      <c r="R760" s="48"/>
      <c r="S760" s="50"/>
      <c r="T760" s="49"/>
      <c r="U760" s="49"/>
      <c r="V760" s="50"/>
      <c r="W760" s="50"/>
      <c r="X760" s="48"/>
      <c r="Y760" s="48"/>
      <c r="Z760" s="48"/>
    </row>
    <row r="761" spans="1:26" ht="19.5" customHeight="1" x14ac:dyDescent="0.2">
      <c r="A761" s="47"/>
      <c r="B761" s="36"/>
      <c r="C761" s="48"/>
      <c r="D761" s="48"/>
      <c r="E761" s="48"/>
      <c r="F761" s="50"/>
      <c r="G761" s="50"/>
      <c r="H761" s="50"/>
      <c r="I761" s="49"/>
      <c r="J761" s="49"/>
      <c r="K761" s="50"/>
      <c r="L761" s="50"/>
      <c r="M761" s="48"/>
      <c r="N761" s="48"/>
      <c r="O761" s="48"/>
      <c r="P761" s="48"/>
      <c r="Q761" s="48"/>
      <c r="R761" s="48"/>
      <c r="S761" s="50"/>
      <c r="T761" s="49"/>
      <c r="U761" s="49"/>
      <c r="V761" s="50"/>
      <c r="W761" s="50"/>
      <c r="X761" s="48"/>
      <c r="Y761" s="48"/>
      <c r="Z761" s="48"/>
    </row>
    <row r="762" spans="1:26" ht="19.5" customHeight="1" x14ac:dyDescent="0.2">
      <c r="A762" s="47"/>
      <c r="B762" s="36"/>
      <c r="C762" s="48"/>
      <c r="D762" s="48"/>
      <c r="E762" s="48"/>
      <c r="F762" s="50"/>
      <c r="G762" s="50"/>
      <c r="H762" s="50"/>
      <c r="I762" s="49"/>
      <c r="J762" s="49"/>
      <c r="K762" s="50"/>
      <c r="L762" s="50"/>
      <c r="M762" s="48"/>
      <c r="N762" s="48"/>
      <c r="O762" s="48"/>
      <c r="P762" s="48"/>
      <c r="Q762" s="48"/>
      <c r="R762" s="48"/>
      <c r="S762" s="50"/>
      <c r="T762" s="49"/>
      <c r="U762" s="49"/>
      <c r="V762" s="50"/>
      <c r="W762" s="50"/>
      <c r="X762" s="48"/>
      <c r="Y762" s="48"/>
      <c r="Z762" s="48"/>
    </row>
    <row r="763" spans="1:26" ht="19.5" customHeight="1" x14ac:dyDescent="0.2">
      <c r="A763" s="47"/>
      <c r="B763" s="36"/>
      <c r="C763" s="48"/>
      <c r="D763" s="48"/>
      <c r="E763" s="48"/>
      <c r="F763" s="50"/>
      <c r="G763" s="50"/>
      <c r="H763" s="50"/>
      <c r="I763" s="49"/>
      <c r="J763" s="49"/>
      <c r="K763" s="50"/>
      <c r="L763" s="50"/>
      <c r="M763" s="48"/>
      <c r="N763" s="48"/>
      <c r="O763" s="48"/>
      <c r="P763" s="48"/>
      <c r="Q763" s="48"/>
      <c r="R763" s="48"/>
      <c r="S763" s="50"/>
      <c r="T763" s="49"/>
      <c r="U763" s="49"/>
      <c r="V763" s="50"/>
      <c r="W763" s="50"/>
      <c r="X763" s="48"/>
      <c r="Y763" s="48"/>
      <c r="Z763" s="48"/>
    </row>
    <row r="764" spans="1:26" ht="19.5" customHeight="1" x14ac:dyDescent="0.2">
      <c r="A764" s="47"/>
      <c r="B764" s="36"/>
      <c r="C764" s="48"/>
      <c r="D764" s="48"/>
      <c r="E764" s="48"/>
      <c r="F764" s="50"/>
      <c r="G764" s="50"/>
      <c r="H764" s="50"/>
      <c r="I764" s="49"/>
      <c r="J764" s="49"/>
      <c r="K764" s="50"/>
      <c r="L764" s="50"/>
      <c r="M764" s="48"/>
      <c r="N764" s="48"/>
      <c r="O764" s="48"/>
      <c r="P764" s="48"/>
      <c r="Q764" s="48"/>
      <c r="R764" s="48"/>
      <c r="S764" s="50"/>
      <c r="T764" s="49"/>
      <c r="U764" s="49"/>
      <c r="V764" s="50"/>
      <c r="W764" s="50"/>
      <c r="X764" s="48"/>
      <c r="Y764" s="48"/>
      <c r="Z764" s="48"/>
    </row>
    <row r="765" spans="1:26" ht="19.5" customHeight="1" x14ac:dyDescent="0.2">
      <c r="A765" s="47"/>
      <c r="B765" s="36"/>
      <c r="C765" s="48"/>
      <c r="D765" s="48"/>
      <c r="E765" s="48"/>
      <c r="F765" s="50"/>
      <c r="G765" s="50"/>
      <c r="H765" s="50"/>
      <c r="I765" s="49"/>
      <c r="J765" s="49"/>
      <c r="K765" s="50"/>
      <c r="L765" s="50"/>
      <c r="M765" s="48"/>
      <c r="N765" s="48"/>
      <c r="O765" s="48"/>
      <c r="P765" s="48"/>
      <c r="Q765" s="48"/>
      <c r="R765" s="48"/>
      <c r="S765" s="50"/>
      <c r="T765" s="49"/>
      <c r="U765" s="49"/>
      <c r="V765" s="50"/>
      <c r="W765" s="50"/>
      <c r="X765" s="48"/>
      <c r="Y765" s="48"/>
      <c r="Z765" s="48"/>
    </row>
    <row r="766" spans="1:26" ht="19.5" customHeight="1" x14ac:dyDescent="0.2">
      <c r="A766" s="47"/>
      <c r="B766" s="36"/>
      <c r="C766" s="48"/>
      <c r="D766" s="48"/>
      <c r="E766" s="48"/>
      <c r="F766" s="50"/>
      <c r="G766" s="50"/>
      <c r="H766" s="50"/>
      <c r="I766" s="49"/>
      <c r="J766" s="49"/>
      <c r="K766" s="50"/>
      <c r="L766" s="50"/>
      <c r="M766" s="48"/>
      <c r="N766" s="48"/>
      <c r="O766" s="48"/>
      <c r="P766" s="48"/>
      <c r="Q766" s="48"/>
      <c r="R766" s="48"/>
      <c r="S766" s="50"/>
      <c r="T766" s="49"/>
      <c r="U766" s="49"/>
      <c r="V766" s="50"/>
      <c r="W766" s="50"/>
      <c r="X766" s="48"/>
      <c r="Y766" s="48"/>
      <c r="Z766" s="48"/>
    </row>
    <row r="767" spans="1:26" ht="19.5" customHeight="1" x14ac:dyDescent="0.2">
      <c r="A767" s="47"/>
      <c r="B767" s="36"/>
      <c r="C767" s="48"/>
      <c r="D767" s="48"/>
      <c r="E767" s="48"/>
      <c r="F767" s="50"/>
      <c r="G767" s="50"/>
      <c r="H767" s="50"/>
      <c r="I767" s="49"/>
      <c r="J767" s="49"/>
      <c r="K767" s="50"/>
      <c r="L767" s="50"/>
      <c r="M767" s="48"/>
      <c r="N767" s="48"/>
      <c r="O767" s="48"/>
      <c r="P767" s="48"/>
      <c r="Q767" s="48"/>
      <c r="R767" s="48"/>
      <c r="S767" s="50"/>
      <c r="T767" s="49"/>
      <c r="U767" s="49"/>
      <c r="V767" s="50"/>
      <c r="W767" s="50"/>
      <c r="X767" s="48"/>
      <c r="Y767" s="48"/>
      <c r="Z767" s="48"/>
    </row>
    <row r="768" spans="1:26" ht="19.5" customHeight="1" x14ac:dyDescent="0.2">
      <c r="A768" s="47"/>
      <c r="B768" s="36"/>
      <c r="C768" s="48"/>
      <c r="D768" s="48"/>
      <c r="E768" s="48"/>
      <c r="F768" s="50"/>
      <c r="G768" s="50"/>
      <c r="H768" s="50"/>
      <c r="I768" s="49"/>
      <c r="J768" s="49"/>
      <c r="K768" s="50"/>
      <c r="L768" s="50"/>
      <c r="M768" s="48"/>
      <c r="N768" s="48"/>
      <c r="O768" s="48"/>
      <c r="P768" s="48"/>
      <c r="Q768" s="48"/>
      <c r="R768" s="48"/>
      <c r="S768" s="50"/>
      <c r="T768" s="49"/>
      <c r="U768" s="49"/>
      <c r="V768" s="50"/>
      <c r="W768" s="50"/>
      <c r="X768" s="48"/>
      <c r="Y768" s="48"/>
      <c r="Z768" s="48"/>
    </row>
    <row r="769" spans="1:26" ht="19.5" customHeight="1" x14ac:dyDescent="0.2">
      <c r="A769" s="47"/>
      <c r="B769" s="36"/>
      <c r="C769" s="48"/>
      <c r="D769" s="48"/>
      <c r="E769" s="48"/>
      <c r="F769" s="50"/>
      <c r="G769" s="50"/>
      <c r="H769" s="50"/>
      <c r="I769" s="49"/>
      <c r="J769" s="49"/>
      <c r="K769" s="50"/>
      <c r="L769" s="50"/>
      <c r="M769" s="48"/>
      <c r="N769" s="48"/>
      <c r="O769" s="48"/>
      <c r="P769" s="48"/>
      <c r="Q769" s="48"/>
      <c r="R769" s="48"/>
      <c r="S769" s="50"/>
      <c r="T769" s="49"/>
      <c r="U769" s="49"/>
      <c r="V769" s="50"/>
      <c r="W769" s="50"/>
      <c r="X769" s="48"/>
      <c r="Y769" s="48"/>
      <c r="Z769" s="48"/>
    </row>
    <row r="770" spans="1:26" ht="19.5" customHeight="1" x14ac:dyDescent="0.2">
      <c r="A770" s="47"/>
      <c r="B770" s="36"/>
      <c r="C770" s="48"/>
      <c r="D770" s="48"/>
      <c r="E770" s="48"/>
      <c r="F770" s="50"/>
      <c r="G770" s="50"/>
      <c r="H770" s="50"/>
      <c r="I770" s="49"/>
      <c r="J770" s="49"/>
      <c r="K770" s="50"/>
      <c r="L770" s="50"/>
      <c r="M770" s="48"/>
      <c r="N770" s="48"/>
      <c r="O770" s="48"/>
      <c r="P770" s="48"/>
      <c r="Q770" s="48"/>
      <c r="R770" s="48"/>
      <c r="S770" s="50"/>
      <c r="T770" s="49"/>
      <c r="U770" s="49"/>
      <c r="V770" s="50"/>
      <c r="W770" s="50"/>
      <c r="X770" s="48"/>
      <c r="Y770" s="48"/>
      <c r="Z770" s="48"/>
    </row>
    <row r="771" spans="1:26" ht="19.5" customHeight="1" x14ac:dyDescent="0.2">
      <c r="A771" s="47"/>
      <c r="B771" s="36"/>
      <c r="C771" s="48"/>
      <c r="D771" s="48"/>
      <c r="E771" s="48"/>
      <c r="F771" s="50"/>
      <c r="G771" s="50"/>
      <c r="H771" s="50"/>
      <c r="I771" s="49"/>
      <c r="J771" s="49"/>
      <c r="K771" s="50"/>
      <c r="L771" s="50"/>
      <c r="M771" s="48"/>
      <c r="N771" s="48"/>
      <c r="O771" s="48"/>
      <c r="P771" s="48"/>
      <c r="Q771" s="48"/>
      <c r="R771" s="48"/>
      <c r="S771" s="50"/>
      <c r="T771" s="49"/>
      <c r="U771" s="49"/>
      <c r="V771" s="50"/>
      <c r="W771" s="50"/>
      <c r="X771" s="48"/>
      <c r="Y771" s="48"/>
      <c r="Z771" s="48"/>
    </row>
    <row r="772" spans="1:26" ht="19.5" customHeight="1" x14ac:dyDescent="0.2">
      <c r="A772" s="47"/>
      <c r="B772" s="36"/>
      <c r="C772" s="48"/>
      <c r="D772" s="48"/>
      <c r="E772" s="48"/>
      <c r="F772" s="50"/>
      <c r="G772" s="50"/>
      <c r="H772" s="50"/>
      <c r="I772" s="49"/>
      <c r="J772" s="49"/>
      <c r="K772" s="50"/>
      <c r="L772" s="50"/>
      <c r="M772" s="48"/>
      <c r="N772" s="48"/>
      <c r="O772" s="48"/>
      <c r="P772" s="48"/>
      <c r="Q772" s="48"/>
      <c r="R772" s="48"/>
      <c r="S772" s="50"/>
      <c r="T772" s="49"/>
      <c r="U772" s="49"/>
      <c r="V772" s="50"/>
      <c r="W772" s="50"/>
      <c r="X772" s="48"/>
      <c r="Y772" s="48"/>
      <c r="Z772" s="48"/>
    </row>
    <row r="773" spans="1:26" ht="19.5" customHeight="1" x14ac:dyDescent="0.2">
      <c r="A773" s="47"/>
      <c r="B773" s="36"/>
      <c r="C773" s="48"/>
      <c r="D773" s="48"/>
      <c r="E773" s="48"/>
      <c r="F773" s="50"/>
      <c r="G773" s="50"/>
      <c r="H773" s="50"/>
      <c r="I773" s="49"/>
      <c r="J773" s="49"/>
      <c r="K773" s="50"/>
      <c r="L773" s="50"/>
      <c r="M773" s="48"/>
      <c r="N773" s="48"/>
      <c r="O773" s="48"/>
      <c r="P773" s="48"/>
      <c r="Q773" s="48"/>
      <c r="R773" s="48"/>
      <c r="S773" s="50"/>
      <c r="T773" s="49"/>
      <c r="U773" s="49"/>
      <c r="V773" s="50"/>
      <c r="W773" s="50"/>
      <c r="X773" s="48"/>
      <c r="Y773" s="48"/>
      <c r="Z773" s="48"/>
    </row>
    <row r="774" spans="1:26" ht="19.5" customHeight="1" x14ac:dyDescent="0.2">
      <c r="A774" s="47"/>
      <c r="B774" s="36"/>
      <c r="C774" s="48"/>
      <c r="D774" s="48"/>
      <c r="E774" s="48"/>
      <c r="F774" s="50"/>
      <c r="G774" s="50"/>
      <c r="H774" s="50"/>
      <c r="I774" s="49"/>
      <c r="J774" s="49"/>
      <c r="K774" s="50"/>
      <c r="L774" s="50"/>
      <c r="M774" s="48"/>
      <c r="N774" s="48"/>
      <c r="O774" s="48"/>
      <c r="P774" s="48"/>
      <c r="Q774" s="48"/>
      <c r="R774" s="48"/>
      <c r="S774" s="50"/>
      <c r="T774" s="49"/>
      <c r="U774" s="49"/>
      <c r="V774" s="50"/>
      <c r="W774" s="50"/>
      <c r="X774" s="48"/>
      <c r="Y774" s="48"/>
      <c r="Z774" s="48"/>
    </row>
    <row r="775" spans="1:26" ht="19.5" customHeight="1" x14ac:dyDescent="0.2">
      <c r="A775" s="47"/>
      <c r="B775" s="36"/>
      <c r="C775" s="48"/>
      <c r="D775" s="48"/>
      <c r="E775" s="48"/>
      <c r="F775" s="50"/>
      <c r="G775" s="50"/>
      <c r="H775" s="50"/>
      <c r="I775" s="49"/>
      <c r="J775" s="49"/>
      <c r="K775" s="50"/>
      <c r="L775" s="50"/>
      <c r="M775" s="48"/>
      <c r="N775" s="48"/>
      <c r="O775" s="48"/>
      <c r="P775" s="48"/>
      <c r="Q775" s="48"/>
      <c r="R775" s="48"/>
      <c r="S775" s="50"/>
      <c r="T775" s="49"/>
      <c r="U775" s="49"/>
      <c r="V775" s="50"/>
      <c r="W775" s="50"/>
      <c r="X775" s="48"/>
      <c r="Y775" s="48"/>
      <c r="Z775" s="48"/>
    </row>
    <row r="776" spans="1:26" ht="19.5" customHeight="1" x14ac:dyDescent="0.2">
      <c r="A776" s="47"/>
      <c r="B776" s="36"/>
      <c r="C776" s="48"/>
      <c r="D776" s="48"/>
      <c r="E776" s="48"/>
      <c r="F776" s="50"/>
      <c r="G776" s="50"/>
      <c r="H776" s="50"/>
      <c r="I776" s="49"/>
      <c r="J776" s="49"/>
      <c r="K776" s="50"/>
      <c r="L776" s="50"/>
      <c r="M776" s="48"/>
      <c r="N776" s="48"/>
      <c r="O776" s="48"/>
      <c r="P776" s="48"/>
      <c r="Q776" s="48"/>
      <c r="R776" s="48"/>
      <c r="S776" s="50"/>
      <c r="T776" s="49"/>
      <c r="U776" s="49"/>
      <c r="V776" s="50"/>
      <c r="W776" s="50"/>
      <c r="X776" s="48"/>
      <c r="Y776" s="48"/>
      <c r="Z776" s="48"/>
    </row>
    <row r="777" spans="1:26" ht="19.5" customHeight="1" x14ac:dyDescent="0.2">
      <c r="A777" s="47"/>
      <c r="B777" s="36"/>
      <c r="C777" s="48"/>
      <c r="D777" s="48"/>
      <c r="E777" s="48"/>
      <c r="F777" s="50"/>
      <c r="G777" s="50"/>
      <c r="H777" s="50"/>
      <c r="I777" s="49"/>
      <c r="J777" s="49"/>
      <c r="K777" s="50"/>
      <c r="L777" s="50"/>
      <c r="M777" s="48"/>
      <c r="N777" s="48"/>
      <c r="O777" s="48"/>
      <c r="P777" s="48"/>
      <c r="Q777" s="48"/>
      <c r="R777" s="48"/>
      <c r="S777" s="50"/>
      <c r="T777" s="49"/>
      <c r="U777" s="49"/>
      <c r="V777" s="50"/>
      <c r="W777" s="50"/>
      <c r="X777" s="48"/>
      <c r="Y777" s="48"/>
      <c r="Z777" s="48"/>
    </row>
    <row r="778" spans="1:26" ht="19.5" customHeight="1" x14ac:dyDescent="0.2">
      <c r="A778" s="47"/>
      <c r="B778" s="36"/>
      <c r="C778" s="48"/>
      <c r="D778" s="48"/>
      <c r="E778" s="48"/>
      <c r="F778" s="50"/>
      <c r="G778" s="50"/>
      <c r="H778" s="50"/>
      <c r="I778" s="49"/>
      <c r="J778" s="49"/>
      <c r="K778" s="50"/>
      <c r="L778" s="50"/>
      <c r="M778" s="48"/>
      <c r="N778" s="48"/>
      <c r="O778" s="48"/>
      <c r="P778" s="48"/>
      <c r="Q778" s="48"/>
      <c r="R778" s="48"/>
      <c r="S778" s="50"/>
      <c r="T778" s="49"/>
      <c r="U778" s="49"/>
      <c r="V778" s="50"/>
      <c r="W778" s="50"/>
      <c r="X778" s="48"/>
      <c r="Y778" s="48"/>
      <c r="Z778" s="48"/>
    </row>
    <row r="779" spans="1:26" ht="19.5" customHeight="1" x14ac:dyDescent="0.2">
      <c r="A779" s="47"/>
      <c r="B779" s="36"/>
      <c r="C779" s="48"/>
      <c r="D779" s="48"/>
      <c r="E779" s="48"/>
      <c r="F779" s="50"/>
      <c r="G779" s="50"/>
      <c r="H779" s="50"/>
      <c r="I779" s="49"/>
      <c r="J779" s="49"/>
      <c r="K779" s="50"/>
      <c r="L779" s="50"/>
      <c r="M779" s="48"/>
      <c r="N779" s="48"/>
      <c r="O779" s="48"/>
      <c r="P779" s="48"/>
      <c r="Q779" s="48"/>
      <c r="R779" s="48"/>
      <c r="S779" s="50"/>
      <c r="T779" s="49"/>
      <c r="U779" s="49"/>
      <c r="V779" s="50"/>
      <c r="W779" s="50"/>
      <c r="X779" s="48"/>
      <c r="Y779" s="48"/>
      <c r="Z779" s="48"/>
    </row>
    <row r="780" spans="1:26" ht="19.5" customHeight="1" x14ac:dyDescent="0.2">
      <c r="A780" s="47"/>
      <c r="B780" s="36"/>
      <c r="C780" s="48"/>
      <c r="D780" s="48"/>
      <c r="E780" s="48"/>
      <c r="F780" s="50"/>
      <c r="G780" s="50"/>
      <c r="H780" s="50"/>
      <c r="I780" s="49"/>
      <c r="J780" s="49"/>
      <c r="K780" s="50"/>
      <c r="L780" s="50"/>
      <c r="M780" s="48"/>
      <c r="N780" s="48"/>
      <c r="O780" s="48"/>
      <c r="P780" s="48"/>
      <c r="Q780" s="48"/>
      <c r="R780" s="48"/>
      <c r="S780" s="50"/>
      <c r="T780" s="49"/>
      <c r="U780" s="49"/>
      <c r="V780" s="50"/>
      <c r="W780" s="50"/>
      <c r="X780" s="48"/>
      <c r="Y780" s="48"/>
      <c r="Z780" s="48"/>
    </row>
    <row r="781" spans="1:26" ht="19.5" customHeight="1" x14ac:dyDescent="0.2">
      <c r="A781" s="47"/>
      <c r="B781" s="36"/>
      <c r="C781" s="48"/>
      <c r="D781" s="48"/>
      <c r="E781" s="48"/>
      <c r="F781" s="50"/>
      <c r="G781" s="50"/>
      <c r="H781" s="50"/>
      <c r="I781" s="49"/>
      <c r="J781" s="49"/>
      <c r="K781" s="50"/>
      <c r="L781" s="50"/>
      <c r="M781" s="48"/>
      <c r="N781" s="48"/>
      <c r="O781" s="48"/>
      <c r="P781" s="48"/>
      <c r="Q781" s="48"/>
      <c r="R781" s="48"/>
      <c r="S781" s="50"/>
      <c r="T781" s="49"/>
      <c r="U781" s="49"/>
      <c r="V781" s="50"/>
      <c r="W781" s="50"/>
      <c r="X781" s="48"/>
      <c r="Y781" s="48"/>
      <c r="Z781" s="48"/>
    </row>
    <row r="782" spans="1:26" ht="19.5" customHeight="1" x14ac:dyDescent="0.2">
      <c r="A782" s="47"/>
      <c r="B782" s="36"/>
      <c r="C782" s="48"/>
      <c r="D782" s="48"/>
      <c r="E782" s="48"/>
      <c r="F782" s="50"/>
      <c r="G782" s="50"/>
      <c r="H782" s="50"/>
      <c r="I782" s="49"/>
      <c r="J782" s="49"/>
      <c r="K782" s="50"/>
      <c r="L782" s="50"/>
      <c r="M782" s="48"/>
      <c r="N782" s="48"/>
      <c r="O782" s="48"/>
      <c r="P782" s="48"/>
      <c r="Q782" s="48"/>
      <c r="R782" s="48"/>
      <c r="S782" s="50"/>
      <c r="T782" s="49"/>
      <c r="U782" s="49"/>
      <c r="V782" s="50"/>
      <c r="W782" s="50"/>
      <c r="X782" s="48"/>
      <c r="Y782" s="48"/>
      <c r="Z782" s="48"/>
    </row>
    <row r="783" spans="1:26" ht="19.5" customHeight="1" x14ac:dyDescent="0.2">
      <c r="A783" s="47"/>
      <c r="B783" s="36"/>
      <c r="C783" s="48"/>
      <c r="D783" s="48"/>
      <c r="E783" s="48"/>
      <c r="F783" s="50"/>
      <c r="G783" s="50"/>
      <c r="H783" s="50"/>
      <c r="I783" s="49"/>
      <c r="J783" s="49"/>
      <c r="K783" s="50"/>
      <c r="L783" s="50"/>
      <c r="M783" s="48"/>
      <c r="N783" s="48"/>
      <c r="O783" s="48"/>
      <c r="P783" s="48"/>
      <c r="Q783" s="48"/>
      <c r="R783" s="48"/>
      <c r="S783" s="50"/>
      <c r="T783" s="49"/>
      <c r="U783" s="49"/>
      <c r="V783" s="50"/>
      <c r="W783" s="50"/>
      <c r="X783" s="48"/>
      <c r="Y783" s="48"/>
      <c r="Z783" s="48"/>
    </row>
    <row r="784" spans="1:26" ht="19.5" customHeight="1" x14ac:dyDescent="0.2">
      <c r="A784" s="47"/>
      <c r="B784" s="36"/>
      <c r="C784" s="48"/>
      <c r="D784" s="48"/>
      <c r="E784" s="48"/>
      <c r="F784" s="50"/>
      <c r="G784" s="50"/>
      <c r="H784" s="50"/>
      <c r="I784" s="49"/>
      <c r="J784" s="49"/>
      <c r="K784" s="50"/>
      <c r="L784" s="50"/>
      <c r="M784" s="48"/>
      <c r="N784" s="48"/>
      <c r="O784" s="48"/>
      <c r="P784" s="48"/>
      <c r="Q784" s="48"/>
      <c r="R784" s="48"/>
      <c r="S784" s="50"/>
      <c r="T784" s="49"/>
      <c r="U784" s="49"/>
      <c r="V784" s="50"/>
      <c r="W784" s="50"/>
      <c r="X784" s="48"/>
      <c r="Y784" s="48"/>
      <c r="Z784" s="48"/>
    </row>
    <row r="785" spans="1:26" ht="19.5" customHeight="1" x14ac:dyDescent="0.2">
      <c r="A785" s="47"/>
      <c r="B785" s="36"/>
      <c r="C785" s="48"/>
      <c r="D785" s="48"/>
      <c r="E785" s="48"/>
      <c r="F785" s="50"/>
      <c r="G785" s="50"/>
      <c r="H785" s="50"/>
      <c r="I785" s="49"/>
      <c r="J785" s="49"/>
      <c r="K785" s="50"/>
      <c r="L785" s="50"/>
      <c r="M785" s="48"/>
      <c r="N785" s="48"/>
      <c r="O785" s="48"/>
      <c r="P785" s="48"/>
      <c r="Q785" s="48"/>
      <c r="R785" s="48"/>
      <c r="S785" s="50"/>
      <c r="T785" s="49"/>
      <c r="U785" s="49"/>
      <c r="V785" s="50"/>
      <c r="W785" s="50"/>
      <c r="X785" s="48"/>
      <c r="Y785" s="48"/>
      <c r="Z785" s="48"/>
    </row>
    <row r="786" spans="1:26" ht="19.5" customHeight="1" x14ac:dyDescent="0.2">
      <c r="A786" s="47"/>
      <c r="B786" s="36"/>
      <c r="C786" s="48"/>
      <c r="D786" s="48"/>
      <c r="E786" s="48"/>
      <c r="F786" s="50"/>
      <c r="G786" s="50"/>
      <c r="H786" s="50"/>
      <c r="I786" s="49"/>
      <c r="J786" s="49"/>
      <c r="K786" s="50"/>
      <c r="L786" s="50"/>
      <c r="M786" s="48"/>
      <c r="N786" s="48"/>
      <c r="O786" s="48"/>
      <c r="P786" s="48"/>
      <c r="Q786" s="48"/>
      <c r="R786" s="48"/>
      <c r="S786" s="50"/>
      <c r="T786" s="49"/>
      <c r="U786" s="49"/>
      <c r="V786" s="50"/>
      <c r="W786" s="50"/>
      <c r="X786" s="48"/>
      <c r="Y786" s="48"/>
      <c r="Z786" s="48"/>
    </row>
    <row r="787" spans="1:26" ht="19.5" customHeight="1" x14ac:dyDescent="0.2">
      <c r="A787" s="47"/>
      <c r="B787" s="36"/>
      <c r="C787" s="48"/>
      <c r="D787" s="48"/>
      <c r="E787" s="48"/>
      <c r="F787" s="50"/>
      <c r="G787" s="50"/>
      <c r="H787" s="50"/>
      <c r="I787" s="49"/>
      <c r="J787" s="49"/>
      <c r="K787" s="50"/>
      <c r="L787" s="50"/>
      <c r="M787" s="48"/>
      <c r="N787" s="48"/>
      <c r="O787" s="48"/>
      <c r="P787" s="48"/>
      <c r="Q787" s="48"/>
      <c r="R787" s="48"/>
      <c r="S787" s="50"/>
      <c r="T787" s="49"/>
      <c r="U787" s="49"/>
      <c r="V787" s="50"/>
      <c r="W787" s="50"/>
      <c r="X787" s="48"/>
      <c r="Y787" s="48"/>
      <c r="Z787" s="48"/>
    </row>
    <row r="788" spans="1:26" ht="19.5" customHeight="1" x14ac:dyDescent="0.2">
      <c r="A788" s="47"/>
      <c r="B788" s="36"/>
      <c r="C788" s="48"/>
      <c r="D788" s="48"/>
      <c r="E788" s="48"/>
      <c r="F788" s="50"/>
      <c r="G788" s="50"/>
      <c r="H788" s="50"/>
      <c r="I788" s="49"/>
      <c r="J788" s="49"/>
      <c r="K788" s="50"/>
      <c r="L788" s="50"/>
      <c r="M788" s="48"/>
      <c r="N788" s="48"/>
      <c r="O788" s="48"/>
      <c r="P788" s="48"/>
      <c r="Q788" s="48"/>
      <c r="R788" s="48"/>
      <c r="S788" s="50"/>
      <c r="T788" s="49"/>
      <c r="U788" s="49"/>
      <c r="V788" s="50"/>
      <c r="W788" s="50"/>
      <c r="X788" s="48"/>
      <c r="Y788" s="48"/>
      <c r="Z788" s="48"/>
    </row>
    <row r="789" spans="1:26" ht="19.5" customHeight="1" x14ac:dyDescent="0.2">
      <c r="A789" s="47"/>
      <c r="B789" s="36"/>
      <c r="C789" s="48"/>
      <c r="D789" s="48"/>
      <c r="E789" s="48"/>
      <c r="F789" s="50"/>
      <c r="G789" s="50"/>
      <c r="H789" s="50"/>
      <c r="I789" s="49"/>
      <c r="J789" s="49"/>
      <c r="K789" s="50"/>
      <c r="L789" s="50"/>
      <c r="M789" s="48"/>
      <c r="N789" s="48"/>
      <c r="O789" s="48"/>
      <c r="P789" s="48"/>
      <c r="Q789" s="48"/>
      <c r="R789" s="48"/>
      <c r="S789" s="50"/>
      <c r="T789" s="49"/>
      <c r="U789" s="49"/>
      <c r="V789" s="50"/>
      <c r="W789" s="50"/>
      <c r="X789" s="48"/>
      <c r="Y789" s="48"/>
      <c r="Z789" s="48"/>
    </row>
    <row r="790" spans="1:26" ht="19.5" customHeight="1" x14ac:dyDescent="0.2">
      <c r="A790" s="47"/>
      <c r="B790" s="36"/>
      <c r="C790" s="48"/>
      <c r="D790" s="48"/>
      <c r="E790" s="48"/>
      <c r="F790" s="50"/>
      <c r="G790" s="50"/>
      <c r="H790" s="50"/>
      <c r="I790" s="49"/>
      <c r="J790" s="49"/>
      <c r="K790" s="50"/>
      <c r="L790" s="50"/>
      <c r="M790" s="48"/>
      <c r="N790" s="48"/>
      <c r="O790" s="48"/>
      <c r="P790" s="48"/>
      <c r="Q790" s="48"/>
      <c r="R790" s="48"/>
      <c r="S790" s="50"/>
      <c r="T790" s="49"/>
      <c r="U790" s="49"/>
      <c r="V790" s="50"/>
      <c r="W790" s="50"/>
      <c r="X790" s="48"/>
      <c r="Y790" s="48"/>
      <c r="Z790" s="48"/>
    </row>
    <row r="791" spans="1:26" ht="19.5" customHeight="1" x14ac:dyDescent="0.2">
      <c r="A791" s="47"/>
      <c r="B791" s="36"/>
      <c r="C791" s="48"/>
      <c r="D791" s="48"/>
      <c r="E791" s="48"/>
      <c r="F791" s="50"/>
      <c r="G791" s="50"/>
      <c r="H791" s="50"/>
      <c r="I791" s="49"/>
      <c r="J791" s="49"/>
      <c r="K791" s="50"/>
      <c r="L791" s="50"/>
      <c r="M791" s="48"/>
      <c r="N791" s="48"/>
      <c r="O791" s="48"/>
      <c r="P791" s="48"/>
      <c r="Q791" s="48"/>
      <c r="R791" s="48"/>
      <c r="S791" s="50"/>
      <c r="T791" s="49"/>
      <c r="U791" s="49"/>
      <c r="V791" s="50"/>
      <c r="W791" s="50"/>
      <c r="X791" s="48"/>
      <c r="Y791" s="48"/>
      <c r="Z791" s="48"/>
    </row>
    <row r="792" spans="1:26" ht="19.5" customHeight="1" x14ac:dyDescent="0.2">
      <c r="A792" s="47"/>
      <c r="B792" s="36"/>
      <c r="C792" s="48"/>
      <c r="D792" s="48"/>
      <c r="E792" s="48"/>
      <c r="F792" s="50"/>
      <c r="G792" s="50"/>
      <c r="H792" s="50"/>
      <c r="I792" s="49"/>
      <c r="J792" s="49"/>
      <c r="K792" s="50"/>
      <c r="L792" s="50"/>
      <c r="M792" s="48"/>
      <c r="N792" s="48"/>
      <c r="O792" s="48"/>
      <c r="P792" s="48"/>
      <c r="Q792" s="48"/>
      <c r="R792" s="48"/>
      <c r="S792" s="50"/>
      <c r="T792" s="49"/>
      <c r="U792" s="49"/>
      <c r="V792" s="50"/>
      <c r="W792" s="50"/>
      <c r="X792" s="48"/>
      <c r="Y792" s="48"/>
      <c r="Z792" s="48"/>
    </row>
    <row r="793" spans="1:26" ht="19.5" customHeight="1" x14ac:dyDescent="0.2">
      <c r="A793" s="47"/>
      <c r="B793" s="36"/>
      <c r="C793" s="48"/>
      <c r="D793" s="48"/>
      <c r="E793" s="48"/>
      <c r="F793" s="50"/>
      <c r="G793" s="50"/>
      <c r="H793" s="50"/>
      <c r="I793" s="49"/>
      <c r="J793" s="49"/>
      <c r="K793" s="50"/>
      <c r="L793" s="50"/>
      <c r="M793" s="48"/>
      <c r="N793" s="48"/>
      <c r="O793" s="48"/>
      <c r="P793" s="48"/>
      <c r="Q793" s="48"/>
      <c r="R793" s="48"/>
      <c r="S793" s="50"/>
      <c r="T793" s="49"/>
      <c r="U793" s="49"/>
      <c r="V793" s="50"/>
      <c r="W793" s="50"/>
      <c r="X793" s="48"/>
      <c r="Y793" s="48"/>
      <c r="Z793" s="48"/>
    </row>
    <row r="794" spans="1:26" ht="19.5" customHeight="1" x14ac:dyDescent="0.2">
      <c r="A794" s="47"/>
      <c r="B794" s="36"/>
      <c r="C794" s="48"/>
      <c r="D794" s="48"/>
      <c r="E794" s="48"/>
      <c r="F794" s="50"/>
      <c r="G794" s="50"/>
      <c r="H794" s="50"/>
      <c r="I794" s="49"/>
      <c r="J794" s="49"/>
      <c r="K794" s="50"/>
      <c r="L794" s="50"/>
      <c r="M794" s="48"/>
      <c r="N794" s="48"/>
      <c r="O794" s="48"/>
      <c r="P794" s="48"/>
      <c r="Q794" s="48"/>
      <c r="R794" s="48"/>
      <c r="S794" s="50"/>
      <c r="T794" s="49"/>
      <c r="U794" s="49"/>
      <c r="V794" s="50"/>
      <c r="W794" s="50"/>
      <c r="X794" s="48"/>
      <c r="Y794" s="48"/>
      <c r="Z794" s="48"/>
    </row>
    <row r="795" spans="1:26" ht="19.5" customHeight="1" x14ac:dyDescent="0.2">
      <c r="A795" s="47"/>
      <c r="B795" s="36"/>
      <c r="C795" s="48"/>
      <c r="D795" s="48"/>
      <c r="E795" s="48"/>
      <c r="F795" s="50"/>
      <c r="G795" s="50"/>
      <c r="H795" s="50"/>
      <c r="I795" s="49"/>
      <c r="J795" s="49"/>
      <c r="K795" s="50"/>
      <c r="L795" s="50"/>
      <c r="M795" s="48"/>
      <c r="N795" s="48"/>
      <c r="O795" s="48"/>
      <c r="P795" s="48"/>
      <c r="Q795" s="48"/>
      <c r="R795" s="48"/>
      <c r="S795" s="50"/>
      <c r="T795" s="49"/>
      <c r="U795" s="49"/>
      <c r="V795" s="50"/>
      <c r="W795" s="50"/>
      <c r="X795" s="48"/>
      <c r="Y795" s="48"/>
      <c r="Z795" s="48"/>
    </row>
    <row r="796" spans="1:26" ht="19.5" customHeight="1" x14ac:dyDescent="0.2">
      <c r="A796" s="47"/>
      <c r="B796" s="36"/>
      <c r="C796" s="48"/>
      <c r="D796" s="48"/>
      <c r="E796" s="48"/>
      <c r="F796" s="50"/>
      <c r="G796" s="50"/>
      <c r="H796" s="50"/>
      <c r="I796" s="49"/>
      <c r="J796" s="49"/>
      <c r="K796" s="50"/>
      <c r="L796" s="50"/>
      <c r="M796" s="48"/>
      <c r="N796" s="48"/>
      <c r="O796" s="48"/>
      <c r="P796" s="48"/>
      <c r="Q796" s="48"/>
      <c r="R796" s="48"/>
      <c r="S796" s="50"/>
      <c r="T796" s="49"/>
      <c r="U796" s="49"/>
      <c r="V796" s="50"/>
      <c r="W796" s="50"/>
      <c r="X796" s="48"/>
      <c r="Y796" s="48"/>
      <c r="Z796" s="48"/>
    </row>
    <row r="797" spans="1:26" ht="19.5" customHeight="1" x14ac:dyDescent="0.2">
      <c r="A797" s="47"/>
      <c r="B797" s="36"/>
      <c r="C797" s="48"/>
      <c r="D797" s="48"/>
      <c r="E797" s="48"/>
      <c r="F797" s="50"/>
      <c r="G797" s="50"/>
      <c r="H797" s="50"/>
      <c r="I797" s="49"/>
      <c r="J797" s="49"/>
      <c r="K797" s="50"/>
      <c r="L797" s="50"/>
      <c r="M797" s="48"/>
      <c r="N797" s="48"/>
      <c r="O797" s="48"/>
      <c r="P797" s="48"/>
      <c r="Q797" s="48"/>
      <c r="R797" s="48"/>
      <c r="S797" s="50"/>
      <c r="T797" s="49"/>
      <c r="U797" s="49"/>
      <c r="V797" s="50"/>
      <c r="W797" s="50"/>
      <c r="X797" s="48"/>
      <c r="Y797" s="48"/>
      <c r="Z797" s="48"/>
    </row>
    <row r="798" spans="1:26" ht="19.5" customHeight="1" x14ac:dyDescent="0.2">
      <c r="A798" s="47"/>
      <c r="B798" s="36"/>
      <c r="C798" s="48"/>
      <c r="D798" s="48"/>
      <c r="E798" s="48"/>
      <c r="F798" s="50"/>
      <c r="G798" s="50"/>
      <c r="H798" s="50"/>
      <c r="I798" s="49"/>
      <c r="J798" s="49"/>
      <c r="K798" s="50"/>
      <c r="L798" s="50"/>
      <c r="M798" s="48"/>
      <c r="N798" s="48"/>
      <c r="O798" s="48"/>
      <c r="P798" s="48"/>
      <c r="Q798" s="48"/>
      <c r="R798" s="48"/>
      <c r="S798" s="50"/>
      <c r="T798" s="49"/>
      <c r="U798" s="49"/>
      <c r="V798" s="50"/>
      <c r="W798" s="50"/>
      <c r="X798" s="48"/>
      <c r="Y798" s="48"/>
      <c r="Z798" s="48"/>
    </row>
    <row r="799" spans="1:26" ht="19.5" customHeight="1" x14ac:dyDescent="0.2">
      <c r="A799" s="47"/>
      <c r="B799" s="36"/>
      <c r="C799" s="48"/>
      <c r="D799" s="48"/>
      <c r="E799" s="48"/>
      <c r="F799" s="50"/>
      <c r="G799" s="50"/>
      <c r="H799" s="50"/>
      <c r="I799" s="49"/>
      <c r="J799" s="49"/>
      <c r="K799" s="50"/>
      <c r="L799" s="50"/>
      <c r="M799" s="48"/>
      <c r="N799" s="48"/>
      <c r="O799" s="48"/>
      <c r="P799" s="48"/>
      <c r="Q799" s="48"/>
      <c r="R799" s="48"/>
      <c r="S799" s="50"/>
      <c r="T799" s="49"/>
      <c r="U799" s="49"/>
      <c r="V799" s="50"/>
      <c r="W799" s="50"/>
      <c r="X799" s="48"/>
      <c r="Y799" s="48"/>
      <c r="Z799" s="48"/>
    </row>
    <row r="800" spans="1:26" ht="19.5" customHeight="1" x14ac:dyDescent="0.2">
      <c r="A800" s="47"/>
      <c r="B800" s="36"/>
      <c r="C800" s="48"/>
      <c r="D800" s="48"/>
      <c r="E800" s="48"/>
      <c r="F800" s="50"/>
      <c r="G800" s="50"/>
      <c r="H800" s="50"/>
      <c r="I800" s="49"/>
      <c r="J800" s="49"/>
      <c r="K800" s="50"/>
      <c r="L800" s="50"/>
      <c r="M800" s="48"/>
      <c r="N800" s="48"/>
      <c r="O800" s="48"/>
      <c r="P800" s="48"/>
      <c r="Q800" s="48"/>
      <c r="R800" s="48"/>
      <c r="S800" s="50"/>
      <c r="T800" s="49"/>
      <c r="U800" s="49"/>
      <c r="V800" s="50"/>
      <c r="W800" s="50"/>
      <c r="X800" s="48"/>
      <c r="Y800" s="48"/>
      <c r="Z800" s="48"/>
    </row>
    <row r="801" spans="1:26" ht="19.5" customHeight="1" x14ac:dyDescent="0.2">
      <c r="A801" s="47"/>
      <c r="B801" s="36"/>
      <c r="C801" s="48"/>
      <c r="D801" s="48"/>
      <c r="E801" s="48"/>
      <c r="F801" s="50"/>
      <c r="G801" s="50"/>
      <c r="H801" s="50"/>
      <c r="I801" s="49"/>
      <c r="J801" s="49"/>
      <c r="K801" s="50"/>
      <c r="L801" s="50"/>
      <c r="M801" s="48"/>
      <c r="N801" s="48"/>
      <c r="O801" s="48"/>
      <c r="P801" s="48"/>
      <c r="Q801" s="48"/>
      <c r="R801" s="48"/>
      <c r="S801" s="50"/>
      <c r="T801" s="49"/>
      <c r="U801" s="49"/>
      <c r="V801" s="50"/>
      <c r="W801" s="50"/>
      <c r="X801" s="48"/>
      <c r="Y801" s="48"/>
      <c r="Z801" s="48"/>
    </row>
    <row r="802" spans="1:26" ht="19.5" customHeight="1" x14ac:dyDescent="0.2">
      <c r="A802" s="47"/>
      <c r="B802" s="36"/>
      <c r="C802" s="48"/>
      <c r="D802" s="48"/>
      <c r="E802" s="48"/>
      <c r="F802" s="50"/>
      <c r="G802" s="50"/>
      <c r="H802" s="50"/>
      <c r="I802" s="49"/>
      <c r="J802" s="49"/>
      <c r="K802" s="50"/>
      <c r="L802" s="50"/>
      <c r="M802" s="48"/>
      <c r="N802" s="48"/>
      <c r="O802" s="48"/>
      <c r="P802" s="48"/>
      <c r="Q802" s="48"/>
      <c r="R802" s="48"/>
      <c r="S802" s="50"/>
      <c r="T802" s="49"/>
      <c r="U802" s="49"/>
      <c r="V802" s="50"/>
      <c r="W802" s="50"/>
      <c r="X802" s="48"/>
      <c r="Y802" s="48"/>
      <c r="Z802" s="48"/>
    </row>
    <row r="803" spans="1:26" ht="19.5" customHeight="1" x14ac:dyDescent="0.2">
      <c r="A803" s="47"/>
      <c r="B803" s="36"/>
      <c r="C803" s="48"/>
      <c r="D803" s="48"/>
      <c r="E803" s="48"/>
      <c r="F803" s="50"/>
      <c r="G803" s="50"/>
      <c r="H803" s="50"/>
      <c r="I803" s="49"/>
      <c r="J803" s="49"/>
      <c r="K803" s="50"/>
      <c r="L803" s="50"/>
      <c r="M803" s="48"/>
      <c r="N803" s="48"/>
      <c r="O803" s="48"/>
      <c r="P803" s="48"/>
      <c r="Q803" s="48"/>
      <c r="R803" s="48"/>
      <c r="S803" s="50"/>
      <c r="T803" s="49"/>
      <c r="U803" s="49"/>
      <c r="V803" s="50"/>
      <c r="W803" s="50"/>
      <c r="X803" s="48"/>
      <c r="Y803" s="48"/>
      <c r="Z803" s="48"/>
    </row>
    <row r="804" spans="1:26" ht="19.5" customHeight="1" x14ac:dyDescent="0.2">
      <c r="A804" s="47"/>
      <c r="B804" s="36"/>
      <c r="C804" s="48"/>
      <c r="D804" s="48"/>
      <c r="E804" s="48"/>
      <c r="F804" s="50"/>
      <c r="G804" s="50"/>
      <c r="H804" s="50"/>
      <c r="I804" s="49"/>
      <c r="J804" s="49"/>
      <c r="K804" s="50"/>
      <c r="L804" s="50"/>
      <c r="M804" s="48"/>
      <c r="N804" s="48"/>
      <c r="O804" s="48"/>
      <c r="P804" s="48"/>
      <c r="Q804" s="48"/>
      <c r="R804" s="48"/>
      <c r="S804" s="50"/>
      <c r="T804" s="49"/>
      <c r="U804" s="49"/>
      <c r="V804" s="50"/>
      <c r="W804" s="50"/>
      <c r="X804" s="48"/>
      <c r="Y804" s="48"/>
      <c r="Z804" s="48"/>
    </row>
    <row r="805" spans="1:26" ht="19.5" customHeight="1" x14ac:dyDescent="0.2">
      <c r="A805" s="47"/>
      <c r="B805" s="36"/>
      <c r="C805" s="48"/>
      <c r="D805" s="48"/>
      <c r="E805" s="48"/>
      <c r="F805" s="50"/>
      <c r="G805" s="50"/>
      <c r="H805" s="50"/>
      <c r="I805" s="49"/>
      <c r="J805" s="49"/>
      <c r="K805" s="50"/>
      <c r="L805" s="50"/>
      <c r="M805" s="48"/>
      <c r="N805" s="48"/>
      <c r="O805" s="48"/>
      <c r="P805" s="48"/>
      <c r="Q805" s="48"/>
      <c r="R805" s="48"/>
      <c r="S805" s="50"/>
      <c r="T805" s="49"/>
      <c r="U805" s="49"/>
      <c r="V805" s="50"/>
      <c r="W805" s="50"/>
      <c r="X805" s="48"/>
      <c r="Y805" s="48"/>
      <c r="Z805" s="48"/>
    </row>
    <row r="806" spans="1:26" ht="19.5" customHeight="1" x14ac:dyDescent="0.2">
      <c r="A806" s="47"/>
      <c r="B806" s="36"/>
      <c r="C806" s="48"/>
      <c r="D806" s="48"/>
      <c r="E806" s="48"/>
      <c r="F806" s="50"/>
      <c r="G806" s="50"/>
      <c r="H806" s="50"/>
      <c r="I806" s="49"/>
      <c r="J806" s="49"/>
      <c r="K806" s="50"/>
      <c r="L806" s="50"/>
      <c r="M806" s="48"/>
      <c r="N806" s="48"/>
      <c r="O806" s="48"/>
      <c r="P806" s="48"/>
      <c r="Q806" s="48"/>
      <c r="R806" s="48"/>
      <c r="S806" s="50"/>
      <c r="T806" s="49"/>
      <c r="U806" s="49"/>
      <c r="V806" s="50"/>
      <c r="W806" s="50"/>
      <c r="X806" s="48"/>
      <c r="Y806" s="48"/>
      <c r="Z806" s="48"/>
    </row>
    <row r="807" spans="1:26" ht="19.5" customHeight="1" x14ac:dyDescent="0.2">
      <c r="A807" s="47"/>
      <c r="B807" s="36"/>
      <c r="C807" s="48"/>
      <c r="D807" s="48"/>
      <c r="E807" s="48"/>
      <c r="F807" s="50"/>
      <c r="G807" s="50"/>
      <c r="H807" s="50"/>
      <c r="I807" s="49"/>
      <c r="J807" s="49"/>
      <c r="K807" s="50"/>
      <c r="L807" s="50"/>
      <c r="M807" s="48"/>
      <c r="N807" s="48"/>
      <c r="O807" s="48"/>
      <c r="P807" s="48"/>
      <c r="Q807" s="48"/>
      <c r="R807" s="48"/>
      <c r="S807" s="50"/>
      <c r="T807" s="49"/>
      <c r="U807" s="49"/>
      <c r="V807" s="50"/>
      <c r="W807" s="50"/>
      <c r="X807" s="48"/>
      <c r="Y807" s="48"/>
      <c r="Z807" s="48"/>
    </row>
    <row r="808" spans="1:26" ht="19.5" customHeight="1" x14ac:dyDescent="0.2">
      <c r="A808" s="47"/>
      <c r="B808" s="36"/>
      <c r="C808" s="48"/>
      <c r="D808" s="48"/>
      <c r="E808" s="48"/>
      <c r="F808" s="50"/>
      <c r="G808" s="50"/>
      <c r="H808" s="50"/>
      <c r="I808" s="49"/>
      <c r="J808" s="49"/>
      <c r="K808" s="50"/>
      <c r="L808" s="50"/>
      <c r="M808" s="48"/>
      <c r="N808" s="48"/>
      <c r="O808" s="48"/>
      <c r="P808" s="48"/>
      <c r="Q808" s="48"/>
      <c r="R808" s="48"/>
      <c r="S808" s="50"/>
      <c r="T808" s="49"/>
      <c r="U808" s="49"/>
      <c r="V808" s="50"/>
      <c r="W808" s="50"/>
      <c r="X808" s="48"/>
      <c r="Y808" s="48"/>
      <c r="Z808" s="48"/>
    </row>
    <row r="809" spans="1:26" ht="19.5" customHeight="1" x14ac:dyDescent="0.2">
      <c r="A809" s="47"/>
      <c r="B809" s="36"/>
      <c r="C809" s="48"/>
      <c r="D809" s="48"/>
      <c r="E809" s="48"/>
      <c r="F809" s="50"/>
      <c r="G809" s="50"/>
      <c r="H809" s="50"/>
      <c r="I809" s="49"/>
      <c r="J809" s="49"/>
      <c r="K809" s="50"/>
      <c r="L809" s="50"/>
      <c r="M809" s="48"/>
      <c r="N809" s="48"/>
      <c r="O809" s="48"/>
      <c r="P809" s="48"/>
      <c r="Q809" s="48"/>
      <c r="R809" s="48"/>
      <c r="S809" s="50"/>
      <c r="T809" s="49"/>
      <c r="U809" s="49"/>
      <c r="V809" s="50"/>
      <c r="W809" s="50"/>
      <c r="X809" s="48"/>
      <c r="Y809" s="48"/>
      <c r="Z809" s="48"/>
    </row>
    <row r="810" spans="1:26" ht="19.5" customHeight="1" x14ac:dyDescent="0.2">
      <c r="A810" s="47"/>
      <c r="B810" s="36"/>
      <c r="C810" s="48"/>
      <c r="D810" s="48"/>
      <c r="E810" s="48"/>
      <c r="F810" s="50"/>
      <c r="G810" s="50"/>
      <c r="H810" s="50"/>
      <c r="I810" s="49"/>
      <c r="J810" s="49"/>
      <c r="K810" s="50"/>
      <c r="L810" s="50"/>
      <c r="M810" s="48"/>
      <c r="N810" s="48"/>
      <c r="O810" s="48"/>
      <c r="P810" s="48"/>
      <c r="Q810" s="48"/>
      <c r="R810" s="48"/>
      <c r="S810" s="50"/>
      <c r="T810" s="49"/>
      <c r="U810" s="49"/>
      <c r="V810" s="50"/>
      <c r="W810" s="50"/>
      <c r="X810" s="48"/>
      <c r="Y810" s="48"/>
      <c r="Z810" s="48"/>
    </row>
    <row r="811" spans="1:26" ht="19.5" customHeight="1" x14ac:dyDescent="0.2">
      <c r="A811" s="47"/>
      <c r="B811" s="36"/>
      <c r="C811" s="48"/>
      <c r="D811" s="48"/>
      <c r="E811" s="48"/>
      <c r="F811" s="50"/>
      <c r="G811" s="50"/>
      <c r="H811" s="50"/>
      <c r="I811" s="49"/>
      <c r="J811" s="49"/>
      <c r="K811" s="50"/>
      <c r="L811" s="50"/>
      <c r="M811" s="48"/>
      <c r="N811" s="48"/>
      <c r="O811" s="48"/>
      <c r="P811" s="48"/>
      <c r="Q811" s="48"/>
      <c r="R811" s="48"/>
      <c r="S811" s="50"/>
      <c r="T811" s="49"/>
      <c r="U811" s="49"/>
      <c r="V811" s="50"/>
      <c r="W811" s="50"/>
      <c r="X811" s="48"/>
      <c r="Y811" s="48"/>
      <c r="Z811" s="48"/>
    </row>
    <row r="812" spans="1:26" ht="19.5" customHeight="1" x14ac:dyDescent="0.2">
      <c r="A812" s="47"/>
      <c r="B812" s="36"/>
      <c r="C812" s="48"/>
      <c r="D812" s="48"/>
      <c r="E812" s="48"/>
      <c r="F812" s="50"/>
      <c r="G812" s="50"/>
      <c r="H812" s="50"/>
      <c r="I812" s="49"/>
      <c r="J812" s="49"/>
      <c r="K812" s="50"/>
      <c r="L812" s="50"/>
      <c r="M812" s="48"/>
      <c r="N812" s="48"/>
      <c r="O812" s="48"/>
      <c r="P812" s="48"/>
      <c r="Q812" s="48"/>
      <c r="R812" s="48"/>
      <c r="S812" s="50"/>
      <c r="T812" s="49"/>
      <c r="U812" s="49"/>
      <c r="V812" s="50"/>
      <c r="W812" s="50"/>
      <c r="X812" s="48"/>
      <c r="Y812" s="48"/>
      <c r="Z812" s="48"/>
    </row>
    <row r="813" spans="1:26" ht="19.5" customHeight="1" x14ac:dyDescent="0.2">
      <c r="A813" s="47"/>
      <c r="B813" s="36"/>
      <c r="C813" s="48"/>
      <c r="D813" s="48"/>
      <c r="E813" s="48"/>
      <c r="F813" s="50"/>
      <c r="G813" s="50"/>
      <c r="H813" s="50"/>
      <c r="I813" s="49"/>
      <c r="J813" s="49"/>
      <c r="K813" s="50"/>
      <c r="L813" s="50"/>
      <c r="M813" s="48"/>
      <c r="N813" s="48"/>
      <c r="O813" s="48"/>
      <c r="P813" s="48"/>
      <c r="Q813" s="48"/>
      <c r="R813" s="48"/>
      <c r="S813" s="50"/>
      <c r="T813" s="49"/>
      <c r="U813" s="49"/>
      <c r="V813" s="50"/>
      <c r="W813" s="50"/>
      <c r="X813" s="48"/>
      <c r="Y813" s="48"/>
      <c r="Z813" s="48"/>
    </row>
    <row r="814" spans="1:26" ht="19.5" customHeight="1" x14ac:dyDescent="0.2">
      <c r="A814" s="47"/>
      <c r="B814" s="36"/>
      <c r="C814" s="48"/>
      <c r="D814" s="48"/>
      <c r="E814" s="48"/>
      <c r="F814" s="50"/>
      <c r="G814" s="50"/>
      <c r="H814" s="50"/>
      <c r="I814" s="49"/>
      <c r="J814" s="49"/>
      <c r="K814" s="50"/>
      <c r="L814" s="50"/>
      <c r="M814" s="48"/>
      <c r="N814" s="48"/>
      <c r="O814" s="48"/>
      <c r="P814" s="48"/>
      <c r="Q814" s="48"/>
      <c r="R814" s="48"/>
      <c r="S814" s="50"/>
      <c r="T814" s="49"/>
      <c r="U814" s="49"/>
      <c r="V814" s="50"/>
      <c r="W814" s="50"/>
      <c r="X814" s="48"/>
      <c r="Y814" s="48"/>
      <c r="Z814" s="48"/>
    </row>
    <row r="815" spans="1:26" ht="19.5" customHeight="1" x14ac:dyDescent="0.2">
      <c r="A815" s="47"/>
      <c r="B815" s="36"/>
      <c r="C815" s="48"/>
      <c r="D815" s="48"/>
      <c r="E815" s="48"/>
      <c r="F815" s="50"/>
      <c r="G815" s="50"/>
      <c r="H815" s="50"/>
      <c r="I815" s="49"/>
      <c r="J815" s="49"/>
      <c r="K815" s="50"/>
      <c r="L815" s="50"/>
      <c r="M815" s="48"/>
      <c r="N815" s="48"/>
      <c r="O815" s="48"/>
      <c r="P815" s="48"/>
      <c r="Q815" s="48"/>
      <c r="R815" s="48"/>
      <c r="S815" s="50"/>
      <c r="T815" s="49"/>
      <c r="U815" s="49"/>
      <c r="V815" s="50"/>
      <c r="W815" s="50"/>
      <c r="X815" s="48"/>
      <c r="Y815" s="48"/>
      <c r="Z815" s="48"/>
    </row>
    <row r="816" spans="1:26" ht="19.5" customHeight="1" x14ac:dyDescent="0.2">
      <c r="A816" s="47"/>
      <c r="B816" s="36"/>
      <c r="C816" s="48"/>
      <c r="D816" s="48"/>
      <c r="E816" s="48"/>
      <c r="F816" s="50"/>
      <c r="G816" s="50"/>
      <c r="H816" s="50"/>
      <c r="I816" s="49"/>
      <c r="J816" s="49"/>
      <c r="K816" s="50"/>
      <c r="L816" s="50"/>
      <c r="M816" s="48"/>
      <c r="N816" s="48"/>
      <c r="O816" s="48"/>
      <c r="P816" s="48"/>
      <c r="Q816" s="48"/>
      <c r="R816" s="48"/>
      <c r="S816" s="50"/>
      <c r="T816" s="49"/>
      <c r="U816" s="49"/>
      <c r="V816" s="50"/>
      <c r="W816" s="50"/>
      <c r="X816" s="48"/>
      <c r="Y816" s="48"/>
      <c r="Z816" s="48"/>
    </row>
    <row r="817" spans="1:26" ht="19.5" customHeight="1" x14ac:dyDescent="0.2">
      <c r="A817" s="47"/>
      <c r="B817" s="36"/>
      <c r="C817" s="48"/>
      <c r="D817" s="48"/>
      <c r="E817" s="48"/>
      <c r="F817" s="50"/>
      <c r="G817" s="50"/>
      <c r="H817" s="50"/>
      <c r="I817" s="49"/>
      <c r="J817" s="49"/>
      <c r="K817" s="50"/>
      <c r="L817" s="50"/>
      <c r="M817" s="48"/>
      <c r="N817" s="48"/>
      <c r="O817" s="48"/>
      <c r="P817" s="48"/>
      <c r="Q817" s="48"/>
      <c r="R817" s="48"/>
      <c r="S817" s="50"/>
      <c r="T817" s="49"/>
      <c r="U817" s="49"/>
      <c r="V817" s="50"/>
      <c r="W817" s="50"/>
      <c r="X817" s="48"/>
      <c r="Y817" s="48"/>
      <c r="Z817" s="48"/>
    </row>
    <row r="818" spans="1:26" ht="19.5" customHeight="1" x14ac:dyDescent="0.2">
      <c r="A818" s="47"/>
      <c r="B818" s="36"/>
      <c r="C818" s="48"/>
      <c r="D818" s="48"/>
      <c r="E818" s="48"/>
      <c r="F818" s="50"/>
      <c r="G818" s="50"/>
      <c r="H818" s="50"/>
      <c r="I818" s="49"/>
      <c r="J818" s="49"/>
      <c r="K818" s="50"/>
      <c r="L818" s="50"/>
      <c r="M818" s="48"/>
      <c r="N818" s="48"/>
      <c r="O818" s="48"/>
      <c r="P818" s="48"/>
      <c r="Q818" s="48"/>
      <c r="R818" s="48"/>
      <c r="S818" s="50"/>
      <c r="T818" s="49"/>
      <c r="U818" s="49"/>
      <c r="V818" s="50"/>
      <c r="W818" s="50"/>
      <c r="X818" s="48"/>
      <c r="Y818" s="48"/>
      <c r="Z818" s="48"/>
    </row>
    <row r="819" spans="1:26" ht="19.5" customHeight="1" x14ac:dyDescent="0.2">
      <c r="A819" s="47"/>
      <c r="B819" s="36"/>
      <c r="C819" s="48"/>
      <c r="D819" s="48"/>
      <c r="E819" s="48"/>
      <c r="F819" s="50"/>
      <c r="G819" s="50"/>
      <c r="H819" s="50"/>
      <c r="I819" s="49"/>
      <c r="J819" s="49"/>
      <c r="K819" s="50"/>
      <c r="L819" s="50"/>
      <c r="M819" s="48"/>
      <c r="N819" s="48"/>
      <c r="O819" s="48"/>
      <c r="P819" s="48"/>
      <c r="Q819" s="48"/>
      <c r="R819" s="48"/>
      <c r="S819" s="50"/>
      <c r="T819" s="49"/>
      <c r="U819" s="49"/>
      <c r="V819" s="50"/>
      <c r="W819" s="50"/>
      <c r="X819" s="48"/>
      <c r="Y819" s="48"/>
      <c r="Z819" s="48"/>
    </row>
    <row r="820" spans="1:26" ht="19.5" customHeight="1" x14ac:dyDescent="0.2">
      <c r="A820" s="47"/>
      <c r="B820" s="36"/>
      <c r="C820" s="48"/>
      <c r="D820" s="48"/>
      <c r="E820" s="48"/>
      <c r="F820" s="50"/>
      <c r="G820" s="50"/>
      <c r="H820" s="50"/>
      <c r="I820" s="49"/>
      <c r="J820" s="49"/>
      <c r="K820" s="50"/>
      <c r="L820" s="50"/>
      <c r="M820" s="48"/>
      <c r="N820" s="48"/>
      <c r="O820" s="48"/>
      <c r="P820" s="48"/>
      <c r="Q820" s="48"/>
      <c r="R820" s="48"/>
      <c r="S820" s="50"/>
      <c r="T820" s="49"/>
      <c r="U820" s="49"/>
      <c r="V820" s="50"/>
      <c r="W820" s="50"/>
      <c r="X820" s="48"/>
      <c r="Y820" s="48"/>
      <c r="Z820" s="48"/>
    </row>
    <row r="821" spans="1:26" ht="19.5" customHeight="1" x14ac:dyDescent="0.2">
      <c r="A821" s="47"/>
      <c r="B821" s="36"/>
      <c r="C821" s="48"/>
      <c r="D821" s="48"/>
      <c r="E821" s="48"/>
      <c r="F821" s="50"/>
      <c r="G821" s="50"/>
      <c r="H821" s="50"/>
      <c r="I821" s="49"/>
      <c r="J821" s="49"/>
      <c r="K821" s="50"/>
      <c r="L821" s="50"/>
      <c r="M821" s="48"/>
      <c r="N821" s="48"/>
      <c r="O821" s="48"/>
      <c r="P821" s="48"/>
      <c r="Q821" s="48"/>
      <c r="R821" s="48"/>
      <c r="S821" s="50"/>
      <c r="T821" s="49"/>
      <c r="U821" s="49"/>
      <c r="V821" s="50"/>
      <c r="W821" s="50"/>
      <c r="X821" s="48"/>
      <c r="Y821" s="48"/>
      <c r="Z821" s="48"/>
    </row>
    <row r="822" spans="1:26" ht="19.5" customHeight="1" x14ac:dyDescent="0.2">
      <c r="A822" s="47"/>
      <c r="B822" s="36"/>
      <c r="C822" s="48"/>
      <c r="D822" s="48"/>
      <c r="E822" s="48"/>
      <c r="F822" s="50"/>
      <c r="G822" s="50"/>
      <c r="H822" s="50"/>
      <c r="I822" s="49"/>
      <c r="J822" s="49"/>
      <c r="K822" s="50"/>
      <c r="L822" s="50"/>
      <c r="M822" s="48"/>
      <c r="N822" s="48"/>
      <c r="O822" s="48"/>
      <c r="P822" s="48"/>
      <c r="Q822" s="48"/>
      <c r="R822" s="48"/>
      <c r="S822" s="50"/>
      <c r="T822" s="49"/>
      <c r="U822" s="49"/>
      <c r="V822" s="50"/>
      <c r="W822" s="50"/>
      <c r="X822" s="48"/>
      <c r="Y822" s="48"/>
      <c r="Z822" s="48"/>
    </row>
    <row r="823" spans="1:26" ht="19.5" customHeight="1" x14ac:dyDescent="0.2">
      <c r="A823" s="47"/>
      <c r="B823" s="36"/>
      <c r="C823" s="48"/>
      <c r="D823" s="48"/>
      <c r="E823" s="48"/>
      <c r="F823" s="50"/>
      <c r="G823" s="50"/>
      <c r="H823" s="50"/>
      <c r="I823" s="49"/>
      <c r="J823" s="49"/>
      <c r="K823" s="50"/>
      <c r="L823" s="50"/>
      <c r="M823" s="48"/>
      <c r="N823" s="48"/>
      <c r="O823" s="48"/>
      <c r="P823" s="48"/>
      <c r="Q823" s="48"/>
      <c r="R823" s="48"/>
      <c r="S823" s="50"/>
      <c r="T823" s="49"/>
      <c r="U823" s="49"/>
      <c r="V823" s="50"/>
      <c r="W823" s="50"/>
      <c r="X823" s="48"/>
      <c r="Y823" s="48"/>
      <c r="Z823" s="48"/>
    </row>
    <row r="824" spans="1:26" ht="19.5" customHeight="1" x14ac:dyDescent="0.2">
      <c r="A824" s="47"/>
      <c r="B824" s="36"/>
      <c r="C824" s="48"/>
      <c r="D824" s="48"/>
      <c r="E824" s="48"/>
      <c r="F824" s="50"/>
      <c r="G824" s="50"/>
      <c r="H824" s="50"/>
      <c r="I824" s="49"/>
      <c r="J824" s="49"/>
      <c r="K824" s="50"/>
      <c r="L824" s="50"/>
      <c r="M824" s="48"/>
      <c r="N824" s="48"/>
      <c r="O824" s="48"/>
      <c r="P824" s="48"/>
      <c r="Q824" s="48"/>
      <c r="R824" s="48"/>
      <c r="S824" s="50"/>
      <c r="T824" s="49"/>
      <c r="U824" s="49"/>
      <c r="V824" s="50"/>
      <c r="W824" s="50"/>
      <c r="X824" s="48"/>
      <c r="Y824" s="48"/>
      <c r="Z824" s="48"/>
    </row>
    <row r="825" spans="1:26" ht="19.5" customHeight="1" x14ac:dyDescent="0.2">
      <c r="A825" s="47"/>
      <c r="B825" s="36"/>
      <c r="C825" s="48"/>
      <c r="D825" s="48"/>
      <c r="E825" s="48"/>
      <c r="F825" s="50"/>
      <c r="G825" s="50"/>
      <c r="H825" s="50"/>
      <c r="I825" s="49"/>
      <c r="J825" s="49"/>
      <c r="K825" s="50"/>
      <c r="L825" s="50"/>
      <c r="M825" s="48"/>
      <c r="N825" s="48"/>
      <c r="O825" s="48"/>
      <c r="P825" s="48"/>
      <c r="Q825" s="48"/>
      <c r="R825" s="48"/>
      <c r="S825" s="50"/>
      <c r="T825" s="49"/>
      <c r="U825" s="49"/>
      <c r="V825" s="50"/>
      <c r="W825" s="50"/>
      <c r="X825" s="48"/>
      <c r="Y825" s="48"/>
      <c r="Z825" s="48"/>
    </row>
    <row r="826" spans="1:26" ht="19.5" customHeight="1" x14ac:dyDescent="0.2">
      <c r="A826" s="47"/>
      <c r="B826" s="36"/>
      <c r="C826" s="48"/>
      <c r="D826" s="48"/>
      <c r="E826" s="48"/>
      <c r="F826" s="50"/>
      <c r="G826" s="50"/>
      <c r="H826" s="50"/>
      <c r="I826" s="49"/>
      <c r="J826" s="49"/>
      <c r="K826" s="50"/>
      <c r="L826" s="50"/>
      <c r="M826" s="48"/>
      <c r="N826" s="48"/>
      <c r="O826" s="48"/>
      <c r="P826" s="48"/>
      <c r="Q826" s="48"/>
      <c r="R826" s="48"/>
      <c r="S826" s="50"/>
      <c r="T826" s="49"/>
      <c r="U826" s="49"/>
      <c r="V826" s="50"/>
      <c r="W826" s="50"/>
      <c r="X826" s="48"/>
      <c r="Y826" s="48"/>
      <c r="Z826" s="48"/>
    </row>
    <row r="827" spans="1:26" ht="19.5" customHeight="1" x14ac:dyDescent="0.2">
      <c r="A827" s="47"/>
      <c r="B827" s="36"/>
      <c r="C827" s="48"/>
      <c r="D827" s="48"/>
      <c r="E827" s="48"/>
      <c r="F827" s="50"/>
      <c r="G827" s="50"/>
      <c r="H827" s="50"/>
      <c r="I827" s="49"/>
      <c r="J827" s="49"/>
      <c r="K827" s="50"/>
      <c r="L827" s="50"/>
      <c r="M827" s="48"/>
      <c r="N827" s="48"/>
      <c r="O827" s="48"/>
      <c r="P827" s="48"/>
      <c r="Q827" s="48"/>
      <c r="R827" s="48"/>
      <c r="S827" s="50"/>
      <c r="T827" s="49"/>
      <c r="U827" s="49"/>
      <c r="V827" s="50"/>
      <c r="W827" s="50"/>
      <c r="X827" s="48"/>
      <c r="Y827" s="48"/>
      <c r="Z827" s="48"/>
    </row>
    <row r="828" spans="1:26" ht="19.5" customHeight="1" x14ac:dyDescent="0.2">
      <c r="A828" s="47"/>
      <c r="B828" s="36"/>
      <c r="C828" s="48"/>
      <c r="D828" s="48"/>
      <c r="E828" s="48"/>
      <c r="F828" s="50"/>
      <c r="G828" s="50"/>
      <c r="H828" s="50"/>
      <c r="I828" s="49"/>
      <c r="J828" s="49"/>
      <c r="K828" s="50"/>
      <c r="L828" s="50"/>
      <c r="M828" s="48"/>
      <c r="N828" s="48"/>
      <c r="O828" s="48"/>
      <c r="P828" s="48"/>
      <c r="Q828" s="48"/>
      <c r="R828" s="48"/>
      <c r="S828" s="50"/>
      <c r="T828" s="49"/>
      <c r="U828" s="49"/>
      <c r="V828" s="50"/>
      <c r="W828" s="50"/>
      <c r="X828" s="48"/>
      <c r="Y828" s="48"/>
      <c r="Z828" s="48"/>
    </row>
    <row r="829" spans="1:26" ht="19.5" customHeight="1" x14ac:dyDescent="0.2">
      <c r="A829" s="47"/>
      <c r="B829" s="36"/>
      <c r="C829" s="48"/>
      <c r="D829" s="48"/>
      <c r="E829" s="48"/>
      <c r="F829" s="50"/>
      <c r="G829" s="50"/>
      <c r="H829" s="50"/>
      <c r="I829" s="49"/>
      <c r="J829" s="49"/>
      <c r="K829" s="50"/>
      <c r="L829" s="50"/>
      <c r="M829" s="48"/>
      <c r="N829" s="48"/>
      <c r="O829" s="48"/>
      <c r="P829" s="48"/>
      <c r="Q829" s="48"/>
      <c r="R829" s="48"/>
      <c r="S829" s="50"/>
      <c r="T829" s="49"/>
      <c r="U829" s="49"/>
      <c r="V829" s="50"/>
      <c r="W829" s="50"/>
      <c r="X829" s="48"/>
      <c r="Y829" s="48"/>
      <c r="Z829" s="48"/>
    </row>
    <row r="830" spans="1:26" ht="19.5" customHeight="1" x14ac:dyDescent="0.2">
      <c r="A830" s="47"/>
      <c r="B830" s="36"/>
      <c r="C830" s="48"/>
      <c r="D830" s="48"/>
      <c r="E830" s="48"/>
      <c r="F830" s="50"/>
      <c r="G830" s="50"/>
      <c r="H830" s="50"/>
      <c r="I830" s="49"/>
      <c r="J830" s="49"/>
      <c r="K830" s="50"/>
      <c r="L830" s="50"/>
      <c r="M830" s="48"/>
      <c r="N830" s="48"/>
      <c r="O830" s="48"/>
      <c r="P830" s="48"/>
      <c r="Q830" s="48"/>
      <c r="R830" s="48"/>
      <c r="S830" s="50"/>
      <c r="T830" s="49"/>
      <c r="U830" s="49"/>
      <c r="V830" s="50"/>
      <c r="W830" s="50"/>
      <c r="X830" s="48"/>
      <c r="Y830" s="48"/>
      <c r="Z830" s="48"/>
    </row>
    <row r="831" spans="1:26" ht="19.5" customHeight="1" x14ac:dyDescent="0.2">
      <c r="A831" s="47"/>
      <c r="B831" s="36"/>
      <c r="C831" s="48"/>
      <c r="D831" s="48"/>
      <c r="E831" s="48"/>
      <c r="F831" s="50"/>
      <c r="G831" s="50"/>
      <c r="H831" s="50"/>
      <c r="I831" s="49"/>
      <c r="J831" s="49"/>
      <c r="K831" s="50"/>
      <c r="L831" s="50"/>
      <c r="M831" s="48"/>
      <c r="N831" s="48"/>
      <c r="O831" s="48"/>
      <c r="P831" s="48"/>
      <c r="Q831" s="48"/>
      <c r="R831" s="48"/>
      <c r="S831" s="50"/>
      <c r="T831" s="49"/>
      <c r="U831" s="49"/>
      <c r="V831" s="50"/>
      <c r="W831" s="50"/>
      <c r="X831" s="48"/>
      <c r="Y831" s="48"/>
      <c r="Z831" s="48"/>
    </row>
    <row r="832" spans="1:26" ht="19.5" customHeight="1" x14ac:dyDescent="0.2">
      <c r="A832" s="47"/>
      <c r="B832" s="36"/>
      <c r="C832" s="48"/>
      <c r="D832" s="48"/>
      <c r="E832" s="48"/>
      <c r="F832" s="50"/>
      <c r="G832" s="50"/>
      <c r="H832" s="50"/>
      <c r="I832" s="49"/>
      <c r="J832" s="49"/>
      <c r="K832" s="50"/>
      <c r="L832" s="50"/>
      <c r="M832" s="48"/>
      <c r="N832" s="48"/>
      <c r="O832" s="48"/>
      <c r="P832" s="48"/>
      <c r="Q832" s="48"/>
      <c r="R832" s="48"/>
      <c r="S832" s="50"/>
      <c r="T832" s="49"/>
      <c r="U832" s="49"/>
      <c r="V832" s="50"/>
      <c r="W832" s="50"/>
      <c r="X832" s="48"/>
      <c r="Y832" s="48"/>
      <c r="Z832" s="48"/>
    </row>
    <row r="833" spans="1:26" ht="19.5" customHeight="1" x14ac:dyDescent="0.2">
      <c r="A833" s="47"/>
      <c r="B833" s="36"/>
      <c r="C833" s="48"/>
      <c r="D833" s="48"/>
      <c r="E833" s="48"/>
      <c r="F833" s="50"/>
      <c r="G833" s="50"/>
      <c r="H833" s="50"/>
      <c r="I833" s="49"/>
      <c r="J833" s="49"/>
      <c r="K833" s="50"/>
      <c r="L833" s="50"/>
      <c r="M833" s="48"/>
      <c r="N833" s="48"/>
      <c r="O833" s="48"/>
      <c r="P833" s="48"/>
      <c r="Q833" s="48"/>
      <c r="R833" s="48"/>
      <c r="S833" s="50"/>
      <c r="T833" s="49"/>
      <c r="U833" s="49"/>
      <c r="V833" s="50"/>
      <c r="W833" s="50"/>
      <c r="X833" s="48"/>
      <c r="Y833" s="48"/>
      <c r="Z833" s="48"/>
    </row>
    <row r="834" spans="1:26" ht="19.5" customHeight="1" x14ac:dyDescent="0.2">
      <c r="A834" s="47"/>
      <c r="B834" s="36"/>
      <c r="C834" s="48"/>
      <c r="D834" s="48"/>
      <c r="E834" s="48"/>
      <c r="F834" s="50"/>
      <c r="G834" s="50"/>
      <c r="H834" s="50"/>
      <c r="I834" s="49"/>
      <c r="J834" s="49"/>
      <c r="K834" s="50"/>
      <c r="L834" s="50"/>
      <c r="M834" s="48"/>
      <c r="N834" s="48"/>
      <c r="O834" s="48"/>
      <c r="P834" s="48"/>
      <c r="Q834" s="48"/>
      <c r="R834" s="48"/>
      <c r="S834" s="50"/>
      <c r="T834" s="49"/>
      <c r="U834" s="49"/>
      <c r="V834" s="50"/>
      <c r="W834" s="50"/>
      <c r="X834" s="48"/>
      <c r="Y834" s="48"/>
      <c r="Z834" s="48"/>
    </row>
    <row r="835" spans="1:26" ht="19.5" customHeight="1" x14ac:dyDescent="0.2">
      <c r="A835" s="47"/>
      <c r="B835" s="36"/>
      <c r="C835" s="48"/>
      <c r="D835" s="48"/>
      <c r="E835" s="48"/>
      <c r="F835" s="50"/>
      <c r="G835" s="50"/>
      <c r="H835" s="50"/>
      <c r="I835" s="49"/>
      <c r="J835" s="49"/>
      <c r="K835" s="50"/>
      <c r="L835" s="50"/>
      <c r="M835" s="48"/>
      <c r="N835" s="48"/>
      <c r="O835" s="48"/>
      <c r="P835" s="48"/>
      <c r="Q835" s="48"/>
      <c r="R835" s="48"/>
      <c r="S835" s="50"/>
      <c r="T835" s="49"/>
      <c r="U835" s="49"/>
      <c r="V835" s="50"/>
      <c r="W835" s="50"/>
      <c r="X835" s="48"/>
      <c r="Y835" s="48"/>
      <c r="Z835" s="48"/>
    </row>
    <row r="836" spans="1:26" ht="19.5" customHeight="1" x14ac:dyDescent="0.2">
      <c r="A836" s="47"/>
      <c r="B836" s="36"/>
      <c r="C836" s="48"/>
      <c r="D836" s="48"/>
      <c r="E836" s="48"/>
      <c r="F836" s="50"/>
      <c r="G836" s="50"/>
      <c r="H836" s="50"/>
      <c r="I836" s="49"/>
      <c r="J836" s="49"/>
      <c r="K836" s="50"/>
      <c r="L836" s="50"/>
      <c r="M836" s="48"/>
      <c r="N836" s="48"/>
      <c r="O836" s="48"/>
      <c r="P836" s="48"/>
      <c r="Q836" s="48"/>
      <c r="R836" s="48"/>
      <c r="S836" s="50"/>
      <c r="T836" s="49"/>
      <c r="U836" s="49"/>
      <c r="V836" s="50"/>
      <c r="W836" s="50"/>
      <c r="X836" s="48"/>
      <c r="Y836" s="48"/>
      <c r="Z836" s="48"/>
    </row>
    <row r="837" spans="1:26" ht="19.5" customHeight="1" x14ac:dyDescent="0.2">
      <c r="A837" s="47"/>
      <c r="B837" s="36"/>
      <c r="C837" s="48"/>
      <c r="D837" s="48"/>
      <c r="E837" s="48"/>
      <c r="F837" s="50"/>
      <c r="G837" s="50"/>
      <c r="H837" s="50"/>
      <c r="I837" s="49"/>
      <c r="J837" s="49"/>
      <c r="K837" s="50"/>
      <c r="L837" s="50"/>
      <c r="M837" s="48"/>
      <c r="N837" s="48"/>
      <c r="O837" s="48"/>
      <c r="P837" s="48"/>
      <c r="Q837" s="48"/>
      <c r="R837" s="48"/>
      <c r="S837" s="50"/>
      <c r="T837" s="49"/>
      <c r="U837" s="49"/>
      <c r="V837" s="50"/>
      <c r="W837" s="50"/>
      <c r="X837" s="48"/>
      <c r="Y837" s="48"/>
      <c r="Z837" s="48"/>
    </row>
    <row r="838" spans="1:26" ht="19.5" customHeight="1" x14ac:dyDescent="0.2">
      <c r="A838" s="47"/>
      <c r="B838" s="36"/>
      <c r="C838" s="48"/>
      <c r="D838" s="48"/>
      <c r="E838" s="48"/>
      <c r="F838" s="50"/>
      <c r="G838" s="50"/>
      <c r="H838" s="50"/>
      <c r="I838" s="49"/>
      <c r="J838" s="49"/>
      <c r="K838" s="50"/>
      <c r="L838" s="50"/>
      <c r="M838" s="48"/>
      <c r="N838" s="48"/>
      <c r="O838" s="48"/>
      <c r="P838" s="48"/>
      <c r="Q838" s="48"/>
      <c r="R838" s="48"/>
      <c r="S838" s="50"/>
      <c r="T838" s="49"/>
      <c r="U838" s="49"/>
      <c r="V838" s="50"/>
      <c r="W838" s="50"/>
      <c r="X838" s="48"/>
      <c r="Y838" s="48"/>
      <c r="Z838" s="48"/>
    </row>
    <row r="839" spans="1:26" ht="19.5" customHeight="1" x14ac:dyDescent="0.2">
      <c r="A839" s="47"/>
      <c r="B839" s="36"/>
      <c r="C839" s="48"/>
      <c r="D839" s="48"/>
      <c r="E839" s="48"/>
      <c r="F839" s="50"/>
      <c r="G839" s="50"/>
      <c r="H839" s="50"/>
      <c r="I839" s="49"/>
      <c r="J839" s="49"/>
      <c r="K839" s="50"/>
      <c r="L839" s="50"/>
      <c r="M839" s="48"/>
      <c r="N839" s="48"/>
      <c r="O839" s="48"/>
      <c r="P839" s="48"/>
      <c r="Q839" s="48"/>
      <c r="R839" s="48"/>
      <c r="S839" s="50"/>
      <c r="T839" s="49"/>
      <c r="U839" s="49"/>
      <c r="V839" s="50"/>
      <c r="W839" s="50"/>
      <c r="X839" s="48"/>
      <c r="Y839" s="48"/>
      <c r="Z839" s="48"/>
    </row>
    <row r="840" spans="1:26" ht="19.5" customHeight="1" x14ac:dyDescent="0.2">
      <c r="A840" s="47"/>
      <c r="B840" s="36"/>
      <c r="C840" s="48"/>
      <c r="D840" s="48"/>
      <c r="E840" s="48"/>
      <c r="F840" s="50"/>
      <c r="G840" s="50"/>
      <c r="H840" s="50"/>
      <c r="I840" s="49"/>
      <c r="J840" s="49"/>
      <c r="K840" s="50"/>
      <c r="L840" s="50"/>
      <c r="M840" s="48"/>
      <c r="N840" s="48"/>
      <c r="O840" s="48"/>
      <c r="P840" s="48"/>
      <c r="Q840" s="48"/>
      <c r="R840" s="48"/>
      <c r="S840" s="50"/>
      <c r="T840" s="49"/>
      <c r="U840" s="49"/>
      <c r="V840" s="50"/>
      <c r="W840" s="50"/>
      <c r="X840" s="48"/>
      <c r="Y840" s="48"/>
      <c r="Z840" s="48"/>
    </row>
    <row r="841" spans="1:26" ht="19.5" customHeight="1" x14ac:dyDescent="0.2">
      <c r="A841" s="47"/>
      <c r="B841" s="36"/>
      <c r="C841" s="48"/>
      <c r="D841" s="48"/>
      <c r="E841" s="48"/>
      <c r="F841" s="50"/>
      <c r="G841" s="50"/>
      <c r="H841" s="50"/>
      <c r="I841" s="49"/>
      <c r="J841" s="49"/>
      <c r="K841" s="50"/>
      <c r="L841" s="50"/>
      <c r="M841" s="48"/>
      <c r="N841" s="48"/>
      <c r="O841" s="48"/>
      <c r="P841" s="48"/>
      <c r="Q841" s="48"/>
      <c r="R841" s="48"/>
      <c r="S841" s="50"/>
      <c r="T841" s="49"/>
      <c r="U841" s="49"/>
      <c r="V841" s="50"/>
      <c r="W841" s="50"/>
      <c r="X841" s="48"/>
      <c r="Y841" s="48"/>
      <c r="Z841" s="48"/>
    </row>
    <row r="842" spans="1:26" ht="19.5" customHeight="1" x14ac:dyDescent="0.2">
      <c r="A842" s="47"/>
      <c r="B842" s="36"/>
      <c r="C842" s="48"/>
      <c r="D842" s="48"/>
      <c r="E842" s="48"/>
      <c r="F842" s="50"/>
      <c r="G842" s="50"/>
      <c r="H842" s="50"/>
      <c r="I842" s="49"/>
      <c r="J842" s="49"/>
      <c r="K842" s="50"/>
      <c r="L842" s="50"/>
      <c r="M842" s="48"/>
      <c r="N842" s="48"/>
      <c r="O842" s="48"/>
      <c r="P842" s="48"/>
      <c r="Q842" s="48"/>
      <c r="R842" s="48"/>
      <c r="S842" s="50"/>
      <c r="T842" s="49"/>
      <c r="U842" s="49"/>
      <c r="V842" s="50"/>
      <c r="W842" s="50"/>
      <c r="X842" s="48"/>
      <c r="Y842" s="48"/>
      <c r="Z842" s="48"/>
    </row>
    <row r="843" spans="1:26" ht="19.5" customHeight="1" x14ac:dyDescent="0.2">
      <c r="A843" s="47"/>
      <c r="B843" s="36"/>
      <c r="C843" s="48"/>
      <c r="D843" s="48"/>
      <c r="E843" s="48"/>
      <c r="F843" s="50"/>
      <c r="G843" s="50"/>
      <c r="H843" s="50"/>
      <c r="I843" s="49"/>
      <c r="J843" s="49"/>
      <c r="K843" s="50"/>
      <c r="L843" s="50"/>
      <c r="M843" s="48"/>
      <c r="N843" s="48"/>
      <c r="O843" s="48"/>
      <c r="P843" s="48"/>
      <c r="Q843" s="48"/>
      <c r="R843" s="48"/>
      <c r="S843" s="50"/>
      <c r="T843" s="49"/>
      <c r="U843" s="49"/>
      <c r="V843" s="50"/>
      <c r="W843" s="50"/>
      <c r="X843" s="48"/>
      <c r="Y843" s="48"/>
      <c r="Z843" s="48"/>
    </row>
    <row r="844" spans="1:26" ht="19.5" customHeight="1" x14ac:dyDescent="0.2">
      <c r="A844" s="47"/>
      <c r="B844" s="36"/>
      <c r="C844" s="48"/>
      <c r="D844" s="48"/>
      <c r="E844" s="48"/>
      <c r="F844" s="50"/>
      <c r="G844" s="50"/>
      <c r="H844" s="50"/>
      <c r="I844" s="49"/>
      <c r="J844" s="49"/>
      <c r="K844" s="50"/>
      <c r="L844" s="50"/>
      <c r="M844" s="48"/>
      <c r="N844" s="48"/>
      <c r="O844" s="48"/>
      <c r="P844" s="48"/>
      <c r="Q844" s="48"/>
      <c r="R844" s="48"/>
      <c r="S844" s="50"/>
      <c r="T844" s="49"/>
      <c r="U844" s="49"/>
      <c r="V844" s="50"/>
      <c r="W844" s="50"/>
      <c r="X844" s="48"/>
      <c r="Y844" s="48"/>
      <c r="Z844" s="48"/>
    </row>
    <row r="845" spans="1:26" ht="19.5" customHeight="1" x14ac:dyDescent="0.2">
      <c r="A845" s="47"/>
      <c r="B845" s="36"/>
      <c r="C845" s="48"/>
      <c r="D845" s="48"/>
      <c r="E845" s="48"/>
      <c r="F845" s="50"/>
      <c r="G845" s="50"/>
      <c r="H845" s="50"/>
      <c r="I845" s="49"/>
      <c r="J845" s="49"/>
      <c r="K845" s="50"/>
      <c r="L845" s="50"/>
      <c r="M845" s="48"/>
      <c r="N845" s="48"/>
      <c r="O845" s="48"/>
      <c r="P845" s="48"/>
      <c r="Q845" s="48"/>
      <c r="R845" s="48"/>
      <c r="S845" s="50"/>
      <c r="T845" s="49"/>
      <c r="U845" s="49"/>
      <c r="V845" s="50"/>
      <c r="W845" s="50"/>
      <c r="X845" s="48"/>
      <c r="Y845" s="48"/>
      <c r="Z845" s="48"/>
    </row>
    <row r="846" spans="1:26" ht="19.5" customHeight="1" x14ac:dyDescent="0.2">
      <c r="A846" s="47"/>
      <c r="B846" s="36"/>
      <c r="C846" s="48"/>
      <c r="D846" s="48"/>
      <c r="E846" s="48"/>
      <c r="F846" s="50"/>
      <c r="G846" s="50"/>
      <c r="H846" s="50"/>
      <c r="I846" s="49"/>
      <c r="J846" s="49"/>
      <c r="K846" s="50"/>
      <c r="L846" s="50"/>
      <c r="M846" s="48"/>
      <c r="N846" s="48"/>
      <c r="O846" s="48"/>
      <c r="P846" s="48"/>
      <c r="Q846" s="48"/>
      <c r="R846" s="48"/>
      <c r="S846" s="50"/>
      <c r="T846" s="49"/>
      <c r="U846" s="49"/>
      <c r="V846" s="50"/>
      <c r="W846" s="50"/>
      <c r="X846" s="48"/>
      <c r="Y846" s="48"/>
      <c r="Z846" s="48"/>
    </row>
    <row r="847" spans="1:26" ht="19.5" customHeight="1" x14ac:dyDescent="0.2">
      <c r="A847" s="47"/>
      <c r="B847" s="36"/>
      <c r="C847" s="48"/>
      <c r="D847" s="48"/>
      <c r="E847" s="48"/>
      <c r="F847" s="50"/>
      <c r="G847" s="50"/>
      <c r="H847" s="50"/>
      <c r="I847" s="49"/>
      <c r="J847" s="49"/>
      <c r="K847" s="50"/>
      <c r="L847" s="50"/>
      <c r="M847" s="48"/>
      <c r="N847" s="48"/>
      <c r="O847" s="48"/>
      <c r="P847" s="48"/>
      <c r="Q847" s="48"/>
      <c r="R847" s="48"/>
      <c r="S847" s="50"/>
      <c r="T847" s="49"/>
      <c r="U847" s="49"/>
      <c r="V847" s="50"/>
      <c r="W847" s="50"/>
      <c r="X847" s="48"/>
      <c r="Y847" s="48"/>
      <c r="Z847" s="48"/>
    </row>
    <row r="848" spans="1:26" ht="19.5" customHeight="1" x14ac:dyDescent="0.2">
      <c r="A848" s="47"/>
      <c r="B848" s="36"/>
      <c r="C848" s="48"/>
      <c r="D848" s="48"/>
      <c r="E848" s="48"/>
      <c r="F848" s="50"/>
      <c r="G848" s="50"/>
      <c r="H848" s="50"/>
      <c r="I848" s="49"/>
      <c r="J848" s="49"/>
      <c r="K848" s="50"/>
      <c r="L848" s="50"/>
      <c r="M848" s="48"/>
      <c r="N848" s="48"/>
      <c r="O848" s="48"/>
      <c r="P848" s="48"/>
      <c r="Q848" s="48"/>
      <c r="R848" s="48"/>
      <c r="S848" s="50"/>
      <c r="T848" s="49"/>
      <c r="U848" s="49"/>
      <c r="V848" s="50"/>
      <c r="W848" s="50"/>
      <c r="X848" s="48"/>
      <c r="Y848" s="48"/>
      <c r="Z848" s="48"/>
    </row>
    <row r="849" spans="1:26" ht="19.5" customHeight="1" x14ac:dyDescent="0.2">
      <c r="A849" s="47"/>
      <c r="B849" s="36"/>
      <c r="C849" s="48"/>
      <c r="D849" s="48"/>
      <c r="E849" s="48"/>
      <c r="F849" s="50"/>
      <c r="G849" s="50"/>
      <c r="H849" s="50"/>
      <c r="I849" s="49"/>
      <c r="J849" s="49"/>
      <c r="K849" s="50"/>
      <c r="L849" s="50"/>
      <c r="M849" s="48"/>
      <c r="N849" s="48"/>
      <c r="O849" s="48"/>
      <c r="P849" s="48"/>
      <c r="Q849" s="48"/>
      <c r="R849" s="48"/>
      <c r="S849" s="50"/>
      <c r="T849" s="49"/>
      <c r="U849" s="49"/>
      <c r="V849" s="50"/>
      <c r="W849" s="50"/>
      <c r="X849" s="48"/>
      <c r="Y849" s="48"/>
      <c r="Z849" s="48"/>
    </row>
    <row r="850" spans="1:26" ht="19.5" customHeight="1" x14ac:dyDescent="0.2">
      <c r="A850" s="47"/>
      <c r="B850" s="36"/>
      <c r="C850" s="48"/>
      <c r="D850" s="48"/>
      <c r="E850" s="48"/>
      <c r="F850" s="50"/>
      <c r="G850" s="50"/>
      <c r="H850" s="50"/>
      <c r="I850" s="49"/>
      <c r="J850" s="49"/>
      <c r="K850" s="50"/>
      <c r="L850" s="50"/>
      <c r="M850" s="48"/>
      <c r="N850" s="48"/>
      <c r="O850" s="48"/>
      <c r="P850" s="48"/>
      <c r="Q850" s="48"/>
      <c r="R850" s="48"/>
      <c r="S850" s="50"/>
      <c r="T850" s="49"/>
      <c r="U850" s="49"/>
      <c r="V850" s="50"/>
      <c r="W850" s="50"/>
      <c r="X850" s="48"/>
      <c r="Y850" s="48"/>
      <c r="Z850" s="48"/>
    </row>
    <row r="851" spans="1:26" ht="19.5" customHeight="1" x14ac:dyDescent="0.2">
      <c r="A851" s="47"/>
      <c r="B851" s="36"/>
      <c r="C851" s="48"/>
      <c r="D851" s="48"/>
      <c r="E851" s="48"/>
      <c r="F851" s="50"/>
      <c r="G851" s="50"/>
      <c r="H851" s="50"/>
      <c r="I851" s="49"/>
      <c r="J851" s="49"/>
      <c r="K851" s="50"/>
      <c r="L851" s="50"/>
      <c r="M851" s="48"/>
      <c r="N851" s="48"/>
      <c r="O851" s="48"/>
      <c r="P851" s="48"/>
      <c r="Q851" s="48"/>
      <c r="R851" s="48"/>
      <c r="S851" s="50"/>
      <c r="T851" s="49"/>
      <c r="U851" s="49"/>
      <c r="V851" s="50"/>
      <c r="W851" s="50"/>
      <c r="X851" s="48"/>
      <c r="Y851" s="48"/>
      <c r="Z851" s="48"/>
    </row>
    <row r="852" spans="1:26" ht="19.5" customHeight="1" x14ac:dyDescent="0.2">
      <c r="A852" s="47"/>
      <c r="B852" s="36"/>
      <c r="C852" s="48"/>
      <c r="D852" s="48"/>
      <c r="E852" s="48"/>
      <c r="F852" s="50"/>
      <c r="G852" s="50"/>
      <c r="H852" s="50"/>
      <c r="I852" s="49"/>
      <c r="J852" s="49"/>
      <c r="K852" s="50"/>
      <c r="L852" s="50"/>
      <c r="M852" s="48"/>
      <c r="N852" s="48"/>
      <c r="O852" s="48"/>
      <c r="P852" s="48"/>
      <c r="Q852" s="48"/>
      <c r="R852" s="48"/>
      <c r="S852" s="50"/>
      <c r="T852" s="49"/>
      <c r="U852" s="49"/>
      <c r="V852" s="50"/>
      <c r="W852" s="50"/>
      <c r="X852" s="48"/>
      <c r="Y852" s="48"/>
      <c r="Z852" s="48"/>
    </row>
    <row r="853" spans="1:26" ht="19.5" customHeight="1" x14ac:dyDescent="0.2">
      <c r="A853" s="47"/>
      <c r="B853" s="36"/>
      <c r="C853" s="48"/>
      <c r="D853" s="48"/>
      <c r="E853" s="48"/>
      <c r="F853" s="50"/>
      <c r="G853" s="50"/>
      <c r="H853" s="50"/>
      <c r="I853" s="49"/>
      <c r="J853" s="49"/>
      <c r="K853" s="50"/>
      <c r="L853" s="50"/>
      <c r="M853" s="48"/>
      <c r="N853" s="48"/>
      <c r="O853" s="48"/>
      <c r="P853" s="48"/>
      <c r="Q853" s="48"/>
      <c r="R853" s="48"/>
      <c r="S853" s="50"/>
      <c r="T853" s="49"/>
      <c r="U853" s="49"/>
      <c r="V853" s="50"/>
      <c r="W853" s="50"/>
      <c r="X853" s="48"/>
      <c r="Y853" s="48"/>
      <c r="Z853" s="48"/>
    </row>
    <row r="854" spans="1:26" ht="19.5" customHeight="1" x14ac:dyDescent="0.2">
      <c r="A854" s="47"/>
      <c r="B854" s="36"/>
      <c r="C854" s="48"/>
      <c r="D854" s="48"/>
      <c r="E854" s="48"/>
      <c r="F854" s="50"/>
      <c r="G854" s="50"/>
      <c r="H854" s="50"/>
      <c r="I854" s="49"/>
      <c r="J854" s="49"/>
      <c r="K854" s="50"/>
      <c r="L854" s="50"/>
      <c r="M854" s="48"/>
      <c r="N854" s="48"/>
      <c r="O854" s="48"/>
      <c r="P854" s="48"/>
      <c r="Q854" s="48"/>
      <c r="R854" s="48"/>
      <c r="S854" s="50"/>
      <c r="T854" s="49"/>
      <c r="U854" s="49"/>
      <c r="V854" s="50"/>
      <c r="W854" s="50"/>
      <c r="X854" s="48"/>
      <c r="Y854" s="48"/>
      <c r="Z854" s="48"/>
    </row>
    <row r="855" spans="1:26" ht="19.5" customHeight="1" x14ac:dyDescent="0.2">
      <c r="A855" s="47"/>
      <c r="B855" s="36"/>
      <c r="C855" s="48"/>
      <c r="D855" s="48"/>
      <c r="E855" s="48"/>
      <c r="F855" s="50"/>
      <c r="G855" s="50"/>
      <c r="H855" s="50"/>
      <c r="I855" s="49"/>
      <c r="J855" s="49"/>
      <c r="K855" s="50"/>
      <c r="L855" s="50"/>
      <c r="M855" s="48"/>
      <c r="N855" s="48"/>
      <c r="O855" s="48"/>
      <c r="P855" s="48"/>
      <c r="Q855" s="48"/>
      <c r="R855" s="48"/>
      <c r="S855" s="50"/>
      <c r="T855" s="49"/>
      <c r="U855" s="49"/>
      <c r="V855" s="50"/>
      <c r="W855" s="50"/>
      <c r="X855" s="48"/>
      <c r="Y855" s="48"/>
      <c r="Z855" s="48"/>
    </row>
    <row r="856" spans="1:26" ht="19.5" customHeight="1" x14ac:dyDescent="0.2">
      <c r="A856" s="47"/>
      <c r="B856" s="36"/>
      <c r="C856" s="48"/>
      <c r="D856" s="48"/>
      <c r="E856" s="48"/>
      <c r="F856" s="50"/>
      <c r="G856" s="50"/>
      <c r="H856" s="50"/>
      <c r="I856" s="49"/>
      <c r="J856" s="49"/>
      <c r="K856" s="50"/>
      <c r="L856" s="50"/>
      <c r="M856" s="48"/>
      <c r="N856" s="48"/>
      <c r="O856" s="48"/>
      <c r="P856" s="48"/>
      <c r="Q856" s="48"/>
      <c r="R856" s="48"/>
      <c r="S856" s="50"/>
      <c r="T856" s="49"/>
      <c r="U856" s="49"/>
      <c r="V856" s="50"/>
      <c r="W856" s="50"/>
      <c r="X856" s="48"/>
      <c r="Y856" s="48"/>
      <c r="Z856" s="48"/>
    </row>
    <row r="857" spans="1:26" ht="19.5" customHeight="1" x14ac:dyDescent="0.2">
      <c r="A857" s="47"/>
      <c r="B857" s="36"/>
      <c r="C857" s="48"/>
      <c r="D857" s="48"/>
      <c r="E857" s="48"/>
      <c r="F857" s="50"/>
      <c r="G857" s="50"/>
      <c r="H857" s="50"/>
      <c r="I857" s="49"/>
      <c r="J857" s="49"/>
      <c r="K857" s="50"/>
      <c r="L857" s="50"/>
      <c r="M857" s="48"/>
      <c r="N857" s="48"/>
      <c r="O857" s="48"/>
      <c r="P857" s="48"/>
      <c r="Q857" s="48"/>
      <c r="R857" s="48"/>
      <c r="S857" s="50"/>
      <c r="T857" s="49"/>
      <c r="U857" s="49"/>
      <c r="V857" s="50"/>
      <c r="W857" s="50"/>
      <c r="X857" s="48"/>
      <c r="Y857" s="48"/>
      <c r="Z857" s="48"/>
    </row>
    <row r="858" spans="1:26" ht="19.5" customHeight="1" x14ac:dyDescent="0.2">
      <c r="A858" s="47"/>
      <c r="B858" s="36"/>
      <c r="C858" s="48"/>
      <c r="D858" s="48"/>
      <c r="E858" s="48"/>
      <c r="F858" s="50"/>
      <c r="G858" s="50"/>
      <c r="H858" s="50"/>
      <c r="I858" s="49"/>
      <c r="J858" s="49"/>
      <c r="K858" s="50"/>
      <c r="L858" s="50"/>
      <c r="M858" s="48"/>
      <c r="N858" s="48"/>
      <c r="O858" s="48"/>
      <c r="P858" s="48"/>
      <c r="Q858" s="48"/>
      <c r="R858" s="48"/>
      <c r="S858" s="50"/>
      <c r="T858" s="49"/>
      <c r="U858" s="49"/>
      <c r="V858" s="50"/>
      <c r="W858" s="50"/>
      <c r="X858" s="48"/>
      <c r="Y858" s="48"/>
      <c r="Z858" s="48"/>
    </row>
    <row r="859" spans="1:26" ht="19.5" customHeight="1" x14ac:dyDescent="0.2">
      <c r="A859" s="47"/>
      <c r="B859" s="36"/>
      <c r="C859" s="48"/>
      <c r="D859" s="48"/>
      <c r="E859" s="48"/>
      <c r="F859" s="50"/>
      <c r="G859" s="50"/>
      <c r="H859" s="50"/>
      <c r="I859" s="49"/>
      <c r="J859" s="49"/>
      <c r="K859" s="50"/>
      <c r="L859" s="50"/>
      <c r="M859" s="48"/>
      <c r="N859" s="48"/>
      <c r="O859" s="48"/>
      <c r="P859" s="48"/>
      <c r="Q859" s="48"/>
      <c r="R859" s="48"/>
      <c r="S859" s="50"/>
      <c r="T859" s="49"/>
      <c r="U859" s="49"/>
      <c r="V859" s="50"/>
      <c r="W859" s="50"/>
      <c r="X859" s="48"/>
      <c r="Y859" s="48"/>
      <c r="Z859" s="48"/>
    </row>
    <row r="860" spans="1:26" ht="19.5" customHeight="1" x14ac:dyDescent="0.2">
      <c r="A860" s="47"/>
      <c r="B860" s="36"/>
      <c r="C860" s="48"/>
      <c r="D860" s="48"/>
      <c r="E860" s="48"/>
      <c r="F860" s="50"/>
      <c r="G860" s="50"/>
      <c r="H860" s="50"/>
      <c r="I860" s="49"/>
      <c r="J860" s="49"/>
      <c r="K860" s="50"/>
      <c r="L860" s="50"/>
      <c r="M860" s="48"/>
      <c r="N860" s="48"/>
      <c r="O860" s="48"/>
      <c r="P860" s="48"/>
      <c r="Q860" s="48"/>
      <c r="R860" s="48"/>
      <c r="S860" s="50"/>
      <c r="T860" s="49"/>
      <c r="U860" s="49"/>
      <c r="V860" s="50"/>
      <c r="W860" s="50"/>
      <c r="X860" s="48"/>
      <c r="Y860" s="48"/>
      <c r="Z860" s="48"/>
    </row>
    <row r="861" spans="1:26" ht="19.5" customHeight="1" x14ac:dyDescent="0.2">
      <c r="A861" s="47"/>
      <c r="B861" s="36"/>
      <c r="C861" s="48"/>
      <c r="D861" s="48"/>
      <c r="E861" s="48"/>
      <c r="F861" s="50"/>
      <c r="G861" s="50"/>
      <c r="H861" s="50"/>
      <c r="I861" s="49"/>
      <c r="J861" s="49"/>
      <c r="K861" s="50"/>
      <c r="L861" s="50"/>
      <c r="M861" s="48"/>
      <c r="N861" s="48"/>
      <c r="O861" s="48"/>
      <c r="P861" s="48"/>
      <c r="Q861" s="48"/>
      <c r="R861" s="48"/>
      <c r="S861" s="50"/>
      <c r="T861" s="49"/>
      <c r="U861" s="49"/>
      <c r="V861" s="50"/>
      <c r="W861" s="50"/>
      <c r="X861" s="48"/>
      <c r="Y861" s="48"/>
      <c r="Z861" s="48"/>
    </row>
    <row r="862" spans="1:26" ht="19.5" customHeight="1" x14ac:dyDescent="0.2">
      <c r="A862" s="47"/>
      <c r="B862" s="36"/>
      <c r="C862" s="48"/>
      <c r="D862" s="48"/>
      <c r="E862" s="48"/>
      <c r="F862" s="50"/>
      <c r="G862" s="50"/>
      <c r="H862" s="50"/>
      <c r="I862" s="49"/>
      <c r="J862" s="49"/>
      <c r="K862" s="50"/>
      <c r="L862" s="50"/>
      <c r="M862" s="48"/>
      <c r="N862" s="48"/>
      <c r="O862" s="48"/>
      <c r="P862" s="48"/>
      <c r="Q862" s="48"/>
      <c r="R862" s="48"/>
      <c r="S862" s="50"/>
      <c r="T862" s="49"/>
      <c r="U862" s="49"/>
      <c r="V862" s="50"/>
      <c r="W862" s="50"/>
      <c r="X862" s="48"/>
      <c r="Y862" s="48"/>
      <c r="Z862" s="48"/>
    </row>
    <row r="863" spans="1:26" ht="19.5" customHeight="1" x14ac:dyDescent="0.2">
      <c r="A863" s="47"/>
      <c r="B863" s="36"/>
      <c r="C863" s="48"/>
      <c r="D863" s="48"/>
      <c r="E863" s="48"/>
      <c r="F863" s="50"/>
      <c r="G863" s="50"/>
      <c r="H863" s="50"/>
      <c r="I863" s="49"/>
      <c r="J863" s="49"/>
      <c r="K863" s="50"/>
      <c r="L863" s="50"/>
      <c r="M863" s="48"/>
      <c r="N863" s="48"/>
      <c r="O863" s="48"/>
      <c r="P863" s="48"/>
      <c r="Q863" s="48"/>
      <c r="R863" s="48"/>
      <c r="S863" s="50"/>
      <c r="T863" s="49"/>
      <c r="U863" s="49"/>
      <c r="V863" s="50"/>
      <c r="W863" s="50"/>
      <c r="X863" s="48"/>
      <c r="Y863" s="48"/>
      <c r="Z863" s="48"/>
    </row>
    <row r="864" spans="1:26" ht="19.5" customHeight="1" x14ac:dyDescent="0.2">
      <c r="A864" s="47"/>
      <c r="B864" s="36"/>
      <c r="C864" s="48"/>
      <c r="D864" s="48"/>
      <c r="E864" s="48"/>
      <c r="F864" s="50"/>
      <c r="G864" s="50"/>
      <c r="H864" s="50"/>
      <c r="I864" s="49"/>
      <c r="J864" s="49"/>
      <c r="K864" s="50"/>
      <c r="L864" s="50"/>
      <c r="M864" s="48"/>
      <c r="N864" s="48"/>
      <c r="O864" s="48"/>
      <c r="P864" s="48"/>
      <c r="Q864" s="48"/>
      <c r="R864" s="48"/>
      <c r="S864" s="50"/>
      <c r="T864" s="49"/>
      <c r="U864" s="49"/>
      <c r="V864" s="50"/>
      <c r="W864" s="50"/>
      <c r="X864" s="48"/>
      <c r="Y864" s="48"/>
      <c r="Z864" s="48"/>
    </row>
    <row r="865" spans="1:26" ht="19.5" customHeight="1" x14ac:dyDescent="0.2">
      <c r="A865" s="47"/>
      <c r="B865" s="36"/>
      <c r="C865" s="48"/>
      <c r="D865" s="48"/>
      <c r="E865" s="48"/>
      <c r="F865" s="50"/>
      <c r="G865" s="50"/>
      <c r="H865" s="50"/>
      <c r="I865" s="49"/>
      <c r="J865" s="49"/>
      <c r="K865" s="50"/>
      <c r="L865" s="50"/>
      <c r="M865" s="48"/>
      <c r="N865" s="48"/>
      <c r="O865" s="48"/>
      <c r="P865" s="48"/>
      <c r="Q865" s="48"/>
      <c r="R865" s="48"/>
      <c r="S865" s="50"/>
      <c r="T865" s="49"/>
      <c r="U865" s="49"/>
      <c r="V865" s="50"/>
      <c r="W865" s="50"/>
      <c r="X865" s="48"/>
      <c r="Y865" s="48"/>
      <c r="Z865" s="48"/>
    </row>
    <row r="866" spans="1:26" ht="19.5" customHeight="1" x14ac:dyDescent="0.2">
      <c r="A866" s="47"/>
      <c r="B866" s="36"/>
      <c r="C866" s="48"/>
      <c r="D866" s="48"/>
      <c r="E866" s="48"/>
      <c r="F866" s="50"/>
      <c r="G866" s="50"/>
      <c r="H866" s="50"/>
      <c r="I866" s="49"/>
      <c r="J866" s="49"/>
      <c r="K866" s="50"/>
      <c r="L866" s="50"/>
      <c r="M866" s="48"/>
      <c r="N866" s="48"/>
      <c r="O866" s="48"/>
      <c r="P866" s="48"/>
      <c r="Q866" s="48"/>
      <c r="R866" s="48"/>
      <c r="S866" s="50"/>
      <c r="T866" s="49"/>
      <c r="U866" s="49"/>
      <c r="V866" s="50"/>
      <c r="W866" s="50"/>
      <c r="X866" s="48"/>
      <c r="Y866" s="48"/>
      <c r="Z866" s="48"/>
    </row>
    <row r="867" spans="1:26" ht="19.5" customHeight="1" x14ac:dyDescent="0.2">
      <c r="A867" s="47"/>
      <c r="B867" s="36"/>
      <c r="C867" s="48"/>
      <c r="D867" s="48"/>
      <c r="E867" s="48"/>
      <c r="F867" s="50"/>
      <c r="G867" s="50"/>
      <c r="H867" s="50"/>
      <c r="I867" s="49"/>
      <c r="J867" s="49"/>
      <c r="K867" s="50"/>
      <c r="L867" s="50"/>
      <c r="M867" s="48"/>
      <c r="N867" s="48"/>
      <c r="O867" s="48"/>
      <c r="P867" s="48"/>
      <c r="Q867" s="48"/>
      <c r="R867" s="48"/>
      <c r="S867" s="50"/>
      <c r="T867" s="49"/>
      <c r="U867" s="49"/>
      <c r="V867" s="50"/>
      <c r="W867" s="50"/>
      <c r="X867" s="48"/>
      <c r="Y867" s="48"/>
      <c r="Z867" s="48"/>
    </row>
    <row r="868" spans="1:26" ht="19.5" customHeight="1" x14ac:dyDescent="0.2">
      <c r="A868" s="47"/>
      <c r="B868" s="36"/>
      <c r="C868" s="48"/>
      <c r="D868" s="48"/>
      <c r="E868" s="48"/>
      <c r="F868" s="50"/>
      <c r="G868" s="50"/>
      <c r="H868" s="50"/>
      <c r="I868" s="49"/>
      <c r="J868" s="49"/>
      <c r="K868" s="50"/>
      <c r="L868" s="50"/>
      <c r="M868" s="48"/>
      <c r="N868" s="48"/>
      <c r="O868" s="48"/>
      <c r="P868" s="48"/>
      <c r="Q868" s="48"/>
      <c r="R868" s="48"/>
      <c r="S868" s="50"/>
      <c r="T868" s="49"/>
      <c r="U868" s="49"/>
      <c r="V868" s="50"/>
      <c r="W868" s="50"/>
      <c r="X868" s="48"/>
      <c r="Y868" s="48"/>
      <c r="Z868" s="48"/>
    </row>
    <row r="869" spans="1:26" ht="19.5" customHeight="1" x14ac:dyDescent="0.2">
      <c r="A869" s="47"/>
      <c r="B869" s="36"/>
      <c r="C869" s="48"/>
      <c r="D869" s="48"/>
      <c r="E869" s="48"/>
      <c r="F869" s="50"/>
      <c r="G869" s="50"/>
      <c r="H869" s="50"/>
      <c r="I869" s="49"/>
      <c r="J869" s="49"/>
      <c r="K869" s="50"/>
      <c r="L869" s="50"/>
      <c r="M869" s="48"/>
      <c r="N869" s="48"/>
      <c r="O869" s="48"/>
      <c r="P869" s="48"/>
      <c r="Q869" s="48"/>
      <c r="R869" s="48"/>
      <c r="S869" s="50"/>
      <c r="T869" s="49"/>
      <c r="U869" s="49"/>
      <c r="V869" s="50"/>
      <c r="W869" s="50"/>
      <c r="X869" s="48"/>
      <c r="Y869" s="48"/>
      <c r="Z869" s="48"/>
    </row>
    <row r="870" spans="1:26" ht="19.5" customHeight="1" x14ac:dyDescent="0.2">
      <c r="A870" s="47"/>
      <c r="B870" s="36"/>
      <c r="C870" s="48"/>
      <c r="D870" s="48"/>
      <c r="E870" s="48"/>
      <c r="F870" s="50"/>
      <c r="G870" s="50"/>
      <c r="H870" s="50"/>
      <c r="I870" s="49"/>
      <c r="J870" s="49"/>
      <c r="K870" s="50"/>
      <c r="L870" s="50"/>
      <c r="M870" s="48"/>
      <c r="N870" s="48"/>
      <c r="O870" s="48"/>
      <c r="P870" s="48"/>
      <c r="Q870" s="48"/>
      <c r="R870" s="48"/>
      <c r="S870" s="50"/>
      <c r="T870" s="49"/>
      <c r="U870" s="49"/>
      <c r="V870" s="50"/>
      <c r="W870" s="50"/>
      <c r="X870" s="48"/>
      <c r="Y870" s="48"/>
      <c r="Z870" s="48"/>
    </row>
    <row r="871" spans="1:26" ht="19.5" customHeight="1" x14ac:dyDescent="0.2">
      <c r="A871" s="47"/>
      <c r="B871" s="36"/>
      <c r="C871" s="48"/>
      <c r="D871" s="48"/>
      <c r="E871" s="48"/>
      <c r="F871" s="50"/>
      <c r="G871" s="50"/>
      <c r="H871" s="50"/>
      <c r="I871" s="49"/>
      <c r="J871" s="49"/>
      <c r="K871" s="50"/>
      <c r="L871" s="50"/>
      <c r="M871" s="48"/>
      <c r="N871" s="48"/>
      <c r="O871" s="48"/>
      <c r="P871" s="48"/>
      <c r="Q871" s="48"/>
      <c r="R871" s="48"/>
      <c r="S871" s="50"/>
      <c r="T871" s="49"/>
      <c r="U871" s="49"/>
      <c r="V871" s="50"/>
      <c r="W871" s="50"/>
      <c r="X871" s="48"/>
      <c r="Y871" s="48"/>
      <c r="Z871" s="48"/>
    </row>
    <row r="872" spans="1:26" ht="19.5" customHeight="1" x14ac:dyDescent="0.2">
      <c r="A872" s="47"/>
      <c r="B872" s="36"/>
      <c r="C872" s="48"/>
      <c r="D872" s="48"/>
      <c r="E872" s="48"/>
      <c r="F872" s="50"/>
      <c r="G872" s="50"/>
      <c r="H872" s="50"/>
      <c r="I872" s="49"/>
      <c r="J872" s="49"/>
      <c r="K872" s="50"/>
      <c r="L872" s="50"/>
      <c r="M872" s="48"/>
      <c r="N872" s="48"/>
      <c r="O872" s="48"/>
      <c r="P872" s="48"/>
      <c r="Q872" s="48"/>
      <c r="R872" s="48"/>
      <c r="S872" s="50"/>
      <c r="T872" s="49"/>
      <c r="U872" s="49"/>
      <c r="V872" s="50"/>
      <c r="W872" s="50"/>
      <c r="X872" s="48"/>
      <c r="Y872" s="48"/>
      <c r="Z872" s="48"/>
    </row>
    <row r="873" spans="1:26" ht="19.5" customHeight="1" x14ac:dyDescent="0.2">
      <c r="A873" s="47"/>
      <c r="B873" s="36"/>
      <c r="C873" s="48"/>
      <c r="D873" s="48"/>
      <c r="E873" s="48"/>
      <c r="F873" s="50"/>
      <c r="G873" s="50"/>
      <c r="H873" s="50"/>
      <c r="I873" s="49"/>
      <c r="J873" s="49"/>
      <c r="K873" s="50"/>
      <c r="L873" s="50"/>
      <c r="M873" s="48"/>
      <c r="N873" s="48"/>
      <c r="O873" s="48"/>
      <c r="P873" s="48"/>
      <c r="Q873" s="48"/>
      <c r="R873" s="48"/>
      <c r="S873" s="50"/>
      <c r="T873" s="49"/>
      <c r="U873" s="49"/>
      <c r="V873" s="50"/>
      <c r="W873" s="50"/>
      <c r="X873" s="48"/>
      <c r="Y873" s="48"/>
      <c r="Z873" s="48"/>
    </row>
    <row r="874" spans="1:26" ht="19.5" customHeight="1" x14ac:dyDescent="0.2">
      <c r="A874" s="47"/>
      <c r="B874" s="36"/>
      <c r="C874" s="48"/>
      <c r="D874" s="48"/>
      <c r="E874" s="48"/>
      <c r="F874" s="50"/>
      <c r="G874" s="50"/>
      <c r="H874" s="50"/>
      <c r="I874" s="49"/>
      <c r="J874" s="49"/>
      <c r="K874" s="50"/>
      <c r="L874" s="50"/>
      <c r="M874" s="48"/>
      <c r="N874" s="48"/>
      <c r="O874" s="48"/>
      <c r="P874" s="48"/>
      <c r="Q874" s="48"/>
      <c r="R874" s="48"/>
      <c r="S874" s="50"/>
      <c r="T874" s="49"/>
      <c r="U874" s="49"/>
      <c r="V874" s="50"/>
      <c r="W874" s="50"/>
      <c r="X874" s="48"/>
      <c r="Y874" s="48"/>
      <c r="Z874" s="48"/>
    </row>
    <row r="875" spans="1:26" ht="19.5" customHeight="1" x14ac:dyDescent="0.2">
      <c r="A875" s="47"/>
      <c r="B875" s="36"/>
      <c r="C875" s="48"/>
      <c r="D875" s="48"/>
      <c r="E875" s="48"/>
      <c r="F875" s="50"/>
      <c r="G875" s="50"/>
      <c r="H875" s="50"/>
      <c r="I875" s="49"/>
      <c r="J875" s="49"/>
      <c r="K875" s="50"/>
      <c r="L875" s="50"/>
      <c r="M875" s="48"/>
      <c r="N875" s="48"/>
      <c r="O875" s="48"/>
      <c r="P875" s="48"/>
      <c r="Q875" s="48"/>
      <c r="R875" s="48"/>
      <c r="S875" s="50"/>
      <c r="T875" s="49"/>
      <c r="U875" s="49"/>
      <c r="V875" s="50"/>
      <c r="W875" s="50"/>
      <c r="X875" s="48"/>
      <c r="Y875" s="48"/>
      <c r="Z875" s="48"/>
    </row>
    <row r="876" spans="1:26" ht="19.5" customHeight="1" x14ac:dyDescent="0.2">
      <c r="A876" s="47"/>
      <c r="B876" s="36"/>
      <c r="C876" s="48"/>
      <c r="D876" s="48"/>
      <c r="E876" s="48"/>
      <c r="F876" s="50"/>
      <c r="G876" s="50"/>
      <c r="H876" s="50"/>
      <c r="I876" s="49"/>
      <c r="J876" s="49"/>
      <c r="K876" s="50"/>
      <c r="L876" s="50"/>
      <c r="M876" s="48"/>
      <c r="N876" s="48"/>
      <c r="O876" s="48"/>
      <c r="P876" s="48"/>
      <c r="Q876" s="48"/>
      <c r="R876" s="48"/>
      <c r="S876" s="50"/>
      <c r="T876" s="49"/>
      <c r="U876" s="49"/>
      <c r="V876" s="50"/>
      <c r="W876" s="50"/>
      <c r="X876" s="48"/>
      <c r="Y876" s="48"/>
      <c r="Z876" s="48"/>
    </row>
    <row r="877" spans="1:26" ht="19.5" customHeight="1" x14ac:dyDescent="0.2">
      <c r="A877" s="47"/>
      <c r="B877" s="36"/>
      <c r="C877" s="48"/>
      <c r="D877" s="48"/>
      <c r="E877" s="48"/>
      <c r="F877" s="50"/>
      <c r="G877" s="50"/>
      <c r="H877" s="50"/>
      <c r="I877" s="49"/>
      <c r="J877" s="49"/>
      <c r="K877" s="50"/>
      <c r="L877" s="50"/>
      <c r="M877" s="48"/>
      <c r="N877" s="48"/>
      <c r="O877" s="48"/>
      <c r="P877" s="48"/>
      <c r="Q877" s="48"/>
      <c r="R877" s="48"/>
      <c r="S877" s="50"/>
      <c r="T877" s="49"/>
      <c r="U877" s="49"/>
      <c r="V877" s="50"/>
      <c r="W877" s="50"/>
      <c r="X877" s="48"/>
      <c r="Y877" s="48"/>
      <c r="Z877" s="48"/>
    </row>
    <row r="878" spans="1:26" ht="19.5" customHeight="1" x14ac:dyDescent="0.2">
      <c r="A878" s="47"/>
      <c r="B878" s="36"/>
      <c r="C878" s="48"/>
      <c r="D878" s="48"/>
      <c r="E878" s="48"/>
      <c r="F878" s="50"/>
      <c r="G878" s="50"/>
      <c r="H878" s="50"/>
      <c r="I878" s="49"/>
      <c r="J878" s="49"/>
      <c r="K878" s="50"/>
      <c r="L878" s="50"/>
      <c r="M878" s="48"/>
      <c r="N878" s="48"/>
      <c r="O878" s="48"/>
      <c r="P878" s="48"/>
      <c r="Q878" s="48"/>
      <c r="R878" s="48"/>
      <c r="S878" s="50"/>
      <c r="T878" s="49"/>
      <c r="U878" s="49"/>
      <c r="V878" s="50"/>
      <c r="W878" s="50"/>
      <c r="X878" s="48"/>
      <c r="Y878" s="48"/>
      <c r="Z878" s="48"/>
    </row>
    <row r="879" spans="1:26" ht="19.5" customHeight="1" x14ac:dyDescent="0.2">
      <c r="A879" s="47"/>
      <c r="B879" s="36"/>
      <c r="C879" s="48"/>
      <c r="D879" s="48"/>
      <c r="E879" s="48"/>
      <c r="F879" s="50"/>
      <c r="G879" s="50"/>
      <c r="H879" s="50"/>
      <c r="I879" s="49"/>
      <c r="J879" s="49"/>
      <c r="K879" s="50"/>
      <c r="L879" s="50"/>
      <c r="M879" s="48"/>
      <c r="N879" s="48"/>
      <c r="O879" s="48"/>
      <c r="P879" s="48"/>
      <c r="Q879" s="48"/>
      <c r="R879" s="48"/>
      <c r="S879" s="50"/>
      <c r="T879" s="49"/>
      <c r="U879" s="49"/>
      <c r="V879" s="50"/>
      <c r="W879" s="50"/>
      <c r="X879" s="48"/>
      <c r="Y879" s="48"/>
      <c r="Z879" s="48"/>
    </row>
    <row r="880" spans="1:26" ht="19.5" customHeight="1" x14ac:dyDescent="0.2">
      <c r="A880" s="47"/>
      <c r="B880" s="36"/>
      <c r="C880" s="48"/>
      <c r="D880" s="48"/>
      <c r="E880" s="48"/>
      <c r="F880" s="50"/>
      <c r="G880" s="50"/>
      <c r="H880" s="50"/>
      <c r="I880" s="49"/>
      <c r="J880" s="49"/>
      <c r="K880" s="50"/>
      <c r="L880" s="50"/>
      <c r="M880" s="48"/>
      <c r="N880" s="48"/>
      <c r="O880" s="48"/>
      <c r="P880" s="48"/>
      <c r="Q880" s="48"/>
      <c r="R880" s="48"/>
      <c r="S880" s="50"/>
      <c r="T880" s="49"/>
      <c r="U880" s="49"/>
      <c r="V880" s="50"/>
      <c r="W880" s="50"/>
      <c r="X880" s="48"/>
      <c r="Y880" s="48"/>
      <c r="Z880" s="48"/>
    </row>
    <row r="881" spans="1:26" ht="19.5" customHeight="1" x14ac:dyDescent="0.2">
      <c r="A881" s="47"/>
      <c r="B881" s="36"/>
      <c r="C881" s="48"/>
      <c r="D881" s="48"/>
      <c r="E881" s="48"/>
      <c r="F881" s="50"/>
      <c r="G881" s="50"/>
      <c r="H881" s="50"/>
      <c r="I881" s="49"/>
      <c r="J881" s="49"/>
      <c r="K881" s="50"/>
      <c r="L881" s="50"/>
      <c r="M881" s="48"/>
      <c r="N881" s="48"/>
      <c r="O881" s="48"/>
      <c r="P881" s="48"/>
      <c r="Q881" s="48"/>
      <c r="R881" s="48"/>
      <c r="S881" s="50"/>
      <c r="T881" s="49"/>
      <c r="U881" s="49"/>
      <c r="V881" s="50"/>
      <c r="W881" s="50"/>
      <c r="X881" s="48"/>
      <c r="Y881" s="48"/>
      <c r="Z881" s="48"/>
    </row>
    <row r="882" spans="1:26" ht="19.5" customHeight="1" x14ac:dyDescent="0.2">
      <c r="A882" s="47"/>
      <c r="B882" s="36"/>
      <c r="C882" s="48"/>
      <c r="D882" s="48"/>
      <c r="E882" s="48"/>
      <c r="F882" s="50"/>
      <c r="G882" s="50"/>
      <c r="H882" s="50"/>
      <c r="I882" s="49"/>
      <c r="J882" s="49"/>
      <c r="K882" s="50"/>
      <c r="L882" s="50"/>
      <c r="M882" s="48"/>
      <c r="N882" s="48"/>
      <c r="O882" s="48"/>
      <c r="P882" s="48"/>
      <c r="Q882" s="48"/>
      <c r="R882" s="48"/>
      <c r="S882" s="50"/>
      <c r="T882" s="49"/>
      <c r="U882" s="49"/>
      <c r="V882" s="50"/>
      <c r="W882" s="50"/>
      <c r="X882" s="48"/>
      <c r="Y882" s="48"/>
      <c r="Z882" s="48"/>
    </row>
    <row r="883" spans="1:26" ht="19.5" customHeight="1" x14ac:dyDescent="0.2">
      <c r="A883" s="47"/>
      <c r="B883" s="36"/>
      <c r="C883" s="48"/>
      <c r="D883" s="48"/>
      <c r="E883" s="48"/>
      <c r="F883" s="50"/>
      <c r="G883" s="50"/>
      <c r="H883" s="50"/>
      <c r="I883" s="49"/>
      <c r="J883" s="49"/>
      <c r="K883" s="50"/>
      <c r="L883" s="50"/>
      <c r="M883" s="48"/>
      <c r="N883" s="48"/>
      <c r="O883" s="48"/>
      <c r="P883" s="48"/>
      <c r="Q883" s="48"/>
      <c r="R883" s="48"/>
      <c r="S883" s="50"/>
      <c r="T883" s="49"/>
      <c r="U883" s="49"/>
      <c r="V883" s="50"/>
      <c r="W883" s="50"/>
      <c r="X883" s="48"/>
      <c r="Y883" s="48"/>
      <c r="Z883" s="48"/>
    </row>
    <row r="884" spans="1:26" ht="19.5" customHeight="1" x14ac:dyDescent="0.2">
      <c r="A884" s="47"/>
      <c r="B884" s="36"/>
      <c r="C884" s="48"/>
      <c r="D884" s="48"/>
      <c r="E884" s="48"/>
      <c r="F884" s="50"/>
      <c r="G884" s="50"/>
      <c r="H884" s="50"/>
      <c r="I884" s="49"/>
      <c r="J884" s="49"/>
      <c r="K884" s="50"/>
      <c r="L884" s="50"/>
      <c r="M884" s="48"/>
      <c r="N884" s="48"/>
      <c r="O884" s="48"/>
      <c r="P884" s="48"/>
      <c r="Q884" s="48"/>
      <c r="R884" s="48"/>
      <c r="S884" s="50"/>
      <c r="T884" s="49"/>
      <c r="U884" s="49"/>
      <c r="V884" s="50"/>
      <c r="W884" s="50"/>
      <c r="X884" s="48"/>
      <c r="Y884" s="48"/>
      <c r="Z884" s="48"/>
    </row>
    <row r="885" spans="1:26" ht="19.5" customHeight="1" x14ac:dyDescent="0.2">
      <c r="A885" s="47"/>
      <c r="B885" s="36"/>
      <c r="C885" s="48"/>
      <c r="D885" s="48"/>
      <c r="E885" s="48"/>
      <c r="F885" s="50"/>
      <c r="G885" s="50"/>
      <c r="H885" s="50"/>
      <c r="I885" s="49"/>
      <c r="J885" s="49"/>
      <c r="K885" s="50"/>
      <c r="L885" s="50"/>
      <c r="M885" s="48"/>
      <c r="N885" s="48"/>
      <c r="O885" s="48"/>
      <c r="P885" s="48"/>
      <c r="Q885" s="48"/>
      <c r="R885" s="48"/>
      <c r="S885" s="50"/>
      <c r="T885" s="49"/>
      <c r="U885" s="49"/>
      <c r="V885" s="50"/>
      <c r="W885" s="50"/>
      <c r="X885" s="48"/>
      <c r="Y885" s="48"/>
      <c r="Z885" s="48"/>
    </row>
    <row r="886" spans="1:26" ht="19.5" customHeight="1" x14ac:dyDescent="0.2">
      <c r="A886" s="47"/>
      <c r="B886" s="36"/>
      <c r="C886" s="48"/>
      <c r="D886" s="48"/>
      <c r="E886" s="48"/>
      <c r="F886" s="50"/>
      <c r="G886" s="50"/>
      <c r="H886" s="50"/>
      <c r="I886" s="49"/>
      <c r="J886" s="49"/>
      <c r="K886" s="50"/>
      <c r="L886" s="50"/>
      <c r="M886" s="48"/>
      <c r="N886" s="48"/>
      <c r="O886" s="48"/>
      <c r="P886" s="48"/>
      <c r="Q886" s="48"/>
      <c r="R886" s="48"/>
      <c r="S886" s="50"/>
      <c r="T886" s="49"/>
      <c r="U886" s="49"/>
      <c r="V886" s="50"/>
      <c r="W886" s="50"/>
      <c r="X886" s="48"/>
      <c r="Y886" s="48"/>
      <c r="Z886" s="48"/>
    </row>
    <row r="887" spans="1:26" ht="19.5" customHeight="1" x14ac:dyDescent="0.2">
      <c r="A887" s="47"/>
      <c r="B887" s="36"/>
      <c r="C887" s="48"/>
      <c r="D887" s="48"/>
      <c r="E887" s="48"/>
      <c r="F887" s="50"/>
      <c r="G887" s="50"/>
      <c r="H887" s="50"/>
      <c r="I887" s="49"/>
      <c r="J887" s="49"/>
      <c r="K887" s="50"/>
      <c r="L887" s="50"/>
      <c r="M887" s="48"/>
      <c r="N887" s="48"/>
      <c r="O887" s="48"/>
      <c r="P887" s="48"/>
      <c r="Q887" s="48"/>
      <c r="R887" s="48"/>
      <c r="S887" s="50"/>
      <c r="T887" s="49"/>
      <c r="U887" s="49"/>
      <c r="V887" s="50"/>
      <c r="W887" s="50"/>
      <c r="X887" s="48"/>
      <c r="Y887" s="48"/>
      <c r="Z887" s="48"/>
    </row>
    <row r="888" spans="1:26" ht="19.5" customHeight="1" x14ac:dyDescent="0.2">
      <c r="A888" s="47"/>
      <c r="B888" s="36"/>
      <c r="C888" s="48"/>
      <c r="D888" s="48"/>
      <c r="E888" s="48"/>
      <c r="F888" s="50"/>
      <c r="G888" s="50"/>
      <c r="H888" s="50"/>
      <c r="I888" s="49"/>
      <c r="J888" s="49"/>
      <c r="K888" s="50"/>
      <c r="L888" s="50"/>
      <c r="M888" s="48"/>
      <c r="N888" s="48"/>
      <c r="O888" s="48"/>
      <c r="P888" s="48"/>
      <c r="Q888" s="48"/>
      <c r="R888" s="48"/>
      <c r="S888" s="50"/>
      <c r="T888" s="49"/>
      <c r="U888" s="49"/>
      <c r="V888" s="50"/>
      <c r="W888" s="50"/>
      <c r="X888" s="48"/>
      <c r="Y888" s="48"/>
      <c r="Z888" s="48"/>
    </row>
    <row r="889" spans="1:26" ht="19.5" customHeight="1" x14ac:dyDescent="0.2">
      <c r="A889" s="47"/>
      <c r="B889" s="36"/>
      <c r="C889" s="48"/>
      <c r="D889" s="48"/>
      <c r="E889" s="48"/>
      <c r="F889" s="50"/>
      <c r="G889" s="50"/>
      <c r="H889" s="50"/>
      <c r="I889" s="49"/>
      <c r="J889" s="49"/>
      <c r="K889" s="50"/>
      <c r="L889" s="50"/>
      <c r="M889" s="48"/>
      <c r="N889" s="48"/>
      <c r="O889" s="48"/>
      <c r="P889" s="48"/>
      <c r="Q889" s="48"/>
      <c r="R889" s="48"/>
      <c r="S889" s="50"/>
      <c r="T889" s="49"/>
      <c r="U889" s="49"/>
      <c r="V889" s="50"/>
      <c r="W889" s="50"/>
      <c r="X889" s="48"/>
      <c r="Y889" s="48"/>
      <c r="Z889" s="48"/>
    </row>
    <row r="890" spans="1:26" ht="19.5" customHeight="1" x14ac:dyDescent="0.2">
      <c r="A890" s="47"/>
      <c r="B890" s="36"/>
      <c r="C890" s="48"/>
      <c r="D890" s="48"/>
      <c r="E890" s="48"/>
      <c r="F890" s="50"/>
      <c r="G890" s="50"/>
      <c r="H890" s="50"/>
      <c r="I890" s="49"/>
      <c r="J890" s="49"/>
      <c r="K890" s="50"/>
      <c r="L890" s="50"/>
      <c r="M890" s="48"/>
      <c r="N890" s="48"/>
      <c r="O890" s="48"/>
      <c r="P890" s="48"/>
      <c r="Q890" s="48"/>
      <c r="R890" s="48"/>
      <c r="S890" s="50"/>
      <c r="T890" s="49"/>
      <c r="U890" s="49"/>
      <c r="V890" s="50"/>
      <c r="W890" s="50"/>
      <c r="X890" s="48"/>
      <c r="Y890" s="48"/>
      <c r="Z890" s="48"/>
    </row>
    <row r="891" spans="1:26" ht="19.5" customHeight="1" x14ac:dyDescent="0.2">
      <c r="A891" s="47"/>
      <c r="B891" s="36"/>
      <c r="C891" s="48"/>
      <c r="D891" s="48"/>
      <c r="E891" s="48"/>
      <c r="F891" s="50"/>
      <c r="G891" s="50"/>
      <c r="H891" s="50"/>
      <c r="I891" s="49"/>
      <c r="J891" s="49"/>
      <c r="K891" s="50"/>
      <c r="L891" s="50"/>
      <c r="M891" s="48"/>
      <c r="N891" s="48"/>
      <c r="O891" s="48"/>
      <c r="P891" s="48"/>
      <c r="Q891" s="48"/>
      <c r="R891" s="48"/>
      <c r="S891" s="50"/>
      <c r="T891" s="49"/>
      <c r="U891" s="49"/>
      <c r="V891" s="50"/>
      <c r="W891" s="50"/>
      <c r="X891" s="48"/>
      <c r="Y891" s="48"/>
      <c r="Z891" s="48"/>
    </row>
    <row r="892" spans="1:26" ht="19.5" customHeight="1" x14ac:dyDescent="0.2">
      <c r="A892" s="47"/>
      <c r="B892" s="36"/>
      <c r="C892" s="48"/>
      <c r="D892" s="48"/>
      <c r="E892" s="48"/>
      <c r="F892" s="50"/>
      <c r="G892" s="50"/>
      <c r="H892" s="50"/>
      <c r="I892" s="49"/>
      <c r="J892" s="49"/>
      <c r="K892" s="50"/>
      <c r="L892" s="50"/>
      <c r="M892" s="48"/>
      <c r="N892" s="48"/>
      <c r="O892" s="48"/>
      <c r="P892" s="48"/>
      <c r="Q892" s="48"/>
      <c r="R892" s="48"/>
      <c r="S892" s="50"/>
      <c r="T892" s="49"/>
      <c r="U892" s="49"/>
      <c r="V892" s="50"/>
      <c r="W892" s="50"/>
      <c r="X892" s="48"/>
      <c r="Y892" s="48"/>
      <c r="Z892" s="48"/>
    </row>
    <row r="893" spans="1:26" ht="19.5" customHeight="1" x14ac:dyDescent="0.2">
      <c r="A893" s="47"/>
      <c r="B893" s="36"/>
      <c r="C893" s="48"/>
      <c r="D893" s="48"/>
      <c r="E893" s="48"/>
      <c r="F893" s="50"/>
      <c r="G893" s="50"/>
      <c r="H893" s="50"/>
      <c r="I893" s="49"/>
      <c r="J893" s="49"/>
      <c r="K893" s="50"/>
      <c r="L893" s="50"/>
      <c r="M893" s="48"/>
      <c r="N893" s="48"/>
      <c r="O893" s="48"/>
      <c r="P893" s="48"/>
      <c r="Q893" s="48"/>
      <c r="R893" s="48"/>
      <c r="S893" s="50"/>
      <c r="T893" s="49"/>
      <c r="U893" s="49"/>
      <c r="V893" s="50"/>
      <c r="W893" s="50"/>
      <c r="X893" s="48"/>
      <c r="Y893" s="48"/>
      <c r="Z893" s="48"/>
    </row>
    <row r="894" spans="1:26" ht="19.5" customHeight="1" x14ac:dyDescent="0.2">
      <c r="A894" s="47"/>
      <c r="B894" s="36"/>
      <c r="C894" s="48"/>
      <c r="D894" s="48"/>
      <c r="E894" s="48"/>
      <c r="F894" s="50"/>
      <c r="G894" s="50"/>
      <c r="H894" s="50"/>
      <c r="I894" s="49"/>
      <c r="J894" s="49"/>
      <c r="K894" s="50"/>
      <c r="L894" s="50"/>
      <c r="M894" s="48"/>
      <c r="N894" s="48"/>
      <c r="O894" s="48"/>
      <c r="P894" s="48"/>
      <c r="Q894" s="48"/>
      <c r="R894" s="48"/>
      <c r="S894" s="50"/>
      <c r="T894" s="49"/>
      <c r="U894" s="49"/>
      <c r="V894" s="50"/>
      <c r="W894" s="50"/>
      <c r="X894" s="48"/>
      <c r="Y894" s="48"/>
      <c r="Z894" s="48"/>
    </row>
    <row r="895" spans="1:26" ht="19.5" customHeight="1" x14ac:dyDescent="0.2">
      <c r="A895" s="47"/>
      <c r="B895" s="36"/>
      <c r="C895" s="48"/>
      <c r="D895" s="48"/>
      <c r="E895" s="48"/>
      <c r="F895" s="50"/>
      <c r="G895" s="50"/>
      <c r="H895" s="50"/>
      <c r="I895" s="49"/>
      <c r="J895" s="49"/>
      <c r="K895" s="50"/>
      <c r="L895" s="50"/>
      <c r="M895" s="48"/>
      <c r="N895" s="48"/>
      <c r="O895" s="48"/>
      <c r="P895" s="48"/>
      <c r="Q895" s="48"/>
      <c r="R895" s="48"/>
      <c r="S895" s="50"/>
      <c r="T895" s="49"/>
      <c r="U895" s="49"/>
      <c r="V895" s="50"/>
      <c r="W895" s="50"/>
      <c r="X895" s="48"/>
      <c r="Y895" s="48"/>
      <c r="Z895" s="48"/>
    </row>
    <row r="896" spans="1:26" ht="19.5" customHeight="1" x14ac:dyDescent="0.2">
      <c r="A896" s="47"/>
      <c r="B896" s="36"/>
      <c r="C896" s="48"/>
      <c r="D896" s="48"/>
      <c r="E896" s="48"/>
      <c r="F896" s="50"/>
      <c r="G896" s="50"/>
      <c r="H896" s="50"/>
      <c r="I896" s="49"/>
      <c r="J896" s="49"/>
      <c r="K896" s="50"/>
      <c r="L896" s="50"/>
      <c r="M896" s="48"/>
      <c r="N896" s="48"/>
      <c r="O896" s="48"/>
      <c r="P896" s="48"/>
      <c r="Q896" s="48"/>
      <c r="R896" s="48"/>
      <c r="S896" s="50"/>
      <c r="T896" s="49"/>
      <c r="U896" s="49"/>
      <c r="V896" s="50"/>
      <c r="W896" s="50"/>
      <c r="X896" s="48"/>
      <c r="Y896" s="48"/>
      <c r="Z896" s="48"/>
    </row>
    <row r="897" spans="1:26" ht="19.5" customHeight="1" x14ac:dyDescent="0.2">
      <c r="A897" s="47"/>
      <c r="B897" s="36"/>
      <c r="C897" s="48"/>
      <c r="D897" s="48"/>
      <c r="E897" s="48"/>
      <c r="F897" s="50"/>
      <c r="G897" s="50"/>
      <c r="H897" s="50"/>
      <c r="I897" s="49"/>
      <c r="J897" s="49"/>
      <c r="K897" s="50"/>
      <c r="L897" s="50"/>
      <c r="M897" s="48"/>
      <c r="N897" s="48"/>
      <c r="O897" s="48"/>
      <c r="P897" s="48"/>
      <c r="Q897" s="48"/>
      <c r="R897" s="48"/>
      <c r="S897" s="50"/>
      <c r="T897" s="49"/>
      <c r="U897" s="49"/>
      <c r="V897" s="50"/>
      <c r="W897" s="50"/>
      <c r="X897" s="48"/>
      <c r="Y897" s="48"/>
      <c r="Z897" s="48"/>
    </row>
    <row r="898" spans="1:26" ht="19.5" customHeight="1" x14ac:dyDescent="0.2">
      <c r="A898" s="47"/>
      <c r="B898" s="36"/>
      <c r="C898" s="48"/>
      <c r="D898" s="48"/>
      <c r="E898" s="48"/>
      <c r="F898" s="50"/>
      <c r="G898" s="50"/>
      <c r="H898" s="50"/>
      <c r="I898" s="49"/>
      <c r="J898" s="49"/>
      <c r="K898" s="50"/>
      <c r="L898" s="50"/>
      <c r="M898" s="48"/>
      <c r="N898" s="48"/>
      <c r="O898" s="48"/>
      <c r="P898" s="48"/>
      <c r="Q898" s="48"/>
      <c r="R898" s="48"/>
      <c r="S898" s="50"/>
      <c r="T898" s="49"/>
      <c r="U898" s="49"/>
      <c r="V898" s="50"/>
      <c r="W898" s="50"/>
      <c r="X898" s="48"/>
      <c r="Y898" s="48"/>
      <c r="Z898" s="48"/>
    </row>
    <row r="899" spans="1:26" ht="19.5" customHeight="1" x14ac:dyDescent="0.2">
      <c r="A899" s="47"/>
      <c r="B899" s="36"/>
      <c r="C899" s="48"/>
      <c r="D899" s="48"/>
      <c r="E899" s="48"/>
      <c r="F899" s="50"/>
      <c r="G899" s="50"/>
      <c r="H899" s="50"/>
      <c r="I899" s="49"/>
      <c r="J899" s="49"/>
      <c r="K899" s="50"/>
      <c r="L899" s="50"/>
      <c r="M899" s="48"/>
      <c r="N899" s="48"/>
      <c r="O899" s="48"/>
      <c r="P899" s="48"/>
      <c r="Q899" s="48"/>
      <c r="R899" s="48"/>
      <c r="S899" s="50"/>
      <c r="T899" s="49"/>
      <c r="U899" s="49"/>
      <c r="V899" s="50"/>
      <c r="W899" s="50"/>
      <c r="X899" s="48"/>
      <c r="Y899" s="48"/>
      <c r="Z899" s="48"/>
    </row>
    <row r="900" spans="1:26" ht="19.5" customHeight="1" x14ac:dyDescent="0.2">
      <c r="A900" s="47"/>
      <c r="B900" s="36"/>
      <c r="C900" s="48"/>
      <c r="D900" s="48"/>
      <c r="E900" s="48"/>
      <c r="F900" s="50"/>
      <c r="G900" s="50"/>
      <c r="H900" s="50"/>
      <c r="I900" s="49"/>
      <c r="J900" s="49"/>
      <c r="K900" s="50"/>
      <c r="L900" s="50"/>
      <c r="M900" s="48"/>
      <c r="N900" s="48"/>
      <c r="O900" s="48"/>
      <c r="P900" s="48"/>
      <c r="Q900" s="48"/>
      <c r="R900" s="48"/>
      <c r="S900" s="50"/>
      <c r="T900" s="49"/>
      <c r="U900" s="49"/>
      <c r="V900" s="50"/>
      <c r="W900" s="50"/>
      <c r="X900" s="48"/>
      <c r="Y900" s="48"/>
      <c r="Z900" s="48"/>
    </row>
    <row r="901" spans="1:26" ht="19.5" customHeight="1" x14ac:dyDescent="0.2">
      <c r="A901" s="47"/>
      <c r="B901" s="36"/>
      <c r="C901" s="48"/>
      <c r="D901" s="48"/>
      <c r="E901" s="48"/>
      <c r="F901" s="50"/>
      <c r="G901" s="50"/>
      <c r="H901" s="50"/>
      <c r="I901" s="49"/>
      <c r="J901" s="49"/>
      <c r="K901" s="50"/>
      <c r="L901" s="50"/>
      <c r="M901" s="48"/>
      <c r="N901" s="48"/>
      <c r="O901" s="48"/>
      <c r="P901" s="48"/>
      <c r="Q901" s="48"/>
      <c r="R901" s="48"/>
      <c r="S901" s="50"/>
      <c r="T901" s="49"/>
      <c r="U901" s="49"/>
      <c r="V901" s="50"/>
      <c r="W901" s="50"/>
      <c r="X901" s="48"/>
      <c r="Y901" s="48"/>
      <c r="Z901" s="48"/>
    </row>
    <row r="902" spans="1:26" ht="19.5" customHeight="1" x14ac:dyDescent="0.2">
      <c r="A902" s="47"/>
      <c r="B902" s="36"/>
      <c r="C902" s="48"/>
      <c r="D902" s="48"/>
      <c r="E902" s="48"/>
      <c r="F902" s="50"/>
      <c r="G902" s="50"/>
      <c r="H902" s="50"/>
      <c r="I902" s="49"/>
      <c r="J902" s="49"/>
      <c r="K902" s="50"/>
      <c r="L902" s="50"/>
      <c r="M902" s="48"/>
      <c r="N902" s="48"/>
      <c r="O902" s="48"/>
      <c r="P902" s="48"/>
      <c r="Q902" s="48"/>
      <c r="R902" s="48"/>
      <c r="S902" s="50"/>
      <c r="T902" s="49"/>
      <c r="U902" s="49"/>
      <c r="V902" s="50"/>
      <c r="W902" s="50"/>
      <c r="X902" s="48"/>
      <c r="Y902" s="48"/>
      <c r="Z902" s="48"/>
    </row>
    <row r="903" spans="1:26" ht="19.5" customHeight="1" x14ac:dyDescent="0.2">
      <c r="A903" s="47"/>
      <c r="B903" s="36"/>
      <c r="C903" s="48"/>
      <c r="D903" s="48"/>
      <c r="E903" s="48"/>
      <c r="F903" s="50"/>
      <c r="G903" s="50"/>
      <c r="H903" s="50"/>
      <c r="I903" s="49"/>
      <c r="J903" s="49"/>
      <c r="K903" s="50"/>
      <c r="L903" s="50"/>
      <c r="M903" s="48"/>
      <c r="N903" s="48"/>
      <c r="O903" s="48"/>
      <c r="P903" s="48"/>
      <c r="Q903" s="48"/>
      <c r="R903" s="48"/>
      <c r="S903" s="50"/>
      <c r="T903" s="49"/>
      <c r="U903" s="49"/>
      <c r="V903" s="50"/>
      <c r="W903" s="50"/>
      <c r="X903" s="48"/>
      <c r="Y903" s="48"/>
      <c r="Z903" s="48"/>
    </row>
    <row r="904" spans="1:26" ht="19.5" customHeight="1" x14ac:dyDescent="0.2">
      <c r="A904" s="47"/>
      <c r="B904" s="36"/>
      <c r="C904" s="48"/>
      <c r="D904" s="48"/>
      <c r="E904" s="48"/>
      <c r="F904" s="50"/>
      <c r="G904" s="50"/>
      <c r="H904" s="50"/>
      <c r="I904" s="49"/>
      <c r="J904" s="49"/>
      <c r="K904" s="50"/>
      <c r="L904" s="50"/>
      <c r="M904" s="48"/>
      <c r="N904" s="48"/>
      <c r="O904" s="48"/>
      <c r="P904" s="48"/>
      <c r="Q904" s="48"/>
      <c r="R904" s="48"/>
      <c r="S904" s="50"/>
      <c r="T904" s="49"/>
      <c r="U904" s="49"/>
      <c r="V904" s="50"/>
      <c r="W904" s="50"/>
      <c r="X904" s="48"/>
      <c r="Y904" s="48"/>
      <c r="Z904" s="48"/>
    </row>
    <row r="905" spans="1:26" ht="19.5" customHeight="1" x14ac:dyDescent="0.2">
      <c r="A905" s="47"/>
      <c r="B905" s="36"/>
      <c r="C905" s="48"/>
      <c r="D905" s="48"/>
      <c r="E905" s="48"/>
      <c r="F905" s="50"/>
      <c r="G905" s="50"/>
      <c r="H905" s="50"/>
      <c r="I905" s="49"/>
      <c r="J905" s="49"/>
      <c r="K905" s="50"/>
      <c r="L905" s="50"/>
      <c r="M905" s="48"/>
      <c r="N905" s="48"/>
      <c r="O905" s="48"/>
      <c r="P905" s="48"/>
      <c r="Q905" s="48"/>
      <c r="R905" s="48"/>
      <c r="S905" s="50"/>
      <c r="T905" s="49"/>
      <c r="U905" s="49"/>
      <c r="V905" s="50"/>
      <c r="W905" s="50"/>
      <c r="X905" s="48"/>
      <c r="Y905" s="48"/>
      <c r="Z905" s="48"/>
    </row>
    <row r="906" spans="1:26" ht="19.5" customHeight="1" x14ac:dyDescent="0.2">
      <c r="A906" s="47"/>
      <c r="B906" s="36"/>
      <c r="C906" s="48"/>
      <c r="D906" s="48"/>
      <c r="E906" s="48"/>
      <c r="F906" s="50"/>
      <c r="G906" s="50"/>
      <c r="H906" s="50"/>
      <c r="I906" s="49"/>
      <c r="J906" s="49"/>
      <c r="K906" s="50"/>
      <c r="L906" s="50"/>
      <c r="M906" s="48"/>
      <c r="N906" s="48"/>
      <c r="O906" s="48"/>
      <c r="P906" s="48"/>
      <c r="Q906" s="48"/>
      <c r="R906" s="48"/>
      <c r="S906" s="50"/>
      <c r="T906" s="49"/>
      <c r="U906" s="49"/>
      <c r="V906" s="50"/>
      <c r="W906" s="50"/>
      <c r="X906" s="48"/>
      <c r="Y906" s="48"/>
      <c r="Z906" s="48"/>
    </row>
    <row r="907" spans="1:26" ht="19.5" customHeight="1" x14ac:dyDescent="0.2">
      <c r="A907" s="47"/>
      <c r="B907" s="36"/>
      <c r="C907" s="48"/>
      <c r="D907" s="48"/>
      <c r="E907" s="48"/>
      <c r="F907" s="50"/>
      <c r="G907" s="50"/>
      <c r="H907" s="50"/>
      <c r="I907" s="49"/>
      <c r="J907" s="49"/>
      <c r="K907" s="50"/>
      <c r="L907" s="50"/>
      <c r="M907" s="48"/>
      <c r="N907" s="48"/>
      <c r="O907" s="48"/>
      <c r="P907" s="48"/>
      <c r="Q907" s="48"/>
      <c r="R907" s="48"/>
      <c r="S907" s="50"/>
      <c r="T907" s="49"/>
      <c r="U907" s="49"/>
      <c r="V907" s="50"/>
      <c r="W907" s="50"/>
      <c r="X907" s="48"/>
      <c r="Y907" s="48"/>
      <c r="Z907" s="48"/>
    </row>
    <row r="908" spans="1:26" ht="19.5" customHeight="1" x14ac:dyDescent="0.2">
      <c r="A908" s="47"/>
      <c r="B908" s="36"/>
      <c r="C908" s="48"/>
      <c r="D908" s="48"/>
      <c r="E908" s="48"/>
      <c r="F908" s="50"/>
      <c r="G908" s="50"/>
      <c r="H908" s="50"/>
      <c r="I908" s="49"/>
      <c r="J908" s="49"/>
      <c r="K908" s="50"/>
      <c r="L908" s="50"/>
      <c r="M908" s="48"/>
      <c r="N908" s="48"/>
      <c r="O908" s="48"/>
      <c r="P908" s="48"/>
      <c r="Q908" s="48"/>
      <c r="R908" s="48"/>
      <c r="S908" s="50"/>
      <c r="T908" s="49"/>
      <c r="U908" s="49"/>
      <c r="V908" s="50"/>
      <c r="W908" s="50"/>
      <c r="X908" s="48"/>
      <c r="Y908" s="48"/>
      <c r="Z908" s="48"/>
    </row>
    <row r="909" spans="1:26" ht="19.5" customHeight="1" x14ac:dyDescent="0.2">
      <c r="A909" s="47"/>
      <c r="B909" s="36"/>
      <c r="C909" s="48"/>
      <c r="D909" s="48"/>
      <c r="E909" s="48"/>
      <c r="F909" s="50"/>
      <c r="G909" s="50"/>
      <c r="H909" s="50"/>
      <c r="I909" s="49"/>
      <c r="J909" s="49"/>
      <c r="K909" s="50"/>
      <c r="L909" s="50"/>
      <c r="M909" s="48"/>
      <c r="N909" s="48"/>
      <c r="O909" s="48"/>
      <c r="P909" s="48"/>
      <c r="Q909" s="48"/>
      <c r="R909" s="48"/>
      <c r="S909" s="50"/>
      <c r="T909" s="49"/>
      <c r="U909" s="49"/>
      <c r="V909" s="50"/>
      <c r="W909" s="50"/>
      <c r="X909" s="48"/>
      <c r="Y909" s="48"/>
      <c r="Z909" s="48"/>
    </row>
    <row r="910" spans="1:26" ht="19.5" customHeight="1" x14ac:dyDescent="0.2">
      <c r="A910" s="47"/>
      <c r="B910" s="36"/>
      <c r="C910" s="48"/>
      <c r="D910" s="48"/>
      <c r="E910" s="48"/>
      <c r="F910" s="50"/>
      <c r="G910" s="50"/>
      <c r="H910" s="50"/>
      <c r="I910" s="49"/>
      <c r="J910" s="49"/>
      <c r="K910" s="50"/>
      <c r="L910" s="50"/>
      <c r="M910" s="48"/>
      <c r="N910" s="48"/>
      <c r="O910" s="48"/>
      <c r="P910" s="48"/>
      <c r="Q910" s="48"/>
      <c r="R910" s="48"/>
      <c r="S910" s="50"/>
      <c r="T910" s="49"/>
      <c r="U910" s="49"/>
      <c r="V910" s="50"/>
      <c r="W910" s="50"/>
      <c r="X910" s="48"/>
      <c r="Y910" s="48"/>
      <c r="Z910" s="48"/>
    </row>
    <row r="911" spans="1:26" ht="19.5" customHeight="1" x14ac:dyDescent="0.2">
      <c r="A911" s="47"/>
      <c r="B911" s="36"/>
      <c r="C911" s="48"/>
      <c r="D911" s="48"/>
      <c r="E911" s="48"/>
      <c r="F911" s="50"/>
      <c r="G911" s="50"/>
      <c r="H911" s="50"/>
      <c r="I911" s="49"/>
      <c r="J911" s="49"/>
      <c r="K911" s="50"/>
      <c r="L911" s="50"/>
      <c r="M911" s="48"/>
      <c r="N911" s="48"/>
      <c r="O911" s="48"/>
      <c r="P911" s="48"/>
      <c r="Q911" s="48"/>
      <c r="R911" s="48"/>
      <c r="S911" s="50"/>
      <c r="T911" s="49"/>
      <c r="U911" s="49"/>
      <c r="V911" s="50"/>
      <c r="W911" s="50"/>
      <c r="X911" s="48"/>
      <c r="Y911" s="48"/>
      <c r="Z911" s="48"/>
    </row>
    <row r="912" spans="1:26" ht="19.5" customHeight="1" x14ac:dyDescent="0.2">
      <c r="A912" s="47"/>
      <c r="B912" s="36"/>
      <c r="C912" s="48"/>
      <c r="D912" s="48"/>
      <c r="E912" s="48"/>
      <c r="F912" s="50"/>
      <c r="G912" s="50"/>
      <c r="H912" s="50"/>
      <c r="I912" s="49"/>
      <c r="J912" s="49"/>
      <c r="K912" s="50"/>
      <c r="L912" s="50"/>
      <c r="M912" s="48"/>
      <c r="N912" s="48"/>
      <c r="O912" s="48"/>
      <c r="P912" s="48"/>
      <c r="Q912" s="48"/>
      <c r="R912" s="48"/>
      <c r="S912" s="50"/>
      <c r="T912" s="49"/>
      <c r="U912" s="49"/>
      <c r="V912" s="50"/>
      <c r="W912" s="50"/>
      <c r="X912" s="48"/>
      <c r="Y912" s="48"/>
      <c r="Z912" s="48"/>
    </row>
    <row r="913" spans="1:26" ht="19.5" customHeight="1" x14ac:dyDescent="0.2">
      <c r="A913" s="47"/>
      <c r="B913" s="36"/>
      <c r="C913" s="48"/>
      <c r="D913" s="48"/>
      <c r="E913" s="48"/>
      <c r="F913" s="50"/>
      <c r="G913" s="50"/>
      <c r="H913" s="50"/>
      <c r="I913" s="49"/>
      <c r="J913" s="49"/>
      <c r="K913" s="50"/>
      <c r="L913" s="50"/>
      <c r="M913" s="48"/>
      <c r="N913" s="48"/>
      <c r="O913" s="48"/>
      <c r="P913" s="48"/>
      <c r="Q913" s="48"/>
      <c r="R913" s="48"/>
      <c r="S913" s="50"/>
      <c r="T913" s="49"/>
      <c r="U913" s="49"/>
      <c r="V913" s="50"/>
      <c r="W913" s="50"/>
      <c r="X913" s="48"/>
      <c r="Y913" s="48"/>
      <c r="Z913" s="48"/>
    </row>
    <row r="914" spans="1:26" ht="19.5" customHeight="1" x14ac:dyDescent="0.2">
      <c r="A914" s="47"/>
      <c r="B914" s="36"/>
      <c r="C914" s="48"/>
      <c r="D914" s="48"/>
      <c r="E914" s="48"/>
      <c r="F914" s="50"/>
      <c r="G914" s="50"/>
      <c r="H914" s="50"/>
      <c r="I914" s="49"/>
      <c r="J914" s="49"/>
      <c r="K914" s="50"/>
      <c r="L914" s="50"/>
      <c r="M914" s="48"/>
      <c r="N914" s="48"/>
      <c r="O914" s="48"/>
      <c r="P914" s="48"/>
      <c r="Q914" s="48"/>
      <c r="R914" s="48"/>
      <c r="S914" s="50"/>
      <c r="T914" s="49"/>
      <c r="U914" s="49"/>
      <c r="V914" s="50"/>
      <c r="W914" s="50"/>
      <c r="X914" s="48"/>
      <c r="Y914" s="48"/>
      <c r="Z914" s="48"/>
    </row>
    <row r="915" spans="1:26" ht="19.5" customHeight="1" x14ac:dyDescent="0.2">
      <c r="A915" s="47"/>
      <c r="B915" s="36"/>
      <c r="C915" s="48"/>
      <c r="D915" s="48"/>
      <c r="E915" s="48"/>
      <c r="F915" s="50"/>
      <c r="G915" s="50"/>
      <c r="H915" s="50"/>
      <c r="I915" s="49"/>
      <c r="J915" s="49"/>
      <c r="K915" s="50"/>
      <c r="L915" s="50"/>
      <c r="M915" s="48"/>
      <c r="N915" s="48"/>
      <c r="O915" s="48"/>
      <c r="P915" s="48"/>
      <c r="Q915" s="48"/>
      <c r="R915" s="48"/>
      <c r="S915" s="50"/>
      <c r="T915" s="49"/>
      <c r="U915" s="49"/>
      <c r="V915" s="50"/>
      <c r="W915" s="50"/>
      <c r="X915" s="48"/>
      <c r="Y915" s="48"/>
      <c r="Z915" s="48"/>
    </row>
    <row r="916" spans="1:26" ht="19.5" customHeight="1" x14ac:dyDescent="0.2">
      <c r="A916" s="47"/>
      <c r="B916" s="36"/>
      <c r="C916" s="48"/>
      <c r="D916" s="48"/>
      <c r="E916" s="48"/>
      <c r="F916" s="50"/>
      <c r="G916" s="50"/>
      <c r="H916" s="50"/>
      <c r="I916" s="49"/>
      <c r="J916" s="49"/>
      <c r="K916" s="50"/>
      <c r="L916" s="50"/>
      <c r="M916" s="48"/>
      <c r="N916" s="48"/>
      <c r="O916" s="48"/>
      <c r="P916" s="48"/>
      <c r="Q916" s="48"/>
      <c r="R916" s="48"/>
      <c r="S916" s="50"/>
      <c r="T916" s="49"/>
      <c r="U916" s="49"/>
      <c r="V916" s="50"/>
      <c r="W916" s="50"/>
      <c r="X916" s="48"/>
      <c r="Y916" s="48"/>
      <c r="Z916" s="48"/>
    </row>
    <row r="917" spans="1:26" ht="19.5" customHeight="1" x14ac:dyDescent="0.2">
      <c r="A917" s="47"/>
      <c r="B917" s="36"/>
      <c r="C917" s="48"/>
      <c r="D917" s="48"/>
      <c r="E917" s="48"/>
      <c r="F917" s="50"/>
      <c r="G917" s="50"/>
      <c r="H917" s="50"/>
      <c r="I917" s="49"/>
      <c r="J917" s="49"/>
      <c r="K917" s="50"/>
      <c r="L917" s="50"/>
      <c r="M917" s="48"/>
      <c r="N917" s="48"/>
      <c r="O917" s="48"/>
      <c r="P917" s="48"/>
      <c r="Q917" s="48"/>
      <c r="R917" s="48"/>
      <c r="S917" s="50"/>
      <c r="T917" s="49"/>
      <c r="U917" s="49"/>
      <c r="V917" s="50"/>
      <c r="W917" s="50"/>
      <c r="X917" s="48"/>
      <c r="Y917" s="48"/>
      <c r="Z917" s="48"/>
    </row>
    <row r="918" spans="1:26" ht="19.5" customHeight="1" x14ac:dyDescent="0.2">
      <c r="A918" s="47"/>
      <c r="B918" s="36"/>
      <c r="C918" s="48"/>
      <c r="D918" s="48"/>
      <c r="E918" s="48"/>
      <c r="F918" s="50"/>
      <c r="G918" s="50"/>
      <c r="H918" s="50"/>
      <c r="I918" s="49"/>
      <c r="J918" s="49"/>
      <c r="K918" s="50"/>
      <c r="L918" s="50"/>
      <c r="M918" s="48"/>
      <c r="N918" s="48"/>
      <c r="O918" s="48"/>
      <c r="P918" s="48"/>
      <c r="Q918" s="48"/>
      <c r="R918" s="48"/>
      <c r="S918" s="50"/>
      <c r="T918" s="49"/>
      <c r="U918" s="49"/>
      <c r="V918" s="50"/>
      <c r="W918" s="50"/>
      <c r="X918" s="48"/>
      <c r="Y918" s="48"/>
      <c r="Z918" s="48"/>
    </row>
    <row r="919" spans="1:26" ht="19.5" customHeight="1" x14ac:dyDescent="0.2">
      <c r="A919" s="47"/>
      <c r="B919" s="36"/>
      <c r="C919" s="48"/>
      <c r="D919" s="48"/>
      <c r="E919" s="48"/>
      <c r="F919" s="50"/>
      <c r="G919" s="50"/>
      <c r="H919" s="50"/>
      <c r="I919" s="49"/>
      <c r="J919" s="49"/>
      <c r="K919" s="50"/>
      <c r="L919" s="50"/>
      <c r="M919" s="48"/>
      <c r="N919" s="48"/>
      <c r="O919" s="48"/>
      <c r="P919" s="48"/>
      <c r="Q919" s="48"/>
      <c r="R919" s="48"/>
      <c r="S919" s="50"/>
      <c r="T919" s="49"/>
      <c r="U919" s="49"/>
      <c r="V919" s="50"/>
      <c r="W919" s="50"/>
      <c r="X919" s="48"/>
      <c r="Y919" s="48"/>
      <c r="Z919" s="48"/>
    </row>
    <row r="920" spans="1:26" ht="19.5" customHeight="1" x14ac:dyDescent="0.2">
      <c r="A920" s="47"/>
      <c r="B920" s="36"/>
      <c r="C920" s="48"/>
      <c r="D920" s="48"/>
      <c r="E920" s="48"/>
      <c r="F920" s="50"/>
      <c r="G920" s="50"/>
      <c r="H920" s="50"/>
      <c r="I920" s="49"/>
      <c r="J920" s="49"/>
      <c r="K920" s="50"/>
      <c r="L920" s="50"/>
      <c r="M920" s="48"/>
      <c r="N920" s="48"/>
      <c r="O920" s="48"/>
      <c r="P920" s="48"/>
      <c r="Q920" s="48"/>
      <c r="R920" s="48"/>
      <c r="S920" s="50"/>
      <c r="T920" s="49"/>
      <c r="U920" s="49"/>
      <c r="V920" s="50"/>
      <c r="W920" s="50"/>
      <c r="X920" s="48"/>
      <c r="Y920" s="48"/>
      <c r="Z920" s="48"/>
    </row>
    <row r="921" spans="1:26" ht="19.5" customHeight="1" x14ac:dyDescent="0.2">
      <c r="A921" s="47"/>
      <c r="B921" s="36"/>
      <c r="C921" s="48"/>
      <c r="D921" s="48"/>
      <c r="E921" s="48"/>
      <c r="F921" s="50"/>
      <c r="G921" s="50"/>
      <c r="H921" s="50"/>
      <c r="I921" s="49"/>
      <c r="J921" s="49"/>
      <c r="K921" s="50"/>
      <c r="L921" s="50"/>
      <c r="M921" s="48"/>
      <c r="N921" s="48"/>
      <c r="O921" s="48"/>
      <c r="P921" s="48"/>
      <c r="Q921" s="48"/>
      <c r="R921" s="48"/>
      <c r="S921" s="50"/>
      <c r="T921" s="49"/>
      <c r="U921" s="49"/>
      <c r="V921" s="50"/>
      <c r="W921" s="50"/>
      <c r="X921" s="48"/>
      <c r="Y921" s="48"/>
      <c r="Z921" s="48"/>
    </row>
    <row r="922" spans="1:26" ht="19.5" customHeight="1" x14ac:dyDescent="0.2">
      <c r="A922" s="47"/>
      <c r="B922" s="36"/>
      <c r="C922" s="48"/>
      <c r="D922" s="48"/>
      <c r="E922" s="48"/>
      <c r="F922" s="50"/>
      <c r="G922" s="50"/>
      <c r="H922" s="50"/>
      <c r="I922" s="49"/>
      <c r="J922" s="49"/>
      <c r="K922" s="50"/>
      <c r="L922" s="50"/>
      <c r="M922" s="48"/>
      <c r="N922" s="48"/>
      <c r="O922" s="48"/>
      <c r="P922" s="48"/>
      <c r="Q922" s="48"/>
      <c r="R922" s="48"/>
      <c r="S922" s="50"/>
      <c r="T922" s="49"/>
      <c r="U922" s="49"/>
      <c r="V922" s="50"/>
      <c r="W922" s="50"/>
      <c r="X922" s="48"/>
      <c r="Y922" s="48"/>
      <c r="Z922" s="48"/>
    </row>
    <row r="923" spans="1:26" ht="19.5" customHeight="1" x14ac:dyDescent="0.2">
      <c r="A923" s="47"/>
      <c r="B923" s="36"/>
      <c r="C923" s="48"/>
      <c r="D923" s="48"/>
      <c r="E923" s="48"/>
      <c r="F923" s="50"/>
      <c r="G923" s="50"/>
      <c r="H923" s="50"/>
      <c r="I923" s="49"/>
      <c r="J923" s="49"/>
      <c r="K923" s="50"/>
      <c r="L923" s="50"/>
      <c r="M923" s="48"/>
      <c r="N923" s="48"/>
      <c r="O923" s="48"/>
      <c r="P923" s="48"/>
      <c r="Q923" s="48"/>
      <c r="R923" s="48"/>
      <c r="S923" s="50"/>
      <c r="T923" s="49"/>
      <c r="U923" s="49"/>
      <c r="V923" s="50"/>
      <c r="W923" s="50"/>
      <c r="X923" s="48"/>
      <c r="Y923" s="48"/>
      <c r="Z923" s="48"/>
    </row>
    <row r="924" spans="1:26" ht="19.5" customHeight="1" x14ac:dyDescent="0.2">
      <c r="A924" s="47"/>
      <c r="B924" s="36"/>
      <c r="C924" s="48"/>
      <c r="D924" s="48"/>
      <c r="E924" s="48"/>
      <c r="F924" s="50"/>
      <c r="G924" s="50"/>
      <c r="H924" s="50"/>
      <c r="I924" s="49"/>
      <c r="J924" s="49"/>
      <c r="K924" s="50"/>
      <c r="L924" s="50"/>
      <c r="M924" s="48"/>
      <c r="N924" s="48"/>
      <c r="O924" s="48"/>
      <c r="P924" s="48"/>
      <c r="Q924" s="48"/>
      <c r="R924" s="48"/>
      <c r="S924" s="50"/>
      <c r="T924" s="49"/>
      <c r="U924" s="49"/>
      <c r="V924" s="50"/>
      <c r="W924" s="50"/>
      <c r="X924" s="48"/>
      <c r="Y924" s="48"/>
      <c r="Z924" s="48"/>
    </row>
    <row r="925" spans="1:26" ht="19.5" customHeight="1" x14ac:dyDescent="0.2">
      <c r="A925" s="47"/>
      <c r="B925" s="36"/>
      <c r="C925" s="48"/>
      <c r="D925" s="48"/>
      <c r="E925" s="48"/>
      <c r="F925" s="50"/>
      <c r="G925" s="50"/>
      <c r="H925" s="50"/>
      <c r="I925" s="49"/>
      <c r="J925" s="49"/>
      <c r="K925" s="50"/>
      <c r="L925" s="50"/>
      <c r="M925" s="48"/>
      <c r="N925" s="48"/>
      <c r="O925" s="48"/>
      <c r="P925" s="48"/>
      <c r="Q925" s="48"/>
      <c r="R925" s="48"/>
      <c r="S925" s="50"/>
      <c r="T925" s="49"/>
      <c r="U925" s="49"/>
      <c r="V925" s="50"/>
      <c r="W925" s="50"/>
      <c r="X925" s="48"/>
      <c r="Y925" s="48"/>
      <c r="Z925" s="48"/>
    </row>
    <row r="926" spans="1:26" ht="19.5" customHeight="1" x14ac:dyDescent="0.2">
      <c r="A926" s="47"/>
      <c r="B926" s="36"/>
      <c r="C926" s="48"/>
      <c r="D926" s="48"/>
      <c r="E926" s="48"/>
      <c r="F926" s="50"/>
      <c r="G926" s="50"/>
      <c r="H926" s="50"/>
      <c r="I926" s="49"/>
      <c r="J926" s="49"/>
      <c r="K926" s="50"/>
      <c r="L926" s="50"/>
      <c r="M926" s="48"/>
      <c r="N926" s="48"/>
      <c r="O926" s="48"/>
      <c r="P926" s="48"/>
      <c r="Q926" s="48"/>
      <c r="R926" s="48"/>
      <c r="S926" s="50"/>
      <c r="T926" s="49"/>
      <c r="U926" s="49"/>
      <c r="V926" s="50"/>
      <c r="W926" s="50"/>
      <c r="X926" s="48"/>
      <c r="Y926" s="48"/>
      <c r="Z926" s="48"/>
    </row>
    <row r="927" spans="1:26" ht="19.5" customHeight="1" x14ac:dyDescent="0.2">
      <c r="A927" s="47"/>
      <c r="B927" s="36"/>
      <c r="C927" s="48"/>
      <c r="D927" s="48"/>
      <c r="E927" s="48"/>
      <c r="F927" s="50"/>
      <c r="G927" s="50"/>
      <c r="H927" s="50"/>
      <c r="I927" s="49"/>
      <c r="J927" s="49"/>
      <c r="K927" s="50"/>
      <c r="L927" s="50"/>
      <c r="M927" s="48"/>
      <c r="N927" s="48"/>
      <c r="O927" s="48"/>
      <c r="P927" s="48"/>
      <c r="Q927" s="48"/>
      <c r="R927" s="48"/>
      <c r="S927" s="50"/>
      <c r="T927" s="49"/>
      <c r="U927" s="49"/>
      <c r="V927" s="50"/>
      <c r="W927" s="50"/>
      <c r="X927" s="48"/>
      <c r="Y927" s="48"/>
      <c r="Z927" s="48"/>
    </row>
    <row r="928" spans="1:26" ht="19.5" customHeight="1" x14ac:dyDescent="0.2">
      <c r="A928" s="47"/>
      <c r="B928" s="36"/>
      <c r="C928" s="48"/>
      <c r="D928" s="48"/>
      <c r="E928" s="48"/>
      <c r="F928" s="50"/>
      <c r="G928" s="50"/>
      <c r="H928" s="50"/>
      <c r="I928" s="49"/>
      <c r="J928" s="49"/>
      <c r="K928" s="50"/>
      <c r="L928" s="50"/>
      <c r="M928" s="48"/>
      <c r="N928" s="48"/>
      <c r="O928" s="48"/>
      <c r="P928" s="48"/>
      <c r="Q928" s="48"/>
      <c r="R928" s="48"/>
      <c r="S928" s="50"/>
      <c r="T928" s="49"/>
      <c r="U928" s="49"/>
      <c r="V928" s="50"/>
      <c r="W928" s="50"/>
      <c r="X928" s="48"/>
      <c r="Y928" s="48"/>
      <c r="Z928" s="48"/>
    </row>
    <row r="929" spans="1:26" ht="19.5" customHeight="1" x14ac:dyDescent="0.2">
      <c r="A929" s="47"/>
      <c r="B929" s="36"/>
      <c r="C929" s="48"/>
      <c r="D929" s="48"/>
      <c r="E929" s="48"/>
      <c r="F929" s="50"/>
      <c r="G929" s="50"/>
      <c r="H929" s="50"/>
      <c r="I929" s="49"/>
      <c r="J929" s="49"/>
      <c r="K929" s="50"/>
      <c r="L929" s="50"/>
      <c r="M929" s="48"/>
      <c r="N929" s="48"/>
      <c r="O929" s="48"/>
      <c r="P929" s="48"/>
      <c r="Q929" s="48"/>
      <c r="R929" s="48"/>
      <c r="S929" s="50"/>
      <c r="T929" s="49"/>
      <c r="U929" s="49"/>
      <c r="V929" s="50"/>
      <c r="W929" s="50"/>
      <c r="X929" s="48"/>
      <c r="Y929" s="48"/>
      <c r="Z929" s="48"/>
    </row>
    <row r="930" spans="1:26" ht="19.5" customHeight="1" x14ac:dyDescent="0.2">
      <c r="A930" s="47"/>
      <c r="B930" s="36"/>
      <c r="C930" s="48"/>
      <c r="D930" s="48"/>
      <c r="E930" s="48"/>
      <c r="F930" s="50"/>
      <c r="G930" s="50"/>
      <c r="H930" s="50"/>
      <c r="I930" s="49"/>
      <c r="J930" s="49"/>
      <c r="K930" s="50"/>
      <c r="L930" s="50"/>
      <c r="M930" s="48"/>
      <c r="N930" s="48"/>
      <c r="O930" s="48"/>
      <c r="P930" s="48"/>
      <c r="Q930" s="48"/>
      <c r="R930" s="48"/>
      <c r="S930" s="50"/>
      <c r="T930" s="49"/>
      <c r="U930" s="49"/>
      <c r="V930" s="50"/>
      <c r="W930" s="50"/>
      <c r="X930" s="48"/>
      <c r="Y930" s="48"/>
      <c r="Z930" s="48"/>
    </row>
    <row r="931" spans="1:26" ht="19.5" customHeight="1" x14ac:dyDescent="0.2">
      <c r="A931" s="47"/>
      <c r="B931" s="36"/>
      <c r="C931" s="48"/>
      <c r="D931" s="48"/>
      <c r="E931" s="48"/>
      <c r="F931" s="50"/>
      <c r="G931" s="50"/>
      <c r="H931" s="50"/>
      <c r="I931" s="49"/>
      <c r="J931" s="49"/>
      <c r="K931" s="50"/>
      <c r="L931" s="50"/>
      <c r="M931" s="48"/>
      <c r="N931" s="48"/>
      <c r="O931" s="48"/>
      <c r="P931" s="48"/>
      <c r="Q931" s="48"/>
      <c r="R931" s="48"/>
      <c r="S931" s="50"/>
      <c r="T931" s="49"/>
      <c r="U931" s="49"/>
      <c r="V931" s="50"/>
      <c r="W931" s="50"/>
      <c r="X931" s="48"/>
      <c r="Y931" s="48"/>
      <c r="Z931" s="48"/>
    </row>
    <row r="932" spans="1:26" ht="19.5" customHeight="1" x14ac:dyDescent="0.2">
      <c r="A932" s="47"/>
      <c r="B932" s="36"/>
      <c r="C932" s="48"/>
      <c r="D932" s="48"/>
      <c r="E932" s="48"/>
      <c r="F932" s="50"/>
      <c r="G932" s="50"/>
      <c r="H932" s="50"/>
      <c r="I932" s="49"/>
      <c r="J932" s="49"/>
      <c r="K932" s="50"/>
      <c r="L932" s="50"/>
      <c r="M932" s="48"/>
      <c r="N932" s="48"/>
      <c r="O932" s="48"/>
      <c r="P932" s="48"/>
      <c r="Q932" s="48"/>
      <c r="R932" s="48"/>
      <c r="S932" s="50"/>
      <c r="T932" s="49"/>
      <c r="U932" s="49"/>
      <c r="V932" s="50"/>
      <c r="W932" s="50"/>
      <c r="X932" s="48"/>
      <c r="Y932" s="48"/>
      <c r="Z932" s="48"/>
    </row>
    <row r="933" spans="1:26" ht="19.5" customHeight="1" x14ac:dyDescent="0.2">
      <c r="A933" s="47"/>
      <c r="B933" s="36"/>
      <c r="C933" s="48"/>
      <c r="D933" s="48"/>
      <c r="E933" s="48"/>
      <c r="F933" s="50"/>
      <c r="G933" s="50"/>
      <c r="H933" s="50"/>
      <c r="I933" s="49"/>
      <c r="J933" s="49"/>
      <c r="K933" s="50"/>
      <c r="L933" s="50"/>
      <c r="M933" s="48"/>
      <c r="N933" s="48"/>
      <c r="O933" s="48"/>
      <c r="P933" s="48"/>
      <c r="Q933" s="48"/>
      <c r="R933" s="48"/>
      <c r="S933" s="50"/>
      <c r="T933" s="49"/>
      <c r="U933" s="49"/>
      <c r="V933" s="50"/>
      <c r="W933" s="50"/>
      <c r="X933" s="48"/>
      <c r="Y933" s="48"/>
      <c r="Z933" s="48"/>
    </row>
    <row r="934" spans="1:26" ht="19.5" customHeight="1" x14ac:dyDescent="0.2">
      <c r="A934" s="47"/>
      <c r="B934" s="36"/>
      <c r="C934" s="48"/>
      <c r="D934" s="48"/>
      <c r="E934" s="48"/>
      <c r="F934" s="50"/>
      <c r="G934" s="50"/>
      <c r="H934" s="50"/>
      <c r="I934" s="49"/>
      <c r="J934" s="49"/>
      <c r="K934" s="50"/>
      <c r="L934" s="50"/>
      <c r="M934" s="48"/>
      <c r="N934" s="48"/>
      <c r="O934" s="48"/>
      <c r="P934" s="48"/>
      <c r="Q934" s="48"/>
      <c r="R934" s="48"/>
      <c r="S934" s="50"/>
      <c r="T934" s="49"/>
      <c r="U934" s="49"/>
      <c r="V934" s="50"/>
      <c r="W934" s="50"/>
      <c r="X934" s="48"/>
      <c r="Y934" s="48"/>
      <c r="Z934" s="48"/>
    </row>
    <row r="935" spans="1:26" ht="19.5" customHeight="1" x14ac:dyDescent="0.2">
      <c r="A935" s="47"/>
      <c r="B935" s="36"/>
      <c r="C935" s="48"/>
      <c r="D935" s="48"/>
      <c r="E935" s="48"/>
      <c r="F935" s="50"/>
      <c r="G935" s="50"/>
      <c r="H935" s="50"/>
      <c r="I935" s="49"/>
      <c r="J935" s="49"/>
      <c r="K935" s="50"/>
      <c r="L935" s="50"/>
      <c r="M935" s="48"/>
      <c r="N935" s="48"/>
      <c r="O935" s="48"/>
      <c r="P935" s="48"/>
      <c r="Q935" s="48"/>
      <c r="R935" s="48"/>
      <c r="S935" s="50"/>
      <c r="T935" s="49"/>
      <c r="U935" s="49"/>
      <c r="V935" s="50"/>
      <c r="W935" s="50"/>
      <c r="X935" s="48"/>
      <c r="Y935" s="48"/>
      <c r="Z935" s="48"/>
    </row>
    <row r="936" spans="1:26" ht="19.5" customHeight="1" x14ac:dyDescent="0.2">
      <c r="A936" s="47"/>
      <c r="B936" s="36"/>
      <c r="C936" s="48"/>
      <c r="D936" s="48"/>
      <c r="E936" s="48"/>
      <c r="F936" s="50"/>
      <c r="G936" s="50"/>
      <c r="H936" s="50"/>
      <c r="I936" s="49"/>
      <c r="J936" s="49"/>
      <c r="K936" s="50"/>
      <c r="L936" s="50"/>
      <c r="M936" s="48"/>
      <c r="N936" s="48"/>
      <c r="O936" s="48"/>
      <c r="P936" s="48"/>
      <c r="Q936" s="48"/>
      <c r="R936" s="48"/>
      <c r="S936" s="50"/>
      <c r="T936" s="49"/>
      <c r="U936" s="49"/>
      <c r="V936" s="50"/>
      <c r="W936" s="50"/>
      <c r="X936" s="48"/>
      <c r="Y936" s="48"/>
      <c r="Z936" s="48"/>
    </row>
    <row r="937" spans="1:26" ht="19.5" customHeight="1" x14ac:dyDescent="0.2">
      <c r="A937" s="47"/>
      <c r="B937" s="36"/>
      <c r="C937" s="48"/>
      <c r="D937" s="48"/>
      <c r="E937" s="48"/>
      <c r="F937" s="50"/>
      <c r="G937" s="50"/>
      <c r="H937" s="50"/>
      <c r="I937" s="49"/>
      <c r="J937" s="49"/>
      <c r="K937" s="50"/>
      <c r="L937" s="50"/>
      <c r="M937" s="48"/>
      <c r="N937" s="48"/>
      <c r="O937" s="48"/>
      <c r="P937" s="48"/>
      <c r="Q937" s="48"/>
      <c r="R937" s="48"/>
      <c r="S937" s="50"/>
      <c r="T937" s="49"/>
      <c r="U937" s="49"/>
      <c r="V937" s="50"/>
      <c r="W937" s="50"/>
      <c r="X937" s="48"/>
      <c r="Y937" s="48"/>
      <c r="Z937" s="48"/>
    </row>
    <row r="938" spans="1:26" ht="19.5" customHeight="1" x14ac:dyDescent="0.2">
      <c r="A938" s="47"/>
      <c r="B938" s="36"/>
      <c r="C938" s="48"/>
      <c r="D938" s="48"/>
      <c r="E938" s="48"/>
      <c r="F938" s="50"/>
      <c r="G938" s="50"/>
      <c r="H938" s="50"/>
      <c r="I938" s="49"/>
      <c r="J938" s="49"/>
      <c r="K938" s="50"/>
      <c r="L938" s="50"/>
      <c r="M938" s="48"/>
      <c r="N938" s="48"/>
      <c r="O938" s="48"/>
      <c r="P938" s="48"/>
      <c r="Q938" s="48"/>
      <c r="R938" s="48"/>
      <c r="S938" s="50"/>
      <c r="T938" s="49"/>
      <c r="U938" s="49"/>
      <c r="V938" s="50"/>
      <c r="W938" s="50"/>
      <c r="X938" s="48"/>
      <c r="Y938" s="48"/>
      <c r="Z938" s="48"/>
    </row>
    <row r="939" spans="1:26" ht="19.5" customHeight="1" x14ac:dyDescent="0.2">
      <c r="A939" s="47"/>
      <c r="B939" s="36"/>
      <c r="C939" s="48"/>
      <c r="D939" s="48"/>
      <c r="E939" s="48"/>
      <c r="F939" s="50"/>
      <c r="G939" s="50"/>
      <c r="H939" s="50"/>
      <c r="I939" s="49"/>
      <c r="J939" s="49"/>
      <c r="K939" s="50"/>
      <c r="L939" s="50"/>
      <c r="M939" s="48"/>
      <c r="N939" s="48"/>
      <c r="O939" s="48"/>
      <c r="P939" s="48"/>
      <c r="Q939" s="48"/>
      <c r="R939" s="48"/>
      <c r="S939" s="50"/>
      <c r="T939" s="49"/>
      <c r="U939" s="49"/>
      <c r="V939" s="50"/>
      <c r="W939" s="50"/>
      <c r="X939" s="48"/>
      <c r="Y939" s="48"/>
      <c r="Z939" s="48"/>
    </row>
    <row r="940" spans="1:26" ht="19.5" customHeight="1" x14ac:dyDescent="0.2">
      <c r="A940" s="47"/>
      <c r="B940" s="36"/>
      <c r="C940" s="48"/>
      <c r="D940" s="48"/>
      <c r="E940" s="48"/>
      <c r="F940" s="50"/>
      <c r="G940" s="50"/>
      <c r="H940" s="50"/>
      <c r="I940" s="49"/>
      <c r="J940" s="49"/>
      <c r="K940" s="50"/>
      <c r="L940" s="50"/>
      <c r="M940" s="48"/>
      <c r="N940" s="48"/>
      <c r="O940" s="48"/>
      <c r="P940" s="48"/>
      <c r="Q940" s="48"/>
      <c r="R940" s="48"/>
      <c r="S940" s="50"/>
      <c r="T940" s="49"/>
      <c r="U940" s="49"/>
      <c r="V940" s="50"/>
      <c r="W940" s="50"/>
      <c r="X940" s="48"/>
      <c r="Y940" s="48"/>
      <c r="Z940" s="48"/>
    </row>
    <row r="941" spans="1:26" ht="19.5" customHeight="1" x14ac:dyDescent="0.2">
      <c r="A941" s="47"/>
      <c r="B941" s="36"/>
      <c r="C941" s="48"/>
      <c r="D941" s="48"/>
      <c r="E941" s="48"/>
      <c r="F941" s="50"/>
      <c r="G941" s="50"/>
      <c r="H941" s="50"/>
      <c r="I941" s="49"/>
      <c r="J941" s="49"/>
      <c r="K941" s="50"/>
      <c r="L941" s="50"/>
      <c r="M941" s="48"/>
      <c r="N941" s="48"/>
      <c r="O941" s="48"/>
      <c r="P941" s="48"/>
      <c r="Q941" s="48"/>
      <c r="R941" s="48"/>
      <c r="S941" s="50"/>
      <c r="T941" s="49"/>
      <c r="U941" s="49"/>
      <c r="V941" s="50"/>
      <c r="W941" s="50"/>
      <c r="X941" s="48"/>
      <c r="Y941" s="48"/>
      <c r="Z941" s="48"/>
    </row>
    <row r="942" spans="1:26" ht="19.5" customHeight="1" x14ac:dyDescent="0.2">
      <c r="A942" s="47"/>
      <c r="B942" s="36"/>
      <c r="C942" s="48"/>
      <c r="D942" s="48"/>
      <c r="E942" s="48"/>
      <c r="F942" s="50"/>
      <c r="G942" s="50"/>
      <c r="H942" s="50"/>
      <c r="I942" s="49"/>
      <c r="J942" s="49"/>
      <c r="K942" s="50"/>
      <c r="L942" s="50"/>
      <c r="M942" s="48"/>
      <c r="N942" s="48"/>
      <c r="O942" s="48"/>
      <c r="P942" s="48"/>
      <c r="Q942" s="48"/>
      <c r="R942" s="48"/>
      <c r="S942" s="50"/>
      <c r="T942" s="49"/>
      <c r="U942" s="49"/>
      <c r="V942" s="50"/>
      <c r="W942" s="50"/>
      <c r="X942" s="48"/>
      <c r="Y942" s="48"/>
      <c r="Z942" s="48"/>
    </row>
    <row r="943" spans="1:26" ht="19.5" customHeight="1" x14ac:dyDescent="0.2">
      <c r="A943" s="47"/>
      <c r="B943" s="36"/>
      <c r="C943" s="48"/>
      <c r="D943" s="48"/>
      <c r="E943" s="48"/>
      <c r="F943" s="50"/>
      <c r="G943" s="50"/>
      <c r="H943" s="50"/>
      <c r="I943" s="49"/>
      <c r="J943" s="49"/>
      <c r="K943" s="50"/>
      <c r="L943" s="50"/>
      <c r="M943" s="48"/>
      <c r="N943" s="48"/>
      <c r="O943" s="48"/>
      <c r="P943" s="48"/>
      <c r="Q943" s="48"/>
      <c r="R943" s="48"/>
      <c r="S943" s="50"/>
      <c r="T943" s="49"/>
      <c r="U943" s="49"/>
      <c r="V943" s="50"/>
      <c r="W943" s="50"/>
      <c r="X943" s="48"/>
      <c r="Y943" s="48"/>
      <c r="Z943" s="48"/>
    </row>
    <row r="944" spans="1:26" ht="19.5" customHeight="1" x14ac:dyDescent="0.2">
      <c r="A944" s="47"/>
      <c r="B944" s="36"/>
      <c r="C944" s="48"/>
      <c r="D944" s="48"/>
      <c r="E944" s="48"/>
      <c r="F944" s="50"/>
      <c r="G944" s="50"/>
      <c r="H944" s="50"/>
      <c r="I944" s="49"/>
      <c r="J944" s="49"/>
      <c r="K944" s="50"/>
      <c r="L944" s="50"/>
      <c r="M944" s="48"/>
      <c r="N944" s="48"/>
      <c r="O944" s="48"/>
      <c r="P944" s="48"/>
      <c r="Q944" s="48"/>
      <c r="R944" s="48"/>
      <c r="S944" s="50"/>
      <c r="T944" s="49"/>
      <c r="U944" s="49"/>
      <c r="V944" s="50"/>
      <c r="W944" s="50"/>
      <c r="X944" s="48"/>
      <c r="Y944" s="48"/>
      <c r="Z944" s="48"/>
    </row>
    <row r="945" spans="1:26" ht="19.5" customHeight="1" x14ac:dyDescent="0.2">
      <c r="A945" s="47"/>
      <c r="B945" s="36"/>
      <c r="C945" s="48"/>
      <c r="D945" s="48"/>
      <c r="E945" s="48"/>
      <c r="F945" s="50"/>
      <c r="G945" s="50"/>
      <c r="H945" s="50"/>
      <c r="I945" s="49"/>
      <c r="J945" s="49"/>
      <c r="K945" s="50"/>
      <c r="L945" s="50"/>
      <c r="M945" s="48"/>
      <c r="N945" s="48"/>
      <c r="O945" s="48"/>
      <c r="P945" s="48"/>
      <c r="Q945" s="48"/>
      <c r="R945" s="48"/>
      <c r="S945" s="50"/>
      <c r="T945" s="49"/>
      <c r="U945" s="49"/>
      <c r="V945" s="50"/>
      <c r="W945" s="50"/>
      <c r="X945" s="48"/>
      <c r="Y945" s="48"/>
      <c r="Z945" s="48"/>
    </row>
    <row r="946" spans="1:26" ht="19.5" customHeight="1" x14ac:dyDescent="0.2">
      <c r="A946" s="47"/>
      <c r="B946" s="36"/>
      <c r="C946" s="48"/>
      <c r="D946" s="48"/>
      <c r="E946" s="48"/>
      <c r="F946" s="50"/>
      <c r="G946" s="50"/>
      <c r="H946" s="50"/>
      <c r="I946" s="49"/>
      <c r="J946" s="49"/>
      <c r="K946" s="50"/>
      <c r="L946" s="50"/>
      <c r="M946" s="48"/>
      <c r="N946" s="48"/>
      <c r="O946" s="48"/>
      <c r="P946" s="48"/>
      <c r="Q946" s="48"/>
      <c r="R946" s="48"/>
      <c r="S946" s="50"/>
      <c r="T946" s="49"/>
      <c r="U946" s="49"/>
      <c r="V946" s="50"/>
      <c r="W946" s="50"/>
      <c r="X946" s="48"/>
      <c r="Y946" s="48"/>
      <c r="Z946" s="48"/>
    </row>
    <row r="947" spans="1:26" ht="19.5" customHeight="1" x14ac:dyDescent="0.2">
      <c r="A947" s="47"/>
      <c r="B947" s="36"/>
      <c r="C947" s="48"/>
      <c r="D947" s="48"/>
      <c r="E947" s="48"/>
      <c r="F947" s="50"/>
      <c r="G947" s="50"/>
      <c r="H947" s="50"/>
      <c r="I947" s="49"/>
      <c r="J947" s="49"/>
      <c r="K947" s="50"/>
      <c r="L947" s="50"/>
      <c r="M947" s="48"/>
      <c r="N947" s="48"/>
      <c r="O947" s="48"/>
      <c r="P947" s="48"/>
      <c r="Q947" s="48"/>
      <c r="R947" s="48"/>
      <c r="S947" s="50"/>
      <c r="T947" s="49"/>
      <c r="U947" s="49"/>
      <c r="V947" s="50"/>
      <c r="W947" s="50"/>
      <c r="X947" s="48"/>
      <c r="Y947" s="48"/>
      <c r="Z947" s="48"/>
    </row>
    <row r="948" spans="1:26" ht="19.5" customHeight="1" x14ac:dyDescent="0.2">
      <c r="A948" s="47"/>
      <c r="B948" s="36"/>
      <c r="C948" s="48"/>
      <c r="D948" s="48"/>
      <c r="E948" s="48"/>
      <c r="F948" s="50"/>
      <c r="G948" s="50"/>
      <c r="H948" s="50"/>
      <c r="I948" s="49"/>
      <c r="J948" s="49"/>
      <c r="K948" s="50"/>
      <c r="L948" s="50"/>
      <c r="M948" s="48"/>
      <c r="N948" s="48"/>
      <c r="O948" s="48"/>
      <c r="P948" s="48"/>
      <c r="Q948" s="48"/>
      <c r="R948" s="48"/>
      <c r="S948" s="50"/>
      <c r="T948" s="49"/>
      <c r="U948" s="49"/>
      <c r="V948" s="50"/>
      <c r="W948" s="50"/>
      <c r="X948" s="48"/>
      <c r="Y948" s="48"/>
      <c r="Z948" s="48"/>
    </row>
    <row r="949" spans="1:26" ht="19.5" customHeight="1" x14ac:dyDescent="0.2">
      <c r="A949" s="47"/>
      <c r="B949" s="36"/>
      <c r="C949" s="48"/>
      <c r="D949" s="48"/>
      <c r="E949" s="48"/>
      <c r="F949" s="50"/>
      <c r="G949" s="50"/>
      <c r="H949" s="50"/>
      <c r="I949" s="49"/>
      <c r="J949" s="49"/>
      <c r="K949" s="50"/>
      <c r="L949" s="50"/>
      <c r="M949" s="48"/>
      <c r="N949" s="48"/>
      <c r="O949" s="48"/>
      <c r="P949" s="48"/>
      <c r="Q949" s="48"/>
      <c r="R949" s="48"/>
      <c r="S949" s="50"/>
      <c r="T949" s="49"/>
      <c r="U949" s="49"/>
      <c r="V949" s="50"/>
      <c r="W949" s="50"/>
      <c r="X949" s="48"/>
      <c r="Y949" s="48"/>
      <c r="Z949" s="48"/>
    </row>
    <row r="950" spans="1:26" ht="19.5" customHeight="1" x14ac:dyDescent="0.2">
      <c r="A950" s="47"/>
      <c r="B950" s="36"/>
      <c r="C950" s="48"/>
      <c r="D950" s="48"/>
      <c r="E950" s="48"/>
      <c r="F950" s="50"/>
      <c r="G950" s="50"/>
      <c r="H950" s="50"/>
      <c r="I950" s="49"/>
      <c r="J950" s="49"/>
      <c r="K950" s="50"/>
      <c r="L950" s="50"/>
      <c r="M950" s="48"/>
      <c r="N950" s="48"/>
      <c r="O950" s="48"/>
      <c r="P950" s="48"/>
      <c r="Q950" s="48"/>
      <c r="R950" s="48"/>
      <c r="S950" s="50"/>
      <c r="T950" s="49"/>
      <c r="U950" s="49"/>
      <c r="V950" s="50"/>
      <c r="W950" s="50"/>
      <c r="X950" s="48"/>
      <c r="Y950" s="48"/>
      <c r="Z950" s="48"/>
    </row>
    <row r="951" spans="1:26" ht="19.5" customHeight="1" x14ac:dyDescent="0.2">
      <c r="A951" s="47"/>
      <c r="B951" s="36"/>
      <c r="C951" s="48"/>
      <c r="D951" s="48"/>
      <c r="E951" s="48"/>
      <c r="F951" s="50"/>
      <c r="G951" s="50"/>
      <c r="H951" s="50"/>
      <c r="I951" s="49"/>
      <c r="J951" s="49"/>
      <c r="K951" s="50"/>
      <c r="L951" s="50"/>
      <c r="M951" s="48"/>
      <c r="N951" s="48"/>
      <c r="O951" s="48"/>
      <c r="P951" s="48"/>
      <c r="Q951" s="48"/>
      <c r="R951" s="48"/>
      <c r="S951" s="50"/>
      <c r="T951" s="49"/>
      <c r="U951" s="49"/>
      <c r="V951" s="50"/>
      <c r="W951" s="50"/>
      <c r="X951" s="48"/>
      <c r="Y951" s="48"/>
      <c r="Z951" s="48"/>
    </row>
    <row r="952" spans="1:26" ht="19.5" customHeight="1" x14ac:dyDescent="0.2">
      <c r="A952" s="47"/>
      <c r="B952" s="36"/>
      <c r="C952" s="48"/>
      <c r="D952" s="48"/>
      <c r="E952" s="48"/>
      <c r="F952" s="50"/>
      <c r="G952" s="50"/>
      <c r="H952" s="50"/>
      <c r="I952" s="49"/>
      <c r="J952" s="49"/>
      <c r="K952" s="50"/>
      <c r="L952" s="50"/>
      <c r="M952" s="48"/>
      <c r="N952" s="48"/>
      <c r="O952" s="48"/>
      <c r="P952" s="48"/>
      <c r="Q952" s="48"/>
      <c r="R952" s="48"/>
      <c r="S952" s="50"/>
      <c r="T952" s="49"/>
      <c r="U952" s="49"/>
      <c r="V952" s="50"/>
      <c r="W952" s="50"/>
      <c r="X952" s="48"/>
      <c r="Y952" s="48"/>
      <c r="Z952" s="48"/>
    </row>
    <row r="953" spans="1:26" ht="19.5" customHeight="1" x14ac:dyDescent="0.2">
      <c r="A953" s="47"/>
      <c r="B953" s="36"/>
      <c r="C953" s="48"/>
      <c r="D953" s="48"/>
      <c r="E953" s="48"/>
      <c r="F953" s="50"/>
      <c r="G953" s="50"/>
      <c r="H953" s="50"/>
      <c r="I953" s="49"/>
      <c r="J953" s="49"/>
      <c r="K953" s="50"/>
      <c r="L953" s="50"/>
      <c r="M953" s="48"/>
      <c r="N953" s="48"/>
      <c r="O953" s="48"/>
      <c r="P953" s="48"/>
      <c r="Q953" s="48"/>
      <c r="R953" s="48"/>
      <c r="S953" s="50"/>
      <c r="T953" s="49"/>
      <c r="U953" s="49"/>
      <c r="V953" s="50"/>
      <c r="W953" s="50"/>
      <c r="X953" s="48"/>
      <c r="Y953" s="48"/>
      <c r="Z953" s="48"/>
    </row>
    <row r="954" spans="1:26" ht="19.5" customHeight="1" x14ac:dyDescent="0.2">
      <c r="A954" s="47"/>
      <c r="B954" s="36"/>
      <c r="C954" s="48"/>
      <c r="D954" s="48"/>
      <c r="E954" s="48"/>
      <c r="F954" s="50"/>
      <c r="G954" s="50"/>
      <c r="H954" s="50"/>
      <c r="I954" s="49"/>
      <c r="J954" s="49"/>
      <c r="K954" s="50"/>
      <c r="L954" s="50"/>
      <c r="M954" s="48"/>
      <c r="N954" s="48"/>
      <c r="O954" s="48"/>
      <c r="P954" s="48"/>
      <c r="Q954" s="48"/>
      <c r="R954" s="48"/>
      <c r="S954" s="50"/>
      <c r="T954" s="49"/>
      <c r="U954" s="49"/>
      <c r="V954" s="50"/>
      <c r="W954" s="50"/>
      <c r="X954" s="48"/>
      <c r="Y954" s="48"/>
      <c r="Z954" s="48"/>
    </row>
    <row r="955" spans="1:26" ht="19.5" customHeight="1" x14ac:dyDescent="0.2">
      <c r="A955" s="47"/>
      <c r="B955" s="36"/>
      <c r="C955" s="48"/>
      <c r="D955" s="48"/>
      <c r="E955" s="48"/>
      <c r="F955" s="50"/>
      <c r="G955" s="50"/>
      <c r="H955" s="50"/>
      <c r="I955" s="49"/>
      <c r="J955" s="49"/>
      <c r="K955" s="50"/>
      <c r="L955" s="50"/>
      <c r="M955" s="48"/>
      <c r="N955" s="48"/>
      <c r="O955" s="48"/>
      <c r="P955" s="48"/>
      <c r="Q955" s="48"/>
      <c r="R955" s="48"/>
      <c r="S955" s="50"/>
      <c r="T955" s="49"/>
      <c r="U955" s="49"/>
      <c r="V955" s="50"/>
      <c r="W955" s="50"/>
      <c r="X955" s="48"/>
      <c r="Y955" s="48"/>
      <c r="Z955" s="48"/>
    </row>
    <row r="956" spans="1:26" ht="19.5" customHeight="1" x14ac:dyDescent="0.2">
      <c r="A956" s="47"/>
      <c r="B956" s="36"/>
      <c r="C956" s="48"/>
      <c r="D956" s="48"/>
      <c r="E956" s="48"/>
      <c r="F956" s="50"/>
      <c r="G956" s="50"/>
      <c r="H956" s="50"/>
      <c r="I956" s="49"/>
      <c r="J956" s="49"/>
      <c r="K956" s="50"/>
      <c r="L956" s="50"/>
      <c r="M956" s="48"/>
      <c r="N956" s="48"/>
      <c r="O956" s="48"/>
      <c r="P956" s="48"/>
      <c r="Q956" s="48"/>
      <c r="R956" s="48"/>
      <c r="S956" s="50"/>
      <c r="T956" s="49"/>
      <c r="U956" s="49"/>
      <c r="V956" s="50"/>
      <c r="W956" s="50"/>
      <c r="X956" s="48"/>
      <c r="Y956" s="48"/>
      <c r="Z956" s="48"/>
    </row>
    <row r="957" spans="1:26" ht="19.5" customHeight="1" x14ac:dyDescent="0.2">
      <c r="A957" s="47"/>
      <c r="B957" s="36"/>
      <c r="C957" s="48"/>
      <c r="D957" s="48"/>
      <c r="E957" s="48"/>
      <c r="F957" s="50"/>
      <c r="G957" s="50"/>
      <c r="H957" s="50"/>
      <c r="I957" s="49"/>
      <c r="J957" s="49"/>
      <c r="K957" s="50"/>
      <c r="L957" s="50"/>
      <c r="M957" s="48"/>
      <c r="N957" s="48"/>
      <c r="O957" s="48"/>
      <c r="P957" s="48"/>
      <c r="Q957" s="48"/>
      <c r="R957" s="48"/>
      <c r="S957" s="50"/>
      <c r="T957" s="49"/>
      <c r="U957" s="49"/>
      <c r="V957" s="50"/>
      <c r="W957" s="50"/>
      <c r="X957" s="48"/>
      <c r="Y957" s="48"/>
      <c r="Z957" s="48"/>
    </row>
    <row r="958" spans="1:26" ht="19.5" customHeight="1" x14ac:dyDescent="0.2">
      <c r="A958" s="47"/>
      <c r="B958" s="36"/>
      <c r="C958" s="48"/>
      <c r="D958" s="48"/>
      <c r="E958" s="48"/>
      <c r="F958" s="50"/>
      <c r="G958" s="50"/>
      <c r="H958" s="50"/>
      <c r="I958" s="49"/>
      <c r="J958" s="49"/>
      <c r="K958" s="50"/>
      <c r="L958" s="50"/>
      <c r="M958" s="48"/>
      <c r="N958" s="48"/>
      <c r="O958" s="48"/>
      <c r="P958" s="48"/>
      <c r="Q958" s="48"/>
      <c r="R958" s="48"/>
      <c r="S958" s="50"/>
      <c r="T958" s="49"/>
      <c r="U958" s="49"/>
      <c r="V958" s="50"/>
      <c r="W958" s="50"/>
      <c r="X958" s="48"/>
      <c r="Y958" s="48"/>
      <c r="Z958" s="48"/>
    </row>
    <row r="959" spans="1:26" ht="19.5" customHeight="1" x14ac:dyDescent="0.2">
      <c r="A959" s="47"/>
      <c r="B959" s="36"/>
      <c r="C959" s="48"/>
      <c r="D959" s="48"/>
      <c r="E959" s="48"/>
      <c r="F959" s="50"/>
      <c r="G959" s="50"/>
      <c r="H959" s="50"/>
      <c r="I959" s="49"/>
      <c r="J959" s="49"/>
      <c r="K959" s="50"/>
      <c r="L959" s="50"/>
      <c r="M959" s="48"/>
      <c r="N959" s="48"/>
      <c r="O959" s="48"/>
      <c r="P959" s="48"/>
      <c r="Q959" s="48"/>
      <c r="R959" s="48"/>
      <c r="S959" s="50"/>
      <c r="T959" s="49"/>
      <c r="U959" s="49"/>
      <c r="V959" s="50"/>
      <c r="W959" s="50"/>
      <c r="X959" s="48"/>
      <c r="Y959" s="48"/>
      <c r="Z959" s="48"/>
    </row>
    <row r="960" spans="1:26" ht="19.5" customHeight="1" x14ac:dyDescent="0.2">
      <c r="A960" s="47"/>
      <c r="B960" s="36"/>
      <c r="C960" s="48"/>
      <c r="D960" s="48"/>
      <c r="E960" s="48"/>
      <c r="F960" s="50"/>
      <c r="G960" s="50"/>
      <c r="H960" s="50"/>
      <c r="I960" s="49"/>
      <c r="J960" s="49"/>
      <c r="K960" s="50"/>
      <c r="L960" s="50"/>
      <c r="M960" s="48"/>
      <c r="N960" s="48"/>
      <c r="O960" s="48"/>
      <c r="P960" s="48"/>
      <c r="Q960" s="48"/>
      <c r="R960" s="48"/>
      <c r="S960" s="50"/>
      <c r="T960" s="49"/>
      <c r="U960" s="49"/>
      <c r="V960" s="50"/>
      <c r="W960" s="50"/>
      <c r="X960" s="48"/>
      <c r="Y960" s="48"/>
      <c r="Z960" s="48"/>
    </row>
    <row r="961" spans="1:26" ht="19.5" customHeight="1" x14ac:dyDescent="0.2">
      <c r="A961" s="47"/>
      <c r="B961" s="36"/>
      <c r="C961" s="48"/>
      <c r="D961" s="48"/>
      <c r="E961" s="48"/>
      <c r="F961" s="50"/>
      <c r="G961" s="50"/>
      <c r="H961" s="50"/>
      <c r="I961" s="49"/>
      <c r="J961" s="49"/>
      <c r="K961" s="50"/>
      <c r="L961" s="50"/>
      <c r="M961" s="48"/>
      <c r="N961" s="48"/>
      <c r="O961" s="48"/>
      <c r="P961" s="48"/>
      <c r="Q961" s="48"/>
      <c r="R961" s="48"/>
      <c r="S961" s="50"/>
      <c r="T961" s="49"/>
      <c r="U961" s="49"/>
      <c r="V961" s="50"/>
      <c r="W961" s="50"/>
      <c r="X961" s="48"/>
      <c r="Y961" s="48"/>
      <c r="Z961" s="48"/>
    </row>
    <row r="962" spans="1:26" ht="19.5" customHeight="1" x14ac:dyDescent="0.2">
      <c r="A962" s="47"/>
      <c r="B962" s="36"/>
      <c r="C962" s="48"/>
      <c r="D962" s="48"/>
      <c r="E962" s="48"/>
      <c r="F962" s="50"/>
      <c r="G962" s="50"/>
      <c r="H962" s="50"/>
      <c r="I962" s="49"/>
      <c r="J962" s="49"/>
      <c r="K962" s="50"/>
      <c r="L962" s="50"/>
      <c r="M962" s="48"/>
      <c r="N962" s="48"/>
      <c r="O962" s="48"/>
      <c r="P962" s="48"/>
      <c r="Q962" s="48"/>
      <c r="R962" s="48"/>
      <c r="S962" s="50"/>
      <c r="T962" s="49"/>
      <c r="U962" s="49"/>
      <c r="V962" s="50"/>
      <c r="W962" s="50"/>
      <c r="X962" s="48"/>
      <c r="Y962" s="48"/>
      <c r="Z962" s="48"/>
    </row>
    <row r="963" spans="1:26" ht="19.5" customHeight="1" x14ac:dyDescent="0.2">
      <c r="A963" s="47"/>
      <c r="B963" s="36"/>
      <c r="C963" s="48"/>
      <c r="D963" s="48"/>
      <c r="E963" s="48"/>
      <c r="F963" s="50"/>
      <c r="G963" s="50"/>
      <c r="H963" s="50"/>
      <c r="I963" s="49"/>
      <c r="J963" s="49"/>
      <c r="K963" s="50"/>
      <c r="L963" s="50"/>
      <c r="M963" s="48"/>
      <c r="N963" s="48"/>
      <c r="O963" s="48"/>
      <c r="P963" s="48"/>
      <c r="Q963" s="48"/>
      <c r="R963" s="48"/>
      <c r="S963" s="50"/>
      <c r="T963" s="49"/>
      <c r="U963" s="49"/>
      <c r="V963" s="50"/>
      <c r="W963" s="50"/>
      <c r="X963" s="48"/>
      <c r="Y963" s="48"/>
      <c r="Z963" s="48"/>
    </row>
    <row r="964" spans="1:26" ht="19.5" customHeight="1" x14ac:dyDescent="0.2">
      <c r="A964" s="47"/>
      <c r="B964" s="36"/>
      <c r="C964" s="48"/>
      <c r="D964" s="48"/>
      <c r="E964" s="48"/>
      <c r="F964" s="50"/>
      <c r="G964" s="50"/>
      <c r="H964" s="50"/>
      <c r="I964" s="49"/>
      <c r="J964" s="49"/>
      <c r="K964" s="50"/>
      <c r="L964" s="50"/>
      <c r="M964" s="48"/>
      <c r="N964" s="48"/>
      <c r="O964" s="48"/>
      <c r="P964" s="48"/>
      <c r="Q964" s="48"/>
      <c r="R964" s="48"/>
      <c r="S964" s="50"/>
      <c r="T964" s="49"/>
      <c r="U964" s="49"/>
      <c r="V964" s="50"/>
      <c r="W964" s="50"/>
      <c r="X964" s="48"/>
      <c r="Y964" s="48"/>
      <c r="Z964" s="48"/>
    </row>
    <row r="965" spans="1:26" ht="19.5" customHeight="1" x14ac:dyDescent="0.2">
      <c r="A965" s="47"/>
      <c r="B965" s="36"/>
      <c r="C965" s="48"/>
      <c r="D965" s="48"/>
      <c r="E965" s="48"/>
      <c r="F965" s="50"/>
      <c r="G965" s="50"/>
      <c r="H965" s="50"/>
      <c r="I965" s="49"/>
      <c r="J965" s="49"/>
      <c r="K965" s="50"/>
      <c r="L965" s="50"/>
      <c r="M965" s="48"/>
      <c r="N965" s="48"/>
      <c r="O965" s="48"/>
      <c r="P965" s="48"/>
      <c r="Q965" s="48"/>
      <c r="R965" s="48"/>
      <c r="S965" s="50"/>
      <c r="T965" s="49"/>
      <c r="U965" s="49"/>
      <c r="V965" s="50"/>
      <c r="W965" s="50"/>
      <c r="X965" s="48"/>
      <c r="Y965" s="48"/>
      <c r="Z965" s="48"/>
    </row>
    <row r="966" spans="1:26" ht="19.5" customHeight="1" x14ac:dyDescent="0.2">
      <c r="A966" s="47"/>
      <c r="B966" s="36"/>
      <c r="C966" s="48"/>
      <c r="D966" s="48"/>
      <c r="E966" s="48"/>
      <c r="F966" s="50"/>
      <c r="G966" s="50"/>
      <c r="H966" s="50"/>
      <c r="I966" s="49"/>
      <c r="J966" s="49"/>
      <c r="K966" s="50"/>
      <c r="L966" s="50"/>
      <c r="M966" s="48"/>
      <c r="N966" s="48"/>
      <c r="O966" s="48"/>
      <c r="P966" s="48"/>
      <c r="Q966" s="48"/>
      <c r="R966" s="48"/>
      <c r="S966" s="50"/>
      <c r="T966" s="49"/>
      <c r="U966" s="49"/>
      <c r="V966" s="50"/>
      <c r="W966" s="50"/>
      <c r="X966" s="48"/>
      <c r="Y966" s="48"/>
      <c r="Z966" s="48"/>
    </row>
    <row r="967" spans="1:26" ht="19.5" customHeight="1" x14ac:dyDescent="0.2">
      <c r="A967" s="47"/>
      <c r="B967" s="36"/>
      <c r="C967" s="48"/>
      <c r="D967" s="48"/>
      <c r="E967" s="48"/>
      <c r="F967" s="50"/>
      <c r="G967" s="50"/>
      <c r="H967" s="50"/>
      <c r="I967" s="49"/>
      <c r="J967" s="49"/>
      <c r="K967" s="50"/>
      <c r="L967" s="50"/>
      <c r="M967" s="48"/>
      <c r="N967" s="48"/>
      <c r="O967" s="48"/>
      <c r="P967" s="48"/>
      <c r="Q967" s="48"/>
      <c r="R967" s="48"/>
      <c r="S967" s="50"/>
      <c r="T967" s="49"/>
      <c r="U967" s="49"/>
      <c r="V967" s="50"/>
      <c r="W967" s="50"/>
      <c r="X967" s="48"/>
      <c r="Y967" s="48"/>
      <c r="Z967" s="48"/>
    </row>
    <row r="968" spans="1:26" ht="19.5" customHeight="1" x14ac:dyDescent="0.2">
      <c r="A968" s="47"/>
      <c r="B968" s="36"/>
      <c r="C968" s="48"/>
      <c r="D968" s="48"/>
      <c r="E968" s="48"/>
      <c r="F968" s="50"/>
      <c r="G968" s="50"/>
      <c r="H968" s="50"/>
      <c r="I968" s="49"/>
      <c r="J968" s="49"/>
      <c r="K968" s="50"/>
      <c r="L968" s="50"/>
      <c r="M968" s="48"/>
      <c r="N968" s="48"/>
      <c r="O968" s="48"/>
      <c r="P968" s="48"/>
      <c r="Q968" s="48"/>
      <c r="R968" s="48"/>
      <c r="S968" s="50"/>
      <c r="T968" s="49"/>
      <c r="U968" s="49"/>
      <c r="V968" s="50"/>
      <c r="W968" s="50"/>
      <c r="X968" s="48"/>
      <c r="Y968" s="48"/>
      <c r="Z968" s="48"/>
    </row>
    <row r="969" spans="1:26" ht="19.5" customHeight="1" x14ac:dyDescent="0.2">
      <c r="A969" s="47"/>
      <c r="B969" s="36"/>
      <c r="C969" s="48"/>
      <c r="D969" s="48"/>
      <c r="E969" s="48"/>
      <c r="F969" s="50"/>
      <c r="G969" s="50"/>
      <c r="H969" s="50"/>
      <c r="I969" s="49"/>
      <c r="J969" s="49"/>
      <c r="K969" s="50"/>
      <c r="L969" s="50"/>
      <c r="M969" s="48"/>
      <c r="N969" s="48"/>
      <c r="O969" s="48"/>
      <c r="P969" s="48"/>
      <c r="Q969" s="48"/>
      <c r="R969" s="48"/>
      <c r="S969" s="50"/>
      <c r="T969" s="49"/>
      <c r="U969" s="49"/>
      <c r="V969" s="50"/>
      <c r="W969" s="50"/>
      <c r="X969" s="48"/>
      <c r="Y969" s="48"/>
      <c r="Z969" s="48"/>
    </row>
    <row r="970" spans="1:26" ht="19.5" customHeight="1" x14ac:dyDescent="0.2">
      <c r="A970" s="47"/>
      <c r="B970" s="36"/>
      <c r="C970" s="48"/>
      <c r="D970" s="48"/>
      <c r="E970" s="48"/>
      <c r="F970" s="50"/>
      <c r="G970" s="50"/>
      <c r="H970" s="50"/>
      <c r="I970" s="49"/>
      <c r="J970" s="49"/>
      <c r="K970" s="50"/>
      <c r="L970" s="50"/>
      <c r="M970" s="48"/>
      <c r="N970" s="48"/>
      <c r="O970" s="48"/>
      <c r="P970" s="48"/>
      <c r="Q970" s="48"/>
      <c r="R970" s="48"/>
      <c r="S970" s="50"/>
      <c r="T970" s="49"/>
      <c r="U970" s="49"/>
      <c r="V970" s="50"/>
      <c r="W970" s="50"/>
      <c r="X970" s="48"/>
      <c r="Y970" s="48"/>
      <c r="Z970" s="48"/>
    </row>
    <row r="971" spans="1:26" ht="19.5" customHeight="1" x14ac:dyDescent="0.2">
      <c r="A971" s="47"/>
      <c r="B971" s="36"/>
      <c r="C971" s="48"/>
      <c r="D971" s="48"/>
      <c r="E971" s="48"/>
      <c r="F971" s="50"/>
      <c r="G971" s="50"/>
      <c r="H971" s="50"/>
      <c r="I971" s="49"/>
      <c r="J971" s="49"/>
      <c r="K971" s="50"/>
      <c r="L971" s="50"/>
      <c r="M971" s="48"/>
      <c r="N971" s="48"/>
      <c r="O971" s="48"/>
      <c r="P971" s="48"/>
      <c r="Q971" s="48"/>
      <c r="R971" s="48"/>
      <c r="S971" s="50"/>
      <c r="T971" s="49"/>
      <c r="U971" s="49"/>
      <c r="V971" s="50"/>
      <c r="W971" s="50"/>
      <c r="X971" s="48"/>
      <c r="Y971" s="48"/>
      <c r="Z971" s="48"/>
    </row>
    <row r="972" spans="1:26" ht="19.5" customHeight="1" x14ac:dyDescent="0.2">
      <c r="A972" s="47"/>
      <c r="B972" s="36"/>
      <c r="C972" s="48"/>
      <c r="D972" s="48"/>
      <c r="E972" s="48"/>
      <c r="F972" s="50"/>
      <c r="G972" s="50"/>
      <c r="H972" s="50"/>
      <c r="I972" s="49"/>
      <c r="J972" s="49"/>
      <c r="K972" s="50"/>
      <c r="L972" s="50"/>
      <c r="M972" s="48"/>
      <c r="N972" s="48"/>
      <c r="O972" s="48"/>
      <c r="P972" s="48"/>
      <c r="Q972" s="48"/>
      <c r="R972" s="48"/>
      <c r="S972" s="50"/>
      <c r="T972" s="49"/>
      <c r="U972" s="49"/>
      <c r="V972" s="50"/>
      <c r="W972" s="50"/>
      <c r="X972" s="48"/>
      <c r="Y972" s="48"/>
      <c r="Z972" s="48"/>
    </row>
    <row r="973" spans="1:26" ht="19.5" customHeight="1" x14ac:dyDescent="0.2">
      <c r="A973" s="47"/>
      <c r="B973" s="36"/>
      <c r="C973" s="48"/>
      <c r="D973" s="48"/>
      <c r="E973" s="48"/>
      <c r="F973" s="50"/>
      <c r="G973" s="50"/>
      <c r="H973" s="50"/>
      <c r="I973" s="49"/>
      <c r="J973" s="49"/>
      <c r="K973" s="50"/>
      <c r="L973" s="50"/>
      <c r="M973" s="48"/>
      <c r="N973" s="48"/>
      <c r="O973" s="48"/>
      <c r="P973" s="48"/>
      <c r="Q973" s="48"/>
      <c r="R973" s="48"/>
      <c r="S973" s="50"/>
      <c r="T973" s="49"/>
      <c r="U973" s="49"/>
      <c r="V973" s="50"/>
      <c r="W973" s="50"/>
      <c r="X973" s="48"/>
      <c r="Y973" s="48"/>
      <c r="Z973" s="48"/>
    </row>
    <row r="974" spans="1:26" ht="19.5" customHeight="1" x14ac:dyDescent="0.2">
      <c r="A974" s="47"/>
      <c r="B974" s="36"/>
      <c r="C974" s="48"/>
      <c r="D974" s="48"/>
      <c r="E974" s="48"/>
      <c r="F974" s="50"/>
      <c r="G974" s="50"/>
      <c r="H974" s="50"/>
      <c r="I974" s="49"/>
      <c r="J974" s="49"/>
      <c r="K974" s="50"/>
      <c r="L974" s="50"/>
      <c r="M974" s="48"/>
      <c r="N974" s="48"/>
      <c r="O974" s="48"/>
      <c r="P974" s="48"/>
      <c r="Q974" s="48"/>
      <c r="R974" s="48"/>
      <c r="S974" s="50"/>
      <c r="T974" s="49"/>
      <c r="U974" s="49"/>
      <c r="V974" s="50"/>
      <c r="W974" s="50"/>
      <c r="X974" s="48"/>
      <c r="Y974" s="48"/>
      <c r="Z974" s="48"/>
    </row>
    <row r="975" spans="1:26" ht="19.5" customHeight="1" x14ac:dyDescent="0.2">
      <c r="A975" s="47"/>
      <c r="B975" s="36"/>
      <c r="C975" s="48"/>
      <c r="D975" s="48"/>
      <c r="E975" s="48"/>
      <c r="F975" s="50"/>
      <c r="G975" s="50"/>
      <c r="H975" s="50"/>
      <c r="I975" s="49"/>
      <c r="J975" s="49"/>
      <c r="K975" s="50"/>
      <c r="L975" s="50"/>
      <c r="M975" s="48"/>
      <c r="N975" s="48"/>
      <c r="O975" s="48"/>
      <c r="P975" s="48"/>
      <c r="Q975" s="48"/>
      <c r="R975" s="48"/>
      <c r="S975" s="50"/>
      <c r="T975" s="49"/>
      <c r="U975" s="49"/>
      <c r="V975" s="50"/>
      <c r="W975" s="50"/>
      <c r="X975" s="48"/>
      <c r="Y975" s="48"/>
      <c r="Z975" s="48"/>
    </row>
    <row r="976" spans="1:26" ht="19.5" customHeight="1" x14ac:dyDescent="0.2">
      <c r="A976" s="47"/>
      <c r="B976" s="36"/>
      <c r="C976" s="48"/>
      <c r="D976" s="48"/>
      <c r="E976" s="48"/>
      <c r="F976" s="50"/>
      <c r="G976" s="50"/>
      <c r="H976" s="50"/>
      <c r="I976" s="49"/>
      <c r="J976" s="49"/>
      <c r="K976" s="50"/>
      <c r="L976" s="50"/>
      <c r="M976" s="48"/>
      <c r="N976" s="48"/>
      <c r="O976" s="48"/>
      <c r="P976" s="48"/>
      <c r="Q976" s="48"/>
      <c r="R976" s="48"/>
      <c r="S976" s="50"/>
      <c r="T976" s="49"/>
      <c r="U976" s="49"/>
      <c r="V976" s="50"/>
      <c r="W976" s="50"/>
      <c r="X976" s="48"/>
      <c r="Y976" s="48"/>
      <c r="Z976" s="48"/>
    </row>
    <row r="977" spans="1:26" ht="19.5" customHeight="1" x14ac:dyDescent="0.2">
      <c r="A977" s="47"/>
      <c r="B977" s="36"/>
      <c r="C977" s="48"/>
      <c r="D977" s="48"/>
      <c r="E977" s="48"/>
      <c r="F977" s="50"/>
      <c r="G977" s="50"/>
      <c r="H977" s="50"/>
      <c r="I977" s="49"/>
      <c r="J977" s="49"/>
      <c r="K977" s="50"/>
      <c r="L977" s="50"/>
      <c r="M977" s="48"/>
      <c r="N977" s="48"/>
      <c r="O977" s="48"/>
      <c r="P977" s="48"/>
      <c r="Q977" s="48"/>
      <c r="R977" s="48"/>
      <c r="S977" s="50"/>
      <c r="T977" s="49"/>
      <c r="U977" s="49"/>
      <c r="V977" s="50"/>
      <c r="W977" s="50"/>
      <c r="X977" s="48"/>
      <c r="Y977" s="48"/>
      <c r="Z977" s="48"/>
    </row>
    <row r="978" spans="1:26" ht="19.5" customHeight="1" x14ac:dyDescent="0.2">
      <c r="A978" s="47"/>
      <c r="B978" s="36"/>
      <c r="C978" s="48"/>
      <c r="D978" s="48"/>
      <c r="E978" s="48"/>
      <c r="F978" s="50"/>
      <c r="G978" s="50"/>
      <c r="H978" s="50"/>
      <c r="I978" s="49"/>
      <c r="J978" s="49"/>
      <c r="K978" s="50"/>
      <c r="L978" s="50"/>
      <c r="M978" s="48"/>
      <c r="N978" s="48"/>
      <c r="O978" s="48"/>
      <c r="P978" s="48"/>
      <c r="Q978" s="48"/>
      <c r="R978" s="48"/>
      <c r="S978" s="50"/>
      <c r="T978" s="49"/>
      <c r="U978" s="49"/>
      <c r="V978" s="50"/>
      <c r="W978" s="50"/>
      <c r="X978" s="48"/>
      <c r="Y978" s="48"/>
      <c r="Z978" s="48"/>
    </row>
    <row r="979" spans="1:26" ht="19.5" customHeight="1" x14ac:dyDescent="0.2">
      <c r="A979" s="47"/>
      <c r="B979" s="36"/>
      <c r="C979" s="48"/>
      <c r="D979" s="48"/>
      <c r="E979" s="48"/>
      <c r="F979" s="50"/>
      <c r="G979" s="50"/>
      <c r="H979" s="50"/>
      <c r="I979" s="49"/>
      <c r="J979" s="49"/>
      <c r="K979" s="50"/>
      <c r="L979" s="50"/>
      <c r="M979" s="48"/>
      <c r="N979" s="48"/>
      <c r="O979" s="48"/>
      <c r="P979" s="48"/>
      <c r="Q979" s="48"/>
      <c r="R979" s="48"/>
      <c r="S979" s="50"/>
      <c r="T979" s="49"/>
      <c r="U979" s="49"/>
      <c r="V979" s="50"/>
      <c r="W979" s="50"/>
      <c r="X979" s="48"/>
      <c r="Y979" s="48"/>
      <c r="Z979" s="48"/>
    </row>
    <row r="980" spans="1:26" ht="19.5" customHeight="1" x14ac:dyDescent="0.2">
      <c r="A980" s="47"/>
      <c r="B980" s="36"/>
      <c r="C980" s="48"/>
      <c r="D980" s="48"/>
      <c r="E980" s="48"/>
      <c r="F980" s="50"/>
      <c r="G980" s="50"/>
      <c r="H980" s="50"/>
      <c r="I980" s="49"/>
      <c r="J980" s="49"/>
      <c r="K980" s="50"/>
      <c r="L980" s="50"/>
      <c r="M980" s="48"/>
      <c r="N980" s="48"/>
      <c r="O980" s="48"/>
      <c r="P980" s="48"/>
      <c r="Q980" s="48"/>
      <c r="R980" s="48"/>
      <c r="S980" s="50"/>
      <c r="T980" s="49"/>
      <c r="U980" s="49"/>
      <c r="V980" s="50"/>
      <c r="W980" s="50"/>
      <c r="X980" s="48"/>
      <c r="Y980" s="48"/>
      <c r="Z980" s="48"/>
    </row>
    <row r="981" spans="1:26" ht="19.5" customHeight="1" x14ac:dyDescent="0.2">
      <c r="A981" s="47"/>
      <c r="B981" s="36"/>
      <c r="C981" s="48"/>
      <c r="D981" s="48"/>
      <c r="E981" s="48"/>
      <c r="F981" s="50"/>
      <c r="G981" s="50"/>
      <c r="H981" s="50"/>
      <c r="I981" s="49"/>
      <c r="J981" s="49"/>
      <c r="K981" s="50"/>
      <c r="L981" s="50"/>
      <c r="M981" s="48"/>
      <c r="N981" s="48"/>
      <c r="O981" s="48"/>
      <c r="P981" s="48"/>
      <c r="Q981" s="48"/>
      <c r="R981" s="48"/>
      <c r="S981" s="50"/>
      <c r="T981" s="49"/>
      <c r="U981" s="49"/>
      <c r="V981" s="50"/>
      <c r="W981" s="50"/>
      <c r="X981" s="48"/>
      <c r="Y981" s="48"/>
      <c r="Z981" s="48"/>
    </row>
    <row r="982" spans="1:26" ht="19.5" customHeight="1" x14ac:dyDescent="0.2">
      <c r="A982" s="47"/>
      <c r="B982" s="36"/>
      <c r="C982" s="48"/>
      <c r="D982" s="48"/>
      <c r="E982" s="48"/>
      <c r="F982" s="50"/>
      <c r="G982" s="50"/>
      <c r="H982" s="50"/>
      <c r="I982" s="49"/>
      <c r="J982" s="49"/>
      <c r="K982" s="50"/>
      <c r="L982" s="50"/>
      <c r="M982" s="48"/>
      <c r="N982" s="48"/>
      <c r="O982" s="48"/>
      <c r="P982" s="48"/>
      <c r="Q982" s="48"/>
      <c r="R982" s="48"/>
      <c r="S982" s="50"/>
      <c r="T982" s="49"/>
      <c r="U982" s="49"/>
      <c r="V982" s="50"/>
      <c r="W982" s="50"/>
      <c r="X982" s="48"/>
      <c r="Y982" s="48"/>
      <c r="Z982" s="48"/>
    </row>
    <row r="983" spans="1:26" ht="19.5" customHeight="1" x14ac:dyDescent="0.2">
      <c r="A983" s="47"/>
      <c r="B983" s="36"/>
      <c r="C983" s="48"/>
      <c r="D983" s="48"/>
      <c r="E983" s="48"/>
      <c r="F983" s="50"/>
      <c r="G983" s="50"/>
      <c r="H983" s="50"/>
      <c r="I983" s="49"/>
      <c r="J983" s="49"/>
      <c r="K983" s="50"/>
      <c r="L983" s="50"/>
      <c r="M983" s="48"/>
      <c r="N983" s="48"/>
      <c r="O983" s="48"/>
      <c r="P983" s="48"/>
      <c r="Q983" s="48"/>
      <c r="R983" s="48"/>
      <c r="S983" s="50"/>
      <c r="T983" s="49"/>
      <c r="U983" s="49"/>
      <c r="V983" s="50"/>
      <c r="W983" s="50"/>
      <c r="X983" s="48"/>
      <c r="Y983" s="48"/>
      <c r="Z983" s="48"/>
    </row>
    <row r="984" spans="1:26" ht="19.5" customHeight="1" x14ac:dyDescent="0.2">
      <c r="A984" s="47"/>
      <c r="B984" s="36"/>
      <c r="C984" s="48"/>
      <c r="D984" s="48"/>
      <c r="E984" s="48"/>
      <c r="F984" s="50"/>
      <c r="G984" s="50"/>
      <c r="H984" s="50"/>
      <c r="I984" s="49"/>
      <c r="J984" s="49"/>
      <c r="K984" s="50"/>
      <c r="L984" s="50"/>
      <c r="M984" s="48"/>
      <c r="N984" s="48"/>
      <c r="O984" s="48"/>
      <c r="P984" s="48"/>
      <c r="Q984" s="48"/>
      <c r="R984" s="48"/>
      <c r="S984" s="50"/>
      <c r="T984" s="49"/>
      <c r="U984" s="49"/>
      <c r="V984" s="50"/>
      <c r="W984" s="50"/>
      <c r="X984" s="48"/>
      <c r="Y984" s="48"/>
      <c r="Z984" s="48"/>
    </row>
    <row r="985" spans="1:26" ht="19.5" customHeight="1" x14ac:dyDescent="0.2">
      <c r="A985" s="47"/>
      <c r="B985" s="36"/>
      <c r="C985" s="48"/>
      <c r="D985" s="48"/>
      <c r="E985" s="48"/>
      <c r="F985" s="50"/>
      <c r="G985" s="50"/>
      <c r="H985" s="50"/>
      <c r="I985" s="49"/>
      <c r="J985" s="49"/>
      <c r="K985" s="50"/>
      <c r="L985" s="50"/>
      <c r="M985" s="48"/>
      <c r="N985" s="48"/>
      <c r="O985" s="48"/>
      <c r="P985" s="48"/>
      <c r="Q985" s="48"/>
      <c r="R985" s="48"/>
      <c r="S985" s="50"/>
      <c r="T985" s="49"/>
      <c r="U985" s="49"/>
      <c r="V985" s="50"/>
      <c r="W985" s="50"/>
      <c r="X985" s="48"/>
      <c r="Y985" s="48"/>
      <c r="Z985" s="48"/>
    </row>
    <row r="986" spans="1:26" ht="19.5" customHeight="1" x14ac:dyDescent="0.2">
      <c r="A986" s="47"/>
      <c r="B986" s="36"/>
      <c r="C986" s="48"/>
      <c r="D986" s="48"/>
      <c r="E986" s="48"/>
      <c r="F986" s="50"/>
      <c r="G986" s="50"/>
      <c r="H986" s="50"/>
      <c r="I986" s="49"/>
      <c r="J986" s="49"/>
      <c r="K986" s="50"/>
      <c r="L986" s="50"/>
      <c r="M986" s="48"/>
      <c r="N986" s="48"/>
      <c r="O986" s="48"/>
      <c r="P986" s="48"/>
      <c r="Q986" s="48"/>
      <c r="R986" s="48"/>
      <c r="S986" s="50"/>
      <c r="T986" s="49"/>
      <c r="U986" s="49"/>
      <c r="V986" s="50"/>
      <c r="W986" s="50"/>
      <c r="X986" s="48"/>
      <c r="Y986" s="48"/>
      <c r="Z986" s="48"/>
    </row>
    <row r="987" spans="1:26" ht="19.5" customHeight="1" x14ac:dyDescent="0.2">
      <c r="A987" s="47"/>
      <c r="B987" s="36"/>
      <c r="C987" s="48"/>
      <c r="D987" s="48"/>
      <c r="E987" s="48"/>
      <c r="F987" s="50"/>
      <c r="G987" s="50"/>
      <c r="H987" s="50"/>
      <c r="I987" s="49"/>
      <c r="J987" s="49"/>
      <c r="K987" s="50"/>
      <c r="L987" s="50"/>
      <c r="M987" s="48"/>
      <c r="N987" s="48"/>
      <c r="O987" s="48"/>
      <c r="P987" s="48"/>
      <c r="Q987" s="48"/>
      <c r="R987" s="48"/>
      <c r="S987" s="50"/>
      <c r="T987" s="49"/>
      <c r="U987" s="49"/>
      <c r="V987" s="50"/>
      <c r="W987" s="50"/>
      <c r="X987" s="48"/>
      <c r="Y987" s="48"/>
      <c r="Z987" s="48"/>
    </row>
    <row r="988" spans="1:26" ht="19.5" customHeight="1" x14ac:dyDescent="0.2">
      <c r="A988" s="47"/>
      <c r="B988" s="36"/>
      <c r="C988" s="48"/>
      <c r="D988" s="48"/>
      <c r="E988" s="48"/>
      <c r="F988" s="50"/>
      <c r="G988" s="50"/>
      <c r="H988" s="50"/>
      <c r="I988" s="49"/>
      <c r="J988" s="49"/>
      <c r="K988" s="50"/>
      <c r="L988" s="50"/>
      <c r="M988" s="48"/>
      <c r="N988" s="48"/>
      <c r="O988" s="48"/>
      <c r="P988" s="48"/>
      <c r="Q988" s="48"/>
      <c r="R988" s="48"/>
      <c r="S988" s="50"/>
      <c r="T988" s="49"/>
      <c r="U988" s="49"/>
      <c r="V988" s="50"/>
      <c r="W988" s="50"/>
      <c r="X988" s="48"/>
      <c r="Y988" s="48"/>
      <c r="Z988" s="48"/>
    </row>
    <row r="989" spans="1:26" ht="19.5" customHeight="1" x14ac:dyDescent="0.2">
      <c r="A989" s="47"/>
      <c r="B989" s="36"/>
      <c r="C989" s="48"/>
      <c r="D989" s="48"/>
      <c r="E989" s="48"/>
      <c r="F989" s="50"/>
      <c r="G989" s="50"/>
      <c r="H989" s="50"/>
      <c r="I989" s="49"/>
      <c r="J989" s="49"/>
      <c r="K989" s="50"/>
      <c r="L989" s="50"/>
      <c r="M989" s="48"/>
      <c r="N989" s="48"/>
      <c r="O989" s="48"/>
      <c r="P989" s="48"/>
      <c r="Q989" s="48"/>
      <c r="R989" s="48"/>
      <c r="S989" s="50"/>
      <c r="T989" s="49"/>
      <c r="U989" s="49"/>
      <c r="V989" s="50"/>
      <c r="W989" s="50"/>
      <c r="X989" s="48"/>
      <c r="Y989" s="48"/>
      <c r="Z989" s="48"/>
    </row>
    <row r="990" spans="1:26" ht="19.5" customHeight="1" x14ac:dyDescent="0.2">
      <c r="A990" s="47"/>
      <c r="B990" s="36"/>
      <c r="C990" s="48"/>
      <c r="D990" s="48"/>
      <c r="E990" s="48"/>
      <c r="F990" s="50"/>
      <c r="G990" s="50"/>
      <c r="H990" s="50"/>
      <c r="I990" s="49"/>
      <c r="J990" s="49"/>
      <c r="K990" s="50"/>
      <c r="L990" s="50"/>
      <c r="M990" s="48"/>
      <c r="N990" s="48"/>
      <c r="O990" s="48"/>
      <c r="P990" s="48"/>
      <c r="Q990" s="48"/>
      <c r="R990" s="48"/>
      <c r="S990" s="50"/>
      <c r="T990" s="49"/>
      <c r="U990" s="49"/>
      <c r="V990" s="50"/>
      <c r="W990" s="50"/>
      <c r="X990" s="48"/>
      <c r="Y990" s="48"/>
      <c r="Z990" s="48"/>
    </row>
    <row r="991" spans="1:26" ht="19.5" customHeight="1" x14ac:dyDescent="0.2">
      <c r="A991" s="47"/>
      <c r="B991" s="36"/>
      <c r="C991" s="48"/>
      <c r="D991" s="48"/>
      <c r="E991" s="48"/>
      <c r="F991" s="50"/>
      <c r="G991" s="50"/>
      <c r="H991" s="50"/>
      <c r="I991" s="49"/>
      <c r="J991" s="49"/>
      <c r="K991" s="50"/>
      <c r="L991" s="50"/>
      <c r="M991" s="48"/>
      <c r="N991" s="48"/>
      <c r="O991" s="48"/>
      <c r="P991" s="48"/>
      <c r="Q991" s="48"/>
      <c r="R991" s="48"/>
      <c r="S991" s="50"/>
      <c r="T991" s="49"/>
      <c r="U991" s="49"/>
      <c r="V991" s="50"/>
      <c r="W991" s="50"/>
      <c r="X991" s="48"/>
      <c r="Y991" s="48"/>
      <c r="Z991" s="48"/>
    </row>
    <row r="992" spans="1:26" ht="19.5" customHeight="1" x14ac:dyDescent="0.2">
      <c r="A992" s="47"/>
      <c r="B992" s="36"/>
      <c r="C992" s="48"/>
      <c r="D992" s="48"/>
      <c r="E992" s="48"/>
      <c r="F992" s="50"/>
      <c r="G992" s="50"/>
      <c r="H992" s="50"/>
      <c r="I992" s="49"/>
      <c r="J992" s="49"/>
      <c r="K992" s="50"/>
      <c r="L992" s="50"/>
      <c r="M992" s="48"/>
      <c r="N992" s="48"/>
      <c r="O992" s="48"/>
      <c r="P992" s="48"/>
      <c r="Q992" s="48"/>
      <c r="R992" s="48"/>
      <c r="S992" s="50"/>
      <c r="T992" s="49"/>
      <c r="U992" s="49"/>
      <c r="V992" s="50"/>
      <c r="W992" s="50"/>
      <c r="X992" s="48"/>
      <c r="Y992" s="48"/>
      <c r="Z992" s="48"/>
    </row>
    <row r="993" spans="1:26" ht="19.5" customHeight="1" x14ac:dyDescent="0.2">
      <c r="A993" s="47"/>
      <c r="B993" s="36"/>
      <c r="C993" s="48"/>
      <c r="D993" s="48"/>
      <c r="E993" s="48"/>
      <c r="F993" s="50"/>
      <c r="G993" s="50"/>
      <c r="H993" s="50"/>
      <c r="I993" s="49"/>
      <c r="J993" s="49"/>
      <c r="K993" s="50"/>
      <c r="L993" s="50"/>
      <c r="M993" s="48"/>
      <c r="N993" s="48"/>
      <c r="O993" s="48"/>
      <c r="P993" s="48"/>
      <c r="Q993" s="48"/>
      <c r="R993" s="48"/>
      <c r="S993" s="50"/>
      <c r="T993" s="49"/>
      <c r="U993" s="49"/>
      <c r="V993" s="50"/>
      <c r="W993" s="50"/>
      <c r="X993" s="48"/>
      <c r="Y993" s="48"/>
      <c r="Z993" s="48"/>
    </row>
    <row r="994" spans="1:26" ht="19.5" customHeight="1" x14ac:dyDescent="0.2">
      <c r="A994" s="47"/>
      <c r="B994" s="36"/>
      <c r="C994" s="48"/>
      <c r="D994" s="48"/>
      <c r="E994" s="48"/>
      <c r="F994" s="50"/>
      <c r="G994" s="50"/>
      <c r="H994" s="50"/>
      <c r="I994" s="49"/>
      <c r="J994" s="49"/>
      <c r="K994" s="50"/>
      <c r="L994" s="50"/>
      <c r="M994" s="48"/>
      <c r="N994" s="48"/>
      <c r="O994" s="48"/>
      <c r="P994" s="48"/>
      <c r="Q994" s="48"/>
      <c r="R994" s="48"/>
      <c r="S994" s="50"/>
      <c r="T994" s="49"/>
      <c r="U994" s="49"/>
      <c r="V994" s="50"/>
      <c r="W994" s="50"/>
      <c r="X994" s="48"/>
      <c r="Y994" s="48"/>
      <c r="Z994" s="48"/>
    </row>
    <row r="995" spans="1:26" ht="19.5" customHeight="1" x14ac:dyDescent="0.2">
      <c r="A995" s="47"/>
      <c r="B995" s="36"/>
      <c r="C995" s="48"/>
      <c r="D995" s="48"/>
      <c r="E995" s="48"/>
      <c r="F995" s="50"/>
      <c r="G995" s="50"/>
      <c r="H995" s="50"/>
      <c r="I995" s="49"/>
      <c r="J995" s="49"/>
      <c r="K995" s="50"/>
      <c r="L995" s="50"/>
      <c r="M995" s="48"/>
      <c r="N995" s="48"/>
      <c r="O995" s="48"/>
      <c r="P995" s="48"/>
      <c r="Q995" s="48"/>
      <c r="R995" s="48"/>
      <c r="S995" s="50"/>
      <c r="T995" s="49"/>
      <c r="U995" s="49"/>
      <c r="V995" s="50"/>
      <c r="W995" s="50"/>
      <c r="X995" s="48"/>
      <c r="Y995" s="48"/>
      <c r="Z995" s="48"/>
    </row>
    <row r="996" spans="1:26" ht="19.5" customHeight="1" x14ac:dyDescent="0.2">
      <c r="A996" s="47"/>
      <c r="B996" s="36"/>
      <c r="C996" s="48"/>
      <c r="D996" s="48"/>
      <c r="E996" s="48"/>
      <c r="F996" s="50"/>
      <c r="G996" s="50"/>
      <c r="H996" s="50"/>
      <c r="I996" s="49"/>
      <c r="J996" s="49"/>
      <c r="K996" s="50"/>
      <c r="L996" s="50"/>
      <c r="M996" s="48"/>
      <c r="N996" s="48"/>
      <c r="O996" s="48"/>
      <c r="P996" s="48"/>
      <c r="Q996" s="48"/>
      <c r="R996" s="48"/>
      <c r="S996" s="50"/>
      <c r="T996" s="49"/>
      <c r="U996" s="49"/>
      <c r="V996" s="50"/>
      <c r="W996" s="50"/>
      <c r="X996" s="48"/>
      <c r="Y996" s="48"/>
      <c r="Z996" s="48"/>
    </row>
    <row r="997" spans="1:26" ht="19.5" customHeight="1" x14ac:dyDescent="0.2">
      <c r="A997" s="47"/>
      <c r="B997" s="36"/>
      <c r="C997" s="48"/>
      <c r="D997" s="48"/>
      <c r="E997" s="48"/>
      <c r="F997" s="50"/>
      <c r="G997" s="50"/>
      <c r="H997" s="50"/>
      <c r="I997" s="49"/>
      <c r="J997" s="49"/>
      <c r="K997" s="50"/>
      <c r="L997" s="50"/>
      <c r="M997" s="48"/>
      <c r="N997" s="48"/>
      <c r="O997" s="48"/>
      <c r="P997" s="48"/>
      <c r="Q997" s="48"/>
      <c r="R997" s="48"/>
      <c r="S997" s="50"/>
      <c r="T997" s="49"/>
      <c r="U997" s="49"/>
      <c r="V997" s="50"/>
      <c r="W997" s="50"/>
      <c r="X997" s="48"/>
      <c r="Y997" s="48"/>
      <c r="Z997" s="48"/>
    </row>
    <row r="998" spans="1:26" ht="19.5" customHeight="1" x14ac:dyDescent="0.2">
      <c r="A998" s="47"/>
      <c r="B998" s="36"/>
      <c r="C998" s="48"/>
      <c r="D998" s="48"/>
      <c r="E998" s="48"/>
      <c r="F998" s="50"/>
      <c r="G998" s="50"/>
      <c r="H998" s="50"/>
      <c r="I998" s="49"/>
      <c r="J998" s="49"/>
      <c r="K998" s="50"/>
      <c r="L998" s="50"/>
      <c r="M998" s="48"/>
      <c r="N998" s="48"/>
      <c r="O998" s="48"/>
      <c r="P998" s="48"/>
      <c r="Q998" s="48"/>
      <c r="R998" s="48"/>
      <c r="S998" s="50"/>
      <c r="T998" s="49"/>
      <c r="U998" s="49"/>
      <c r="V998" s="50"/>
      <c r="W998" s="50"/>
      <c r="X998" s="48"/>
      <c r="Y998" s="48"/>
      <c r="Z998" s="48"/>
    </row>
    <row r="999" spans="1:26" ht="19.5" customHeight="1" x14ac:dyDescent="0.2">
      <c r="A999" s="47"/>
      <c r="B999" s="36"/>
      <c r="C999" s="48"/>
      <c r="D999" s="48"/>
      <c r="E999" s="48"/>
      <c r="F999" s="50"/>
      <c r="G999" s="50"/>
      <c r="H999" s="50"/>
      <c r="I999" s="49"/>
      <c r="J999" s="49"/>
      <c r="K999" s="50"/>
      <c r="L999" s="50"/>
      <c r="M999" s="48"/>
      <c r="N999" s="48"/>
      <c r="O999" s="48"/>
      <c r="P999" s="48"/>
      <c r="Q999" s="48"/>
      <c r="R999" s="48"/>
      <c r="S999" s="50"/>
      <c r="T999" s="49"/>
      <c r="U999" s="49"/>
      <c r="V999" s="50"/>
      <c r="W999" s="50"/>
      <c r="X999" s="48"/>
      <c r="Y999" s="48"/>
      <c r="Z999" s="48"/>
    </row>
    <row r="1000" spans="1:26" ht="19.5" customHeight="1" x14ac:dyDescent="0.2">
      <c r="A1000" s="47"/>
      <c r="B1000" s="36"/>
      <c r="C1000" s="48"/>
      <c r="D1000" s="48"/>
      <c r="E1000" s="48"/>
      <c r="F1000" s="50"/>
      <c r="G1000" s="50"/>
      <c r="H1000" s="50"/>
      <c r="I1000" s="49"/>
      <c r="J1000" s="49"/>
      <c r="K1000" s="50"/>
      <c r="L1000" s="50"/>
      <c r="M1000" s="48"/>
      <c r="N1000" s="48"/>
      <c r="O1000" s="48"/>
      <c r="P1000" s="48"/>
      <c r="Q1000" s="48"/>
      <c r="R1000" s="48"/>
      <c r="S1000" s="50"/>
      <c r="T1000" s="49"/>
      <c r="U1000" s="49"/>
      <c r="V1000" s="50"/>
      <c r="W1000" s="50"/>
      <c r="X1000" s="48"/>
      <c r="Y1000" s="48"/>
      <c r="Z1000" s="48"/>
    </row>
    <row r="1001" spans="1:26" ht="19.5" customHeight="1" x14ac:dyDescent="0.2">
      <c r="A1001" s="47"/>
      <c r="B1001" s="36"/>
      <c r="C1001" s="48"/>
      <c r="D1001" s="48"/>
      <c r="E1001" s="48"/>
      <c r="F1001" s="50"/>
      <c r="G1001" s="50"/>
      <c r="H1001" s="50"/>
      <c r="I1001" s="49"/>
      <c r="J1001" s="49"/>
      <c r="K1001" s="50"/>
      <c r="L1001" s="50"/>
      <c r="M1001" s="48"/>
      <c r="N1001" s="48"/>
      <c r="O1001" s="48"/>
      <c r="P1001" s="48"/>
      <c r="Q1001" s="48"/>
      <c r="R1001" s="48"/>
      <c r="S1001" s="50"/>
      <c r="T1001" s="49"/>
      <c r="U1001" s="49"/>
      <c r="V1001" s="50"/>
      <c r="W1001" s="50"/>
      <c r="X1001" s="48"/>
      <c r="Y1001" s="48"/>
      <c r="Z1001" s="48"/>
    </row>
    <row r="1002" spans="1:26" ht="19.5" customHeight="1" x14ac:dyDescent="0.2">
      <c r="A1002" s="47"/>
      <c r="B1002" s="36"/>
      <c r="C1002" s="48"/>
      <c r="D1002" s="48"/>
      <c r="E1002" s="48"/>
      <c r="F1002" s="50"/>
      <c r="G1002" s="50"/>
      <c r="H1002" s="50"/>
      <c r="I1002" s="49"/>
      <c r="J1002" s="49"/>
      <c r="K1002" s="50"/>
      <c r="L1002" s="50"/>
      <c r="M1002" s="48"/>
      <c r="N1002" s="48"/>
      <c r="O1002" s="48"/>
      <c r="P1002" s="48"/>
      <c r="Q1002" s="48"/>
      <c r="R1002" s="48"/>
      <c r="S1002" s="50"/>
      <c r="T1002" s="49"/>
      <c r="U1002" s="49"/>
      <c r="V1002" s="50"/>
      <c r="W1002" s="50"/>
      <c r="X1002" s="48"/>
      <c r="Y1002" s="48"/>
      <c r="Z1002" s="48"/>
    </row>
    <row r="1003" spans="1:26" ht="19.5" customHeight="1" x14ac:dyDescent="0.2">
      <c r="A1003" s="47"/>
      <c r="B1003" s="36"/>
      <c r="C1003" s="48"/>
      <c r="D1003" s="48"/>
      <c r="E1003" s="48"/>
      <c r="F1003" s="50"/>
      <c r="G1003" s="50"/>
      <c r="H1003" s="50"/>
      <c r="I1003" s="49"/>
      <c r="J1003" s="49"/>
      <c r="K1003" s="50"/>
      <c r="L1003" s="50"/>
      <c r="M1003" s="48"/>
      <c r="N1003" s="48"/>
      <c r="O1003" s="48"/>
      <c r="P1003" s="48"/>
      <c r="Q1003" s="48"/>
      <c r="R1003" s="48"/>
      <c r="S1003" s="50"/>
      <c r="T1003" s="49"/>
      <c r="U1003" s="49"/>
      <c r="V1003" s="50"/>
      <c r="W1003" s="50"/>
      <c r="X1003" s="48"/>
      <c r="Y1003" s="48"/>
      <c r="Z1003" s="48"/>
    </row>
    <row r="1004" spans="1:26" ht="19.5" customHeight="1" x14ac:dyDescent="0.2">
      <c r="A1004" s="47"/>
      <c r="B1004" s="36"/>
      <c r="C1004" s="48"/>
      <c r="D1004" s="48"/>
      <c r="E1004" s="48"/>
      <c r="F1004" s="50"/>
      <c r="G1004" s="50"/>
      <c r="H1004" s="50"/>
      <c r="I1004" s="49"/>
      <c r="J1004" s="49"/>
      <c r="K1004" s="50"/>
      <c r="L1004" s="50"/>
      <c r="M1004" s="48"/>
      <c r="N1004" s="48"/>
      <c r="O1004" s="48"/>
      <c r="P1004" s="48"/>
      <c r="Q1004" s="48"/>
      <c r="R1004" s="48"/>
      <c r="S1004" s="50"/>
      <c r="T1004" s="49"/>
      <c r="U1004" s="49"/>
      <c r="V1004" s="50"/>
      <c r="W1004" s="50"/>
      <c r="X1004" s="48"/>
      <c r="Y1004" s="48"/>
      <c r="Z1004" s="48"/>
    </row>
    <row r="1005" spans="1:26" ht="19.5" customHeight="1" x14ac:dyDescent="0.2">
      <c r="A1005" s="47"/>
      <c r="B1005" s="36"/>
      <c r="C1005" s="48"/>
      <c r="D1005" s="48"/>
      <c r="E1005" s="48"/>
      <c r="F1005" s="50"/>
      <c r="G1005" s="50"/>
      <c r="H1005" s="50"/>
      <c r="I1005" s="49"/>
      <c r="J1005" s="49"/>
      <c r="K1005" s="50"/>
      <c r="L1005" s="50"/>
      <c r="M1005" s="48"/>
      <c r="N1005" s="48"/>
      <c r="O1005" s="48"/>
      <c r="P1005" s="48"/>
      <c r="Q1005" s="48"/>
      <c r="R1005" s="48"/>
      <c r="S1005" s="50"/>
      <c r="T1005" s="49"/>
      <c r="U1005" s="49"/>
      <c r="V1005" s="50"/>
      <c r="W1005" s="50"/>
      <c r="X1005" s="48"/>
      <c r="Y1005" s="48"/>
      <c r="Z1005" s="48"/>
    </row>
    <row r="1006" spans="1:26" ht="19.5" customHeight="1" x14ac:dyDescent="0.2">
      <c r="A1006" s="47"/>
      <c r="B1006" s="36"/>
      <c r="C1006" s="48"/>
      <c r="D1006" s="48"/>
      <c r="E1006" s="48"/>
      <c r="F1006" s="50"/>
      <c r="G1006" s="50"/>
      <c r="H1006" s="50"/>
      <c r="I1006" s="49"/>
      <c r="J1006" s="49"/>
      <c r="K1006" s="50"/>
      <c r="L1006" s="50"/>
      <c r="M1006" s="48"/>
      <c r="N1006" s="48"/>
      <c r="O1006" s="48"/>
      <c r="P1006" s="48"/>
      <c r="Q1006" s="48"/>
      <c r="R1006" s="48"/>
      <c r="S1006" s="50"/>
      <c r="T1006" s="49"/>
      <c r="U1006" s="49"/>
      <c r="V1006" s="50"/>
      <c r="W1006" s="50"/>
      <c r="X1006" s="48"/>
      <c r="Y1006" s="48"/>
      <c r="Z1006" s="48"/>
    </row>
    <row r="1007" spans="1:26" ht="19.5" customHeight="1" x14ac:dyDescent="0.2">
      <c r="A1007" s="47"/>
      <c r="B1007" s="36"/>
      <c r="C1007" s="48"/>
      <c r="D1007" s="48"/>
      <c r="E1007" s="48"/>
      <c r="F1007" s="50"/>
      <c r="G1007" s="50"/>
      <c r="H1007" s="50"/>
      <c r="I1007" s="49"/>
      <c r="J1007" s="49"/>
      <c r="K1007" s="50"/>
      <c r="L1007" s="50"/>
      <c r="M1007" s="48"/>
      <c r="N1007" s="48"/>
      <c r="O1007" s="48"/>
      <c r="P1007" s="48"/>
      <c r="Q1007" s="48"/>
      <c r="R1007" s="48"/>
      <c r="S1007" s="50"/>
      <c r="T1007" s="49"/>
      <c r="U1007" s="49"/>
      <c r="V1007" s="50"/>
      <c r="W1007" s="50"/>
      <c r="X1007" s="48"/>
      <c r="Y1007" s="48"/>
      <c r="Z1007" s="48"/>
    </row>
  </sheetData>
  <mergeCells count="28">
    <mergeCell ref="X4:Z4"/>
    <mergeCell ref="AC4:AE4"/>
    <mergeCell ref="F267:G267"/>
    <mergeCell ref="H267:L267"/>
    <mergeCell ref="M267:O267"/>
    <mergeCell ref="S267:W267"/>
    <mergeCell ref="S4:W4"/>
    <mergeCell ref="A4:E4"/>
    <mergeCell ref="F4:G4"/>
    <mergeCell ref="H4:L4"/>
    <mergeCell ref="M4:O4"/>
    <mergeCell ref="P4:R4"/>
    <mergeCell ref="AC2:AE2"/>
    <mergeCell ref="A266:AE266"/>
    <mergeCell ref="AC267:AE267"/>
    <mergeCell ref="A297:AE297"/>
    <mergeCell ref="A340:AE340"/>
    <mergeCell ref="P267:R267"/>
    <mergeCell ref="X2:Z2"/>
    <mergeCell ref="A6:E6"/>
    <mergeCell ref="A2:E2"/>
    <mergeCell ref="F2:G2"/>
    <mergeCell ref="H2:L2"/>
    <mergeCell ref="M2:O2"/>
    <mergeCell ref="S2:W2"/>
    <mergeCell ref="P2:R2"/>
    <mergeCell ref="X267:Z267"/>
    <mergeCell ref="A267:E267"/>
  </mergeCells>
  <phoneticPr fontId="18" type="noConversion"/>
  <conditionalFormatting sqref="P6:R265">
    <cfRule type="cellIs" dxfId="62" priority="37" operator="lessThan">
      <formula>0</formula>
    </cfRule>
    <cfRule type="cellIs" dxfId="61" priority="38" operator="between">
      <formula>149</formula>
      <formula>0</formula>
    </cfRule>
    <cfRule type="cellIs" dxfId="60" priority="39" operator="between">
      <formula>350</formula>
      <formula>150</formula>
    </cfRule>
  </conditionalFormatting>
  <conditionalFormatting sqref="P269:R296">
    <cfRule type="cellIs" dxfId="59" priority="13" operator="lessThan">
      <formula>0</formula>
    </cfRule>
    <cfRule type="cellIs" dxfId="58" priority="14" operator="between">
      <formula>149</formula>
      <formula>0</formula>
    </cfRule>
    <cfRule type="cellIs" dxfId="57" priority="15" operator="between">
      <formula>350</formula>
      <formula>150</formula>
    </cfRule>
  </conditionalFormatting>
  <conditionalFormatting sqref="P298:R338">
    <cfRule type="cellIs" dxfId="56" priority="1" operator="lessThan">
      <formula>0</formula>
    </cfRule>
    <cfRule type="cellIs" dxfId="55" priority="2" operator="between">
      <formula>149</formula>
      <formula>0</formula>
    </cfRule>
    <cfRule type="cellIs" dxfId="54" priority="3" operator="between">
      <formula>350</formula>
      <formula>150</formula>
    </cfRule>
  </conditionalFormatting>
  <conditionalFormatting sqref="AC6:AE265">
    <cfRule type="cellIs" dxfId="53" priority="34" operator="lessThan">
      <formula>0</formula>
    </cfRule>
    <cfRule type="cellIs" dxfId="52" priority="35" operator="between">
      <formula>149</formula>
      <formula>0</formula>
    </cfRule>
    <cfRule type="cellIs" dxfId="51" priority="36" operator="between">
      <formula>350</formula>
      <formula>150</formula>
    </cfRule>
  </conditionalFormatting>
  <conditionalFormatting sqref="AC269:AE296">
    <cfRule type="cellIs" dxfId="50" priority="22" operator="lessThan">
      <formula>0</formula>
    </cfRule>
    <cfRule type="cellIs" dxfId="49" priority="23" operator="between">
      <formula>149</formula>
      <formula>0</formula>
    </cfRule>
    <cfRule type="cellIs" dxfId="48" priority="24" operator="between">
      <formula>350</formula>
      <formula>150</formula>
    </cfRule>
  </conditionalFormatting>
  <conditionalFormatting sqref="AC298:AE338">
    <cfRule type="cellIs" dxfId="47" priority="4" operator="lessThan">
      <formula>0</formula>
    </cfRule>
    <cfRule type="cellIs" dxfId="46" priority="5" operator="between">
      <formula>149</formula>
      <formula>0</formula>
    </cfRule>
    <cfRule type="cellIs" dxfId="45" priority="6" operator="between">
      <formula>350</formula>
      <formula>150</formula>
    </cfRule>
  </conditionalFormatting>
  <pageMargins left="0.7" right="0.7" top="0.75" bottom="0.75" header="0" footer="0"/>
  <pageSetup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11"/>
  <sheetViews>
    <sheetView view="pageBreakPreview" zoomScale="90" zoomScaleNormal="97" zoomScaleSheetLayoutView="90" workbookViewId="0">
      <pane xSplit="2" ySplit="3" topLeftCell="C572" activePane="bottomRight" state="frozen"/>
      <selection pane="topRight" activeCell="C1" sqref="C1"/>
      <selection pane="bottomLeft" activeCell="A4" sqref="A4"/>
      <selection pane="bottomRight" activeCell="V328" sqref="V328:W328"/>
    </sheetView>
  </sheetViews>
  <sheetFormatPr defaultColWidth="12.5703125" defaultRowHeight="15" customHeight="1" x14ac:dyDescent="0.2"/>
  <cols>
    <col min="1" max="1" width="9.140625" style="154" customWidth="1"/>
    <col min="2" max="2" width="10.85546875" style="154" customWidth="1"/>
    <col min="3" max="7" width="8" style="154" customWidth="1"/>
    <col min="8" max="11" width="8.42578125" style="154" customWidth="1"/>
    <col min="12" max="12" width="8.140625" style="154" customWidth="1"/>
    <col min="13" max="15" width="8" style="154" customWidth="1"/>
    <col min="16" max="18" width="11.7109375" style="154" customWidth="1"/>
    <col min="19" max="19" width="8.7109375" style="154" customWidth="1"/>
    <col min="20" max="25" width="8" style="154" customWidth="1"/>
    <col min="26" max="26" width="9.85546875" style="154" customWidth="1"/>
    <col min="27" max="28" width="8" style="154" hidden="1" customWidth="1"/>
    <col min="29" max="31" width="11.7109375" style="154" customWidth="1"/>
    <col min="32" max="16384" width="12.5703125" style="154"/>
  </cols>
  <sheetData>
    <row r="1" spans="1:31" ht="19.5" customHeight="1" thickBot="1" x14ac:dyDescent="0.25">
      <c r="A1" s="290" t="s">
        <v>0</v>
      </c>
      <c r="B1" s="51" t="s">
        <v>1</v>
      </c>
      <c r="C1" s="52" t="s">
        <v>2</v>
      </c>
      <c r="D1" s="53"/>
      <c r="E1" s="54"/>
      <c r="F1" s="55" t="s">
        <v>3</v>
      </c>
      <c r="G1" s="56">
        <v>6737</v>
      </c>
      <c r="H1" s="55" t="s">
        <v>4</v>
      </c>
      <c r="I1" s="56" t="s">
        <v>224</v>
      </c>
      <c r="J1" s="57"/>
      <c r="K1" s="57"/>
      <c r="L1" s="140"/>
      <c r="M1" s="140"/>
      <c r="N1" s="141"/>
      <c r="O1" s="142"/>
      <c r="P1" s="142"/>
      <c r="Q1" s="142"/>
      <c r="R1" s="142"/>
      <c r="S1" s="140"/>
      <c r="T1" s="141"/>
      <c r="U1" s="142"/>
      <c r="V1" s="140"/>
      <c r="W1" s="141"/>
      <c r="X1" s="58"/>
      <c r="Y1" s="59"/>
      <c r="Z1" s="59"/>
      <c r="AA1" s="115"/>
      <c r="AB1" s="115"/>
      <c r="AC1" s="142"/>
      <c r="AD1" s="142"/>
      <c r="AE1" s="142"/>
    </row>
    <row r="2" spans="1:31" ht="57.75" customHeight="1" thickBot="1" x14ac:dyDescent="0.25">
      <c r="A2" s="475" t="s">
        <v>6</v>
      </c>
      <c r="B2" s="469"/>
      <c r="C2" s="469"/>
      <c r="D2" s="469"/>
      <c r="E2" s="470"/>
      <c r="F2" s="476" t="s">
        <v>7</v>
      </c>
      <c r="G2" s="470"/>
      <c r="H2" s="477" t="s">
        <v>490</v>
      </c>
      <c r="I2" s="478"/>
      <c r="J2" s="478"/>
      <c r="K2" s="478"/>
      <c r="L2" s="479"/>
      <c r="M2" s="468" t="s">
        <v>491</v>
      </c>
      <c r="N2" s="469"/>
      <c r="O2" s="470"/>
      <c r="P2" s="464" t="s">
        <v>661</v>
      </c>
      <c r="Q2" s="465"/>
      <c r="R2" s="466"/>
      <c r="S2" s="471" t="s">
        <v>373</v>
      </c>
      <c r="T2" s="469"/>
      <c r="U2" s="469"/>
      <c r="V2" s="469"/>
      <c r="W2" s="470"/>
      <c r="X2" s="468" t="s">
        <v>226</v>
      </c>
      <c r="Y2" s="469"/>
      <c r="Z2" s="470"/>
      <c r="AA2" s="273" t="s">
        <v>12</v>
      </c>
      <c r="AB2" s="274"/>
      <c r="AC2" s="464" t="s">
        <v>661</v>
      </c>
      <c r="AD2" s="465"/>
      <c r="AE2" s="467"/>
    </row>
    <row r="3" spans="1:31" ht="26.25" customHeight="1" thickBot="1" x14ac:dyDescent="0.25">
      <c r="A3" s="275" t="s">
        <v>13</v>
      </c>
      <c r="B3" s="276" t="s">
        <v>14</v>
      </c>
      <c r="C3" s="277" t="s">
        <v>15</v>
      </c>
      <c r="D3" s="278" t="s">
        <v>16</v>
      </c>
      <c r="E3" s="279" t="s">
        <v>17</v>
      </c>
      <c r="F3" s="280" t="s">
        <v>18</v>
      </c>
      <c r="G3" s="278" t="s">
        <v>19</v>
      </c>
      <c r="H3" s="281" t="s">
        <v>25</v>
      </c>
      <c r="I3" s="282" t="s">
        <v>21</v>
      </c>
      <c r="J3" s="282" t="s">
        <v>22</v>
      </c>
      <c r="K3" s="283" t="s">
        <v>23</v>
      </c>
      <c r="L3" s="283" t="s">
        <v>24</v>
      </c>
      <c r="M3" s="284" t="s">
        <v>25</v>
      </c>
      <c r="N3" s="285" t="s">
        <v>21</v>
      </c>
      <c r="O3" s="285" t="s">
        <v>22</v>
      </c>
      <c r="P3" s="291" t="s">
        <v>665</v>
      </c>
      <c r="Q3" s="291" t="s">
        <v>663</v>
      </c>
      <c r="R3" s="291" t="s">
        <v>664</v>
      </c>
      <c r="S3" s="281" t="s">
        <v>25</v>
      </c>
      <c r="T3" s="282" t="s">
        <v>21</v>
      </c>
      <c r="U3" s="282" t="s">
        <v>22</v>
      </c>
      <c r="V3" s="283" t="s">
        <v>23</v>
      </c>
      <c r="W3" s="283" t="s">
        <v>24</v>
      </c>
      <c r="X3" s="284" t="s">
        <v>25</v>
      </c>
      <c r="Y3" s="285" t="s">
        <v>21</v>
      </c>
      <c r="Z3" s="287" t="s">
        <v>22</v>
      </c>
      <c r="AA3" s="288" t="s">
        <v>26</v>
      </c>
      <c r="AB3" s="288" t="s">
        <v>27</v>
      </c>
      <c r="AC3" s="286" t="s">
        <v>662</v>
      </c>
      <c r="AD3" s="286" t="s">
        <v>667</v>
      </c>
      <c r="AE3" s="289" t="s">
        <v>664</v>
      </c>
    </row>
    <row r="4" spans="1:31" ht="57.75" customHeight="1" thickBot="1" x14ac:dyDescent="0.25">
      <c r="A4" s="475" t="s">
        <v>6</v>
      </c>
      <c r="B4" s="469"/>
      <c r="C4" s="469"/>
      <c r="D4" s="469"/>
      <c r="E4" s="470"/>
      <c r="F4" s="476" t="s">
        <v>7</v>
      </c>
      <c r="G4" s="470"/>
      <c r="H4" s="471" t="s">
        <v>372</v>
      </c>
      <c r="I4" s="469"/>
      <c r="J4" s="469"/>
      <c r="K4" s="469"/>
      <c r="L4" s="470"/>
      <c r="M4" s="468" t="s">
        <v>225</v>
      </c>
      <c r="N4" s="469"/>
      <c r="O4" s="470"/>
      <c r="P4" s="464" t="s">
        <v>661</v>
      </c>
      <c r="Q4" s="465"/>
      <c r="R4" s="466"/>
      <c r="S4" s="471" t="s">
        <v>373</v>
      </c>
      <c r="T4" s="469"/>
      <c r="U4" s="469"/>
      <c r="V4" s="469"/>
      <c r="W4" s="470"/>
      <c r="X4" s="468" t="s">
        <v>226</v>
      </c>
      <c r="Y4" s="469"/>
      <c r="Z4" s="470"/>
      <c r="AA4" s="273" t="s">
        <v>12</v>
      </c>
      <c r="AB4" s="274"/>
      <c r="AC4" s="464" t="s">
        <v>661</v>
      </c>
      <c r="AD4" s="465"/>
      <c r="AE4" s="467"/>
    </row>
    <row r="5" spans="1:31" ht="26.25" customHeight="1" thickBot="1" x14ac:dyDescent="0.25">
      <c r="A5" s="275" t="s">
        <v>13</v>
      </c>
      <c r="B5" s="276" t="s">
        <v>14</v>
      </c>
      <c r="C5" s="277" t="s">
        <v>15</v>
      </c>
      <c r="D5" s="278" t="s">
        <v>16</v>
      </c>
      <c r="E5" s="279" t="s">
        <v>17</v>
      </c>
      <c r="F5" s="280" t="s">
        <v>18</v>
      </c>
      <c r="G5" s="278" t="s">
        <v>19</v>
      </c>
      <c r="H5" s="281" t="s">
        <v>25</v>
      </c>
      <c r="I5" s="282" t="s">
        <v>21</v>
      </c>
      <c r="J5" s="282" t="s">
        <v>22</v>
      </c>
      <c r="K5" s="283" t="s">
        <v>23</v>
      </c>
      <c r="L5" s="283" t="s">
        <v>24</v>
      </c>
      <c r="M5" s="284" t="s">
        <v>25</v>
      </c>
      <c r="N5" s="285" t="s">
        <v>21</v>
      </c>
      <c r="O5" s="285" t="s">
        <v>22</v>
      </c>
      <c r="P5" s="286" t="s">
        <v>662</v>
      </c>
      <c r="Q5" s="286" t="s">
        <v>663</v>
      </c>
      <c r="R5" s="286" t="s">
        <v>664</v>
      </c>
      <c r="S5" s="281" t="s">
        <v>25</v>
      </c>
      <c r="T5" s="282" t="s">
        <v>21</v>
      </c>
      <c r="U5" s="282" t="s">
        <v>22</v>
      </c>
      <c r="V5" s="283" t="s">
        <v>23</v>
      </c>
      <c r="W5" s="283" t="s">
        <v>24</v>
      </c>
      <c r="X5" s="284" t="s">
        <v>25</v>
      </c>
      <c r="Y5" s="285" t="s">
        <v>21</v>
      </c>
      <c r="Z5" s="287" t="s">
        <v>22</v>
      </c>
      <c r="AA5" s="288" t="s">
        <v>26</v>
      </c>
      <c r="AB5" s="288" t="s">
        <v>27</v>
      </c>
      <c r="AC5" s="286" t="s">
        <v>662</v>
      </c>
      <c r="AD5" s="286" t="s">
        <v>663</v>
      </c>
      <c r="AE5" s="289" t="s">
        <v>664</v>
      </c>
    </row>
    <row r="6" spans="1:31" ht="25.5" customHeight="1" x14ac:dyDescent="0.2">
      <c r="A6" s="472" t="s">
        <v>227</v>
      </c>
      <c r="B6" s="473"/>
      <c r="C6" s="473"/>
      <c r="D6" s="473"/>
      <c r="E6" s="474"/>
      <c r="F6" s="264">
        <v>4200.3</v>
      </c>
      <c r="G6" s="265">
        <v>6028</v>
      </c>
      <c r="H6" s="266">
        <v>2903.3</v>
      </c>
      <c r="I6" s="267"/>
      <c r="J6" s="267"/>
      <c r="K6" s="268">
        <v>1620.7</v>
      </c>
      <c r="L6" s="268">
        <v>1858</v>
      </c>
      <c r="M6" s="269">
        <v>4742.6000000000004</v>
      </c>
      <c r="N6" s="270">
        <v>2563.3000000000002</v>
      </c>
      <c r="O6" s="270">
        <v>5324.4</v>
      </c>
      <c r="P6" s="261">
        <f>IF(M6="","",1311.4-(M6-4027.9))</f>
        <v>596.69999999999982</v>
      </c>
      <c r="Q6" s="261">
        <f>IF(O6="","",4763.06-(O6-5203.73))</f>
        <v>4642.3900000000003</v>
      </c>
      <c r="R6" s="261">
        <f>IF(N6="","",8577.5-(N6-2365.07))</f>
        <v>8379.27</v>
      </c>
      <c r="S6" s="269">
        <v>2027.1</v>
      </c>
      <c r="T6" s="267"/>
      <c r="U6" s="267"/>
      <c r="V6" s="270">
        <v>597.1</v>
      </c>
      <c r="W6" s="270">
        <v>1619.8</v>
      </c>
      <c r="X6" s="269">
        <v>5446.1</v>
      </c>
      <c r="Y6" s="270">
        <v>3455.1</v>
      </c>
      <c r="Z6" s="270">
        <v>5796.8</v>
      </c>
      <c r="AA6" s="271">
        <v>150</v>
      </c>
      <c r="AB6" s="272"/>
      <c r="AC6" s="212">
        <f>IF(S6="","",3153-(S6-347))</f>
        <v>1472.9</v>
      </c>
      <c r="AD6" s="260">
        <f>IF(W6="","",7662-(W6-338))</f>
        <v>6380.2</v>
      </c>
      <c r="AE6" s="212">
        <f>IF(V6="","",144-(V6-10000))</f>
        <v>9546.9</v>
      </c>
    </row>
    <row r="7" spans="1:31" ht="19.5" customHeight="1" x14ac:dyDescent="0.2">
      <c r="A7" s="335" t="s">
        <v>228</v>
      </c>
      <c r="B7" s="336">
        <v>44826</v>
      </c>
      <c r="C7" s="337">
        <v>0</v>
      </c>
      <c r="D7" s="337">
        <v>0</v>
      </c>
      <c r="E7" s="337">
        <v>0</v>
      </c>
      <c r="F7" s="338">
        <f>IF(C7="","",C7+F6)</f>
        <v>4200.3</v>
      </c>
      <c r="G7" s="27">
        <f>IF(E7="","",G6+E7)</f>
        <v>6028</v>
      </c>
      <c r="H7" s="339">
        <f>IF(C7="","",C7+H6)</f>
        <v>2903.3</v>
      </c>
      <c r="I7" s="29">
        <v>0</v>
      </c>
      <c r="J7" s="29">
        <v>0</v>
      </c>
      <c r="K7" s="340">
        <f>IF(I7="","",I7+K6)</f>
        <v>1620.7</v>
      </c>
      <c r="L7" s="340">
        <f>IF(J7="","",J7+L6)</f>
        <v>1858</v>
      </c>
      <c r="M7" s="341">
        <f>IF(H7="","",H7-H6+M6)</f>
        <v>4742.6000000000004</v>
      </c>
      <c r="N7" s="342">
        <f>IF(I7="","",I7+N6)</f>
        <v>2563.3000000000002</v>
      </c>
      <c r="O7" s="342">
        <f>IF(J7="","",J7+O6)</f>
        <v>5324.4</v>
      </c>
      <c r="P7" s="261">
        <f t="shared" ref="P7:P70" si="0">IF(M7="","",1311.4-(M7-4027.9))</f>
        <v>596.69999999999982</v>
      </c>
      <c r="Q7" s="261">
        <f t="shared" ref="Q7:Q70" si="1">IF(O7="","",4763.06-(O7-5203.73))</f>
        <v>4642.3900000000003</v>
      </c>
      <c r="R7" s="261">
        <f t="shared" ref="R7:R70" si="2">IF(N7="","",8577.5-(N7-2365.07))</f>
        <v>8379.27</v>
      </c>
      <c r="S7" s="339">
        <f>IF(C7="","",C7+S6)</f>
        <v>2027.1</v>
      </c>
      <c r="T7" s="29">
        <v>0</v>
      </c>
      <c r="U7" s="29">
        <v>0</v>
      </c>
      <c r="V7" s="340">
        <f>IF(T7="","",T7+V6)</f>
        <v>597.1</v>
      </c>
      <c r="W7" s="340">
        <f>IF(U7="","",U7+W6)</f>
        <v>1619.8</v>
      </c>
      <c r="X7" s="341">
        <f>IF(S7="","",S7-S6+X6)</f>
        <v>5446.1</v>
      </c>
      <c r="Y7" s="342">
        <f>IF(T7="","",T7+Y6)</f>
        <v>3455.1</v>
      </c>
      <c r="Z7" s="342">
        <f>IF(U7="","",U7+Z6)</f>
        <v>5796.8</v>
      </c>
      <c r="AA7" s="343"/>
      <c r="AB7" s="344"/>
      <c r="AC7" s="212">
        <f t="shared" ref="AC7:AC50" si="3">IF(S7="","",3153-(S7-347))</f>
        <v>1472.9</v>
      </c>
      <c r="AD7" s="260">
        <f t="shared" ref="AD7:AD50" si="4">IF(W7="","",7662-(W7-338))</f>
        <v>6380.2</v>
      </c>
      <c r="AE7" s="212">
        <f t="shared" ref="AE7:AE50" si="5">IF(V7="","",144-(V7-10000))</f>
        <v>9546.9</v>
      </c>
    </row>
    <row r="8" spans="1:31" ht="19.5" customHeight="1" x14ac:dyDescent="0.2">
      <c r="A8" s="24" t="s">
        <v>229</v>
      </c>
      <c r="B8" s="345">
        <v>44828</v>
      </c>
      <c r="C8" s="26">
        <v>0.5</v>
      </c>
      <c r="D8" s="27">
        <v>2</v>
      </c>
      <c r="E8" s="28">
        <v>1</v>
      </c>
      <c r="F8" s="338">
        <f>IF(C8="","",C8+F7)</f>
        <v>4200.8</v>
      </c>
      <c r="G8" s="27">
        <f>IF(E8="","",G7+E8)</f>
        <v>6029</v>
      </c>
      <c r="H8" s="339">
        <f>IF(C8="","",C8+H7)</f>
        <v>2903.8</v>
      </c>
      <c r="I8" s="29">
        <v>2.1</v>
      </c>
      <c r="J8" s="29">
        <v>3.6</v>
      </c>
      <c r="K8" s="340">
        <f>IF(I8="","",I8+K7)</f>
        <v>1622.8</v>
      </c>
      <c r="L8" s="340">
        <f>IF(J8="","",J8+L7)</f>
        <v>1861.6</v>
      </c>
      <c r="M8" s="341">
        <f>IF(H8="","",H8-H7+M7)</f>
        <v>4743.1000000000004</v>
      </c>
      <c r="N8" s="342">
        <f>IF(I8="","",I8+N7)</f>
        <v>2565.4</v>
      </c>
      <c r="O8" s="342">
        <f>IF(J8="","",J8+O7)</f>
        <v>5328</v>
      </c>
      <c r="P8" s="261">
        <f t="shared" si="0"/>
        <v>596.19999999999982</v>
      </c>
      <c r="Q8" s="261">
        <f t="shared" si="1"/>
        <v>4638.79</v>
      </c>
      <c r="R8" s="261">
        <f t="shared" si="2"/>
        <v>8377.17</v>
      </c>
      <c r="S8" s="339">
        <f>IF(C8="","",C8+S7)</f>
        <v>2027.6</v>
      </c>
      <c r="T8" s="29">
        <v>2.1</v>
      </c>
      <c r="U8" s="29">
        <v>3.6</v>
      </c>
      <c r="V8" s="340">
        <f>IF(T8="","",T8+V7)</f>
        <v>599.20000000000005</v>
      </c>
      <c r="W8" s="340">
        <f>IF(U8="","",U8+W7)</f>
        <v>1623.3999999999999</v>
      </c>
      <c r="X8" s="341">
        <f>IF(S8="","",S8-S7+X7)</f>
        <v>5446.6</v>
      </c>
      <c r="Y8" s="342">
        <f>IF(T8="","",T8+Y7)</f>
        <v>3457.2</v>
      </c>
      <c r="Z8" s="342">
        <f>IF(U8="","",U8+Z7)</f>
        <v>5800.4000000000005</v>
      </c>
      <c r="AA8" s="343"/>
      <c r="AB8" s="346"/>
      <c r="AC8" s="212">
        <f t="shared" si="3"/>
        <v>1472.4</v>
      </c>
      <c r="AD8" s="260">
        <f t="shared" si="4"/>
        <v>6376.6</v>
      </c>
      <c r="AE8" s="212">
        <f t="shared" si="5"/>
        <v>9544.7999999999993</v>
      </c>
    </row>
    <row r="9" spans="1:31" ht="19.5" customHeight="1" x14ac:dyDescent="0.2">
      <c r="A9" s="24" t="s">
        <v>230</v>
      </c>
      <c r="B9" s="345">
        <v>44830</v>
      </c>
      <c r="C9" s="26">
        <v>1.2</v>
      </c>
      <c r="D9" s="27">
        <v>1</v>
      </c>
      <c r="E9" s="28">
        <v>3</v>
      </c>
      <c r="F9" s="338">
        <f t="shared" ref="F9:F73" si="6">IF(C9="","",C9+F8)</f>
        <v>4202</v>
      </c>
      <c r="G9" s="27">
        <f t="shared" ref="G9:G73" si="7">IF(E9="","",G8+E9)</f>
        <v>6032</v>
      </c>
      <c r="H9" s="339">
        <f t="shared" ref="H9:H73" si="8">IF(C9="","",C9+H8)</f>
        <v>2905</v>
      </c>
      <c r="I9" s="29">
        <v>0.4</v>
      </c>
      <c r="J9" s="29">
        <v>1.5</v>
      </c>
      <c r="K9" s="340">
        <f t="shared" ref="K9:K50" si="9">IF(I9="","",I9+K8)</f>
        <v>1623.2</v>
      </c>
      <c r="L9" s="340">
        <f t="shared" ref="L9:L50" si="10">IF(J9="","",J9+L8)</f>
        <v>1863.1</v>
      </c>
      <c r="M9" s="341">
        <f t="shared" ref="M9:M73" si="11">IF(H9="","",H9-H8+M8)</f>
        <v>4744.3</v>
      </c>
      <c r="N9" s="342">
        <f t="shared" ref="N9:N50" si="12">IF(I9="","",I9+N8)</f>
        <v>2565.8000000000002</v>
      </c>
      <c r="O9" s="342">
        <f t="shared" ref="O9:O50" si="13">IF(J9="","",J9+O8)</f>
        <v>5329.5</v>
      </c>
      <c r="P9" s="261">
        <f t="shared" si="0"/>
        <v>595</v>
      </c>
      <c r="Q9" s="261">
        <f t="shared" si="1"/>
        <v>4637.29</v>
      </c>
      <c r="R9" s="261">
        <f t="shared" si="2"/>
        <v>8376.77</v>
      </c>
      <c r="S9" s="339">
        <f t="shared" ref="S9:S40" si="14">IF(C9="","",C9+S8)</f>
        <v>2028.8</v>
      </c>
      <c r="T9" s="29">
        <v>0.3</v>
      </c>
      <c r="U9" s="29">
        <v>1.4</v>
      </c>
      <c r="V9" s="340">
        <f t="shared" ref="V9:V50" si="15">IF(T9="","",T9+V8)</f>
        <v>599.5</v>
      </c>
      <c r="W9" s="340">
        <f t="shared" ref="W9:W50" si="16">IF(U9="","",U9+W8)</f>
        <v>1624.8</v>
      </c>
      <c r="X9" s="341">
        <f t="shared" ref="X9:X74" si="17">IF(S9="","",S9-S8+X8)</f>
        <v>5447.8</v>
      </c>
      <c r="Y9" s="342">
        <f t="shared" ref="Y9:Y50" si="18">IF(T9="","",T9+Y8)</f>
        <v>3457.5</v>
      </c>
      <c r="Z9" s="342">
        <f t="shared" ref="Z9:Z50" si="19">IF(U9="","",U9+Z8)</f>
        <v>5801.8</v>
      </c>
      <c r="AA9" s="343"/>
      <c r="AB9" s="181"/>
      <c r="AC9" s="212">
        <f t="shared" si="3"/>
        <v>1471.2</v>
      </c>
      <c r="AD9" s="260">
        <f t="shared" si="4"/>
        <v>6375.2</v>
      </c>
      <c r="AE9" s="212">
        <f t="shared" si="5"/>
        <v>9544.5</v>
      </c>
    </row>
    <row r="10" spans="1:31" ht="19.5" customHeight="1" x14ac:dyDescent="0.2">
      <c r="A10" s="24" t="s">
        <v>231</v>
      </c>
      <c r="B10" s="345">
        <v>44831</v>
      </c>
      <c r="C10" s="28">
        <v>1.5</v>
      </c>
      <c r="D10" s="28">
        <v>1</v>
      </c>
      <c r="E10" s="28">
        <v>6</v>
      </c>
      <c r="F10" s="338">
        <f t="shared" si="6"/>
        <v>4203.5</v>
      </c>
      <c r="G10" s="27">
        <f t="shared" si="7"/>
        <v>6038</v>
      </c>
      <c r="H10" s="339">
        <f t="shared" si="8"/>
        <v>2906.5</v>
      </c>
      <c r="I10" s="29">
        <v>0.3</v>
      </c>
      <c r="J10" s="29">
        <v>2.2000000000000002</v>
      </c>
      <c r="K10" s="340">
        <f t="shared" si="9"/>
        <v>1623.5</v>
      </c>
      <c r="L10" s="340">
        <f t="shared" si="10"/>
        <v>1865.3</v>
      </c>
      <c r="M10" s="341">
        <f t="shared" si="11"/>
        <v>4745.8</v>
      </c>
      <c r="N10" s="342">
        <f t="shared" si="12"/>
        <v>2566.1000000000004</v>
      </c>
      <c r="O10" s="342">
        <f t="shared" si="13"/>
        <v>5331.7</v>
      </c>
      <c r="P10" s="261">
        <f t="shared" si="0"/>
        <v>593.5</v>
      </c>
      <c r="Q10" s="261">
        <f t="shared" si="1"/>
        <v>4635.09</v>
      </c>
      <c r="R10" s="261">
        <f t="shared" si="2"/>
        <v>8376.4699999999993</v>
      </c>
      <c r="S10" s="339">
        <f t="shared" si="14"/>
        <v>2030.3</v>
      </c>
      <c r="T10" s="29">
        <v>0.4</v>
      </c>
      <c r="U10" s="29">
        <v>2.1</v>
      </c>
      <c r="V10" s="340">
        <f t="shared" si="15"/>
        <v>599.9</v>
      </c>
      <c r="W10" s="340">
        <f t="shared" si="16"/>
        <v>1626.8999999999999</v>
      </c>
      <c r="X10" s="341">
        <f t="shared" si="17"/>
        <v>5449.3</v>
      </c>
      <c r="Y10" s="342">
        <f t="shared" si="18"/>
        <v>3457.9</v>
      </c>
      <c r="Z10" s="342">
        <f t="shared" si="19"/>
        <v>5803.9000000000005</v>
      </c>
      <c r="AB10" s="190"/>
      <c r="AC10" s="212">
        <f t="shared" si="3"/>
        <v>1469.7</v>
      </c>
      <c r="AD10" s="260">
        <f t="shared" si="4"/>
        <v>6373.1</v>
      </c>
      <c r="AE10" s="212">
        <f t="shared" si="5"/>
        <v>9544.1</v>
      </c>
    </row>
    <row r="11" spans="1:31" ht="19.5" customHeight="1" x14ac:dyDescent="0.2">
      <c r="A11" s="335" t="s">
        <v>232</v>
      </c>
      <c r="B11" s="347" t="s">
        <v>233</v>
      </c>
      <c r="C11" s="35">
        <v>1.2</v>
      </c>
      <c r="D11" s="35">
        <v>1</v>
      </c>
      <c r="E11" s="28">
        <v>6</v>
      </c>
      <c r="F11" s="338">
        <f t="shared" si="6"/>
        <v>4204.7</v>
      </c>
      <c r="G11" s="27">
        <f t="shared" si="7"/>
        <v>6044</v>
      </c>
      <c r="H11" s="339">
        <f t="shared" si="8"/>
        <v>2907.7</v>
      </c>
      <c r="I11" s="29">
        <v>0.5</v>
      </c>
      <c r="J11" s="29">
        <v>1.7</v>
      </c>
      <c r="K11" s="340">
        <f t="shared" si="9"/>
        <v>1624</v>
      </c>
      <c r="L11" s="340">
        <f t="shared" si="10"/>
        <v>1867</v>
      </c>
      <c r="M11" s="341">
        <f t="shared" si="11"/>
        <v>4747</v>
      </c>
      <c r="N11" s="342">
        <f t="shared" si="12"/>
        <v>2566.6000000000004</v>
      </c>
      <c r="O11" s="342">
        <f t="shared" si="13"/>
        <v>5333.4</v>
      </c>
      <c r="P11" s="261">
        <f t="shared" si="0"/>
        <v>592.30000000000018</v>
      </c>
      <c r="Q11" s="261">
        <f t="shared" si="1"/>
        <v>4633.3900000000003</v>
      </c>
      <c r="R11" s="261">
        <f t="shared" si="2"/>
        <v>8375.9699999999993</v>
      </c>
      <c r="S11" s="339">
        <f t="shared" si="14"/>
        <v>2031.5</v>
      </c>
      <c r="T11" s="29">
        <v>0.4</v>
      </c>
      <c r="U11" s="29">
        <v>1.8</v>
      </c>
      <c r="V11" s="340">
        <f t="shared" si="15"/>
        <v>600.29999999999995</v>
      </c>
      <c r="W11" s="340">
        <f t="shared" si="16"/>
        <v>1628.6999999999998</v>
      </c>
      <c r="X11" s="341">
        <f t="shared" si="17"/>
        <v>5450.5</v>
      </c>
      <c r="Y11" s="342">
        <f t="shared" si="18"/>
        <v>3458.3</v>
      </c>
      <c r="Z11" s="342">
        <f t="shared" si="19"/>
        <v>5805.7000000000007</v>
      </c>
      <c r="AB11" s="190"/>
      <c r="AC11" s="212">
        <f t="shared" si="3"/>
        <v>1468.5</v>
      </c>
      <c r="AD11" s="260">
        <f t="shared" si="4"/>
        <v>6371.3</v>
      </c>
      <c r="AE11" s="212">
        <f t="shared" si="5"/>
        <v>9543.7000000000007</v>
      </c>
    </row>
    <row r="12" spans="1:31" ht="19.5" customHeight="1" x14ac:dyDescent="0.2">
      <c r="A12" s="24" t="s">
        <v>234</v>
      </c>
      <c r="B12" s="348">
        <v>44833</v>
      </c>
      <c r="C12" s="35">
        <v>1.5</v>
      </c>
      <c r="D12" s="35">
        <v>2</v>
      </c>
      <c r="E12" s="35">
        <v>8</v>
      </c>
      <c r="F12" s="338">
        <f t="shared" si="6"/>
        <v>4206.2</v>
      </c>
      <c r="G12" s="27">
        <f t="shared" si="7"/>
        <v>6052</v>
      </c>
      <c r="H12" s="339">
        <f t="shared" si="8"/>
        <v>2909.2</v>
      </c>
      <c r="I12" s="29">
        <v>0.7</v>
      </c>
      <c r="J12" s="29">
        <v>2.5</v>
      </c>
      <c r="K12" s="340">
        <f t="shared" si="9"/>
        <v>1624.7</v>
      </c>
      <c r="L12" s="340">
        <f t="shared" si="10"/>
        <v>1869.5</v>
      </c>
      <c r="M12" s="341">
        <f t="shared" si="11"/>
        <v>4748.5</v>
      </c>
      <c r="N12" s="342">
        <f t="shared" si="12"/>
        <v>2567.3000000000002</v>
      </c>
      <c r="O12" s="342">
        <f t="shared" si="13"/>
        <v>5335.9</v>
      </c>
      <c r="P12" s="261">
        <f t="shared" si="0"/>
        <v>590.80000000000018</v>
      </c>
      <c r="Q12" s="261">
        <f t="shared" si="1"/>
        <v>4630.8900000000003</v>
      </c>
      <c r="R12" s="261">
        <f t="shared" si="2"/>
        <v>8375.27</v>
      </c>
      <c r="S12" s="339">
        <f t="shared" si="14"/>
        <v>2033</v>
      </c>
      <c r="T12" s="29">
        <v>0.7</v>
      </c>
      <c r="U12" s="29">
        <v>2.4</v>
      </c>
      <c r="V12" s="340">
        <f t="shared" si="15"/>
        <v>601</v>
      </c>
      <c r="W12" s="340">
        <f t="shared" si="16"/>
        <v>1631.1</v>
      </c>
      <c r="X12" s="341">
        <f t="shared" si="17"/>
        <v>5452</v>
      </c>
      <c r="Y12" s="342">
        <f t="shared" si="18"/>
        <v>3459</v>
      </c>
      <c r="Z12" s="342">
        <f t="shared" si="19"/>
        <v>5808.1</v>
      </c>
      <c r="AB12" s="190"/>
      <c r="AC12" s="212">
        <f t="shared" si="3"/>
        <v>1467</v>
      </c>
      <c r="AD12" s="260">
        <f t="shared" si="4"/>
        <v>6368.9</v>
      </c>
      <c r="AE12" s="212">
        <f t="shared" si="5"/>
        <v>9543</v>
      </c>
    </row>
    <row r="13" spans="1:31" ht="19.5" customHeight="1" x14ac:dyDescent="0.2">
      <c r="A13" s="24" t="s">
        <v>235</v>
      </c>
      <c r="B13" s="348">
        <v>44837</v>
      </c>
      <c r="C13" s="35">
        <v>1.2</v>
      </c>
      <c r="D13" s="35">
        <v>2</v>
      </c>
      <c r="E13" s="35">
        <v>1</v>
      </c>
      <c r="F13" s="338">
        <f t="shared" si="6"/>
        <v>4207.3999999999996</v>
      </c>
      <c r="G13" s="27">
        <f t="shared" si="7"/>
        <v>6053</v>
      </c>
      <c r="H13" s="339">
        <f t="shared" si="8"/>
        <v>2910.3999999999996</v>
      </c>
      <c r="I13" s="29">
        <v>0.3</v>
      </c>
      <c r="J13" s="29">
        <v>1.2</v>
      </c>
      <c r="K13" s="340">
        <f t="shared" si="9"/>
        <v>1625</v>
      </c>
      <c r="L13" s="340">
        <f t="shared" si="10"/>
        <v>1870.7</v>
      </c>
      <c r="M13" s="341">
        <f t="shared" si="11"/>
        <v>4749.7</v>
      </c>
      <c r="N13" s="342">
        <f t="shared" si="12"/>
        <v>2567.6000000000004</v>
      </c>
      <c r="O13" s="342">
        <f t="shared" si="13"/>
        <v>5337.0999999999995</v>
      </c>
      <c r="P13" s="261">
        <f t="shared" si="0"/>
        <v>589.60000000000036</v>
      </c>
      <c r="Q13" s="261">
        <f t="shared" si="1"/>
        <v>4629.6900000000005</v>
      </c>
      <c r="R13" s="261">
        <f t="shared" si="2"/>
        <v>8374.9699999999993</v>
      </c>
      <c r="S13" s="339">
        <f t="shared" si="14"/>
        <v>2034.2</v>
      </c>
      <c r="T13" s="349">
        <v>0.3</v>
      </c>
      <c r="U13" s="349">
        <v>1.3</v>
      </c>
      <c r="V13" s="340">
        <f t="shared" si="15"/>
        <v>601.29999999999995</v>
      </c>
      <c r="W13" s="340">
        <f t="shared" si="16"/>
        <v>1632.3999999999999</v>
      </c>
      <c r="X13" s="341">
        <f t="shared" si="17"/>
        <v>5453.2</v>
      </c>
      <c r="Y13" s="342">
        <f t="shared" si="18"/>
        <v>3459.3</v>
      </c>
      <c r="Z13" s="342">
        <f t="shared" si="19"/>
        <v>5809.4000000000005</v>
      </c>
      <c r="AB13" s="190"/>
      <c r="AC13" s="212">
        <f t="shared" si="3"/>
        <v>1465.8</v>
      </c>
      <c r="AD13" s="260">
        <f t="shared" si="4"/>
        <v>6367.6</v>
      </c>
      <c r="AE13" s="212">
        <f t="shared" si="5"/>
        <v>9542.7000000000007</v>
      </c>
    </row>
    <row r="14" spans="1:31" ht="19.5" customHeight="1" x14ac:dyDescent="0.2">
      <c r="A14" s="24" t="s">
        <v>236</v>
      </c>
      <c r="B14" s="348">
        <v>44838</v>
      </c>
      <c r="C14" s="35">
        <v>1.3</v>
      </c>
      <c r="D14" s="35">
        <v>1</v>
      </c>
      <c r="E14" s="35">
        <v>5</v>
      </c>
      <c r="F14" s="338">
        <f t="shared" si="6"/>
        <v>4208.7</v>
      </c>
      <c r="G14" s="27">
        <f t="shared" si="7"/>
        <v>6058</v>
      </c>
      <c r="H14" s="339">
        <f t="shared" si="8"/>
        <v>2911.7</v>
      </c>
      <c r="I14" s="29">
        <v>0.3</v>
      </c>
      <c r="J14" s="29">
        <v>1.7</v>
      </c>
      <c r="K14" s="340">
        <f t="shared" si="9"/>
        <v>1625.3</v>
      </c>
      <c r="L14" s="340">
        <f t="shared" si="10"/>
        <v>1872.4</v>
      </c>
      <c r="M14" s="341">
        <f t="shared" si="11"/>
        <v>4751</v>
      </c>
      <c r="N14" s="342">
        <f t="shared" si="12"/>
        <v>2567.9000000000005</v>
      </c>
      <c r="O14" s="342">
        <f t="shared" si="13"/>
        <v>5338.7999999999993</v>
      </c>
      <c r="P14" s="261">
        <f t="shared" si="0"/>
        <v>588.30000000000018</v>
      </c>
      <c r="Q14" s="261">
        <f t="shared" si="1"/>
        <v>4627.9900000000007</v>
      </c>
      <c r="R14" s="261">
        <f t="shared" si="2"/>
        <v>8374.67</v>
      </c>
      <c r="S14" s="339">
        <f t="shared" si="14"/>
        <v>2035.5</v>
      </c>
      <c r="T14" s="349">
        <v>0.4</v>
      </c>
      <c r="U14" s="349">
        <v>1.6</v>
      </c>
      <c r="V14" s="340">
        <f t="shared" si="15"/>
        <v>601.69999999999993</v>
      </c>
      <c r="W14" s="340">
        <f t="shared" si="16"/>
        <v>1633.9999999999998</v>
      </c>
      <c r="X14" s="341">
        <f t="shared" si="17"/>
        <v>5454.5</v>
      </c>
      <c r="Y14" s="342">
        <f t="shared" si="18"/>
        <v>3459.7000000000003</v>
      </c>
      <c r="Z14" s="342">
        <f t="shared" si="19"/>
        <v>5811.0000000000009</v>
      </c>
      <c r="AB14" s="190"/>
      <c r="AC14" s="212">
        <f t="shared" si="3"/>
        <v>1464.5</v>
      </c>
      <c r="AD14" s="260">
        <f t="shared" si="4"/>
        <v>6366</v>
      </c>
      <c r="AE14" s="212">
        <f t="shared" si="5"/>
        <v>9542.2999999999993</v>
      </c>
    </row>
    <row r="15" spans="1:31" ht="19.5" customHeight="1" x14ac:dyDescent="0.2">
      <c r="A15" s="335" t="s">
        <v>237</v>
      </c>
      <c r="B15" s="347" t="s">
        <v>238</v>
      </c>
      <c r="C15" s="35">
        <v>2.5</v>
      </c>
      <c r="D15" s="35">
        <v>2</v>
      </c>
      <c r="E15" s="35">
        <v>15</v>
      </c>
      <c r="F15" s="338">
        <f t="shared" si="6"/>
        <v>4211.2</v>
      </c>
      <c r="G15" s="27">
        <f t="shared" si="7"/>
        <v>6073</v>
      </c>
      <c r="H15" s="339">
        <f t="shared" si="8"/>
        <v>2914.2</v>
      </c>
      <c r="I15" s="29">
        <v>0.7</v>
      </c>
      <c r="J15" s="29">
        <v>3.4</v>
      </c>
      <c r="K15" s="340">
        <f t="shared" si="9"/>
        <v>1626</v>
      </c>
      <c r="L15" s="340">
        <f t="shared" si="10"/>
        <v>1875.8000000000002</v>
      </c>
      <c r="M15" s="341">
        <f t="shared" si="11"/>
        <v>4753.5</v>
      </c>
      <c r="N15" s="342">
        <f t="shared" si="12"/>
        <v>2568.6000000000004</v>
      </c>
      <c r="O15" s="342">
        <f t="shared" si="13"/>
        <v>5342.1999999999989</v>
      </c>
      <c r="P15" s="261">
        <f t="shared" si="0"/>
        <v>585.80000000000018</v>
      </c>
      <c r="Q15" s="261">
        <f t="shared" si="1"/>
        <v>4624.5900000000011</v>
      </c>
      <c r="R15" s="261">
        <f t="shared" si="2"/>
        <v>8373.9699999999993</v>
      </c>
      <c r="S15" s="339">
        <f t="shared" si="14"/>
        <v>2038</v>
      </c>
      <c r="T15" s="349">
        <v>0.7</v>
      </c>
      <c r="U15" s="349">
        <v>3.3</v>
      </c>
      <c r="V15" s="340">
        <f t="shared" si="15"/>
        <v>602.4</v>
      </c>
      <c r="W15" s="340">
        <f t="shared" si="16"/>
        <v>1637.2999999999997</v>
      </c>
      <c r="X15" s="341">
        <f t="shared" si="17"/>
        <v>5457</v>
      </c>
      <c r="Y15" s="342">
        <f t="shared" si="18"/>
        <v>3460.4</v>
      </c>
      <c r="Z15" s="342">
        <f t="shared" si="19"/>
        <v>5814.3000000000011</v>
      </c>
      <c r="AB15" s="190"/>
      <c r="AC15" s="212">
        <f t="shared" si="3"/>
        <v>1462</v>
      </c>
      <c r="AD15" s="260">
        <f t="shared" si="4"/>
        <v>6362.7000000000007</v>
      </c>
      <c r="AE15" s="212">
        <f t="shared" si="5"/>
        <v>9541.6</v>
      </c>
    </row>
    <row r="16" spans="1:31" ht="19.5" customHeight="1" x14ac:dyDescent="0.2">
      <c r="A16" s="24" t="s">
        <v>239</v>
      </c>
      <c r="B16" s="348">
        <v>44840</v>
      </c>
      <c r="C16" s="35">
        <v>1.5</v>
      </c>
      <c r="D16" s="35">
        <v>1</v>
      </c>
      <c r="E16" s="35">
        <v>1</v>
      </c>
      <c r="F16" s="338">
        <f t="shared" si="6"/>
        <v>4212.7</v>
      </c>
      <c r="G16" s="27">
        <f t="shared" si="7"/>
        <v>6074</v>
      </c>
      <c r="H16" s="339">
        <f t="shared" si="8"/>
        <v>2915.7</v>
      </c>
      <c r="I16" s="29">
        <v>0.3</v>
      </c>
      <c r="J16" s="29">
        <v>1.2</v>
      </c>
      <c r="K16" s="340">
        <f t="shared" si="9"/>
        <v>1626.3</v>
      </c>
      <c r="L16" s="340">
        <f t="shared" si="10"/>
        <v>1877.0000000000002</v>
      </c>
      <c r="M16" s="341">
        <f t="shared" si="11"/>
        <v>4755</v>
      </c>
      <c r="N16" s="342">
        <f t="shared" si="12"/>
        <v>2568.9000000000005</v>
      </c>
      <c r="O16" s="342">
        <f t="shared" si="13"/>
        <v>5343.3999999999987</v>
      </c>
      <c r="P16" s="261">
        <f t="shared" si="0"/>
        <v>584.30000000000018</v>
      </c>
      <c r="Q16" s="261">
        <f t="shared" si="1"/>
        <v>4623.3900000000012</v>
      </c>
      <c r="R16" s="261">
        <f t="shared" si="2"/>
        <v>8373.67</v>
      </c>
      <c r="S16" s="339">
        <f t="shared" si="14"/>
        <v>2039.5</v>
      </c>
      <c r="T16" s="349">
        <v>0.3</v>
      </c>
      <c r="U16" s="349">
        <v>1.2</v>
      </c>
      <c r="V16" s="340">
        <f t="shared" si="15"/>
        <v>602.69999999999993</v>
      </c>
      <c r="W16" s="340">
        <f t="shared" si="16"/>
        <v>1638.4999999999998</v>
      </c>
      <c r="X16" s="341">
        <f t="shared" si="17"/>
        <v>5458.5</v>
      </c>
      <c r="Y16" s="342">
        <f t="shared" si="18"/>
        <v>3460.7000000000003</v>
      </c>
      <c r="Z16" s="342">
        <f t="shared" si="19"/>
        <v>5815.5000000000009</v>
      </c>
      <c r="AB16" s="190"/>
      <c r="AC16" s="212">
        <f t="shared" si="3"/>
        <v>1460.5</v>
      </c>
      <c r="AD16" s="260">
        <f t="shared" si="4"/>
        <v>6361.5</v>
      </c>
      <c r="AE16" s="212">
        <f t="shared" si="5"/>
        <v>9541.2999999999993</v>
      </c>
    </row>
    <row r="17" spans="1:31" ht="19.5" customHeight="1" x14ac:dyDescent="0.2">
      <c r="A17" s="24" t="s">
        <v>240</v>
      </c>
      <c r="B17" s="348">
        <v>44845</v>
      </c>
      <c r="C17" s="35">
        <v>0</v>
      </c>
      <c r="D17" s="35">
        <v>3</v>
      </c>
      <c r="E17" s="35">
        <v>0</v>
      </c>
      <c r="F17" s="338">
        <f t="shared" si="6"/>
        <v>4212.7</v>
      </c>
      <c r="G17" s="27">
        <f t="shared" si="7"/>
        <v>6074</v>
      </c>
      <c r="H17" s="339">
        <f t="shared" si="8"/>
        <v>2915.7</v>
      </c>
      <c r="I17" s="29">
        <v>1.5</v>
      </c>
      <c r="J17" s="29">
        <v>2.2000000000000002</v>
      </c>
      <c r="K17" s="340">
        <f t="shared" si="9"/>
        <v>1627.8</v>
      </c>
      <c r="L17" s="340">
        <f t="shared" si="10"/>
        <v>1879.2000000000003</v>
      </c>
      <c r="M17" s="341">
        <f t="shared" si="11"/>
        <v>4755</v>
      </c>
      <c r="N17" s="342">
        <f t="shared" si="12"/>
        <v>2570.4000000000005</v>
      </c>
      <c r="O17" s="342">
        <f t="shared" si="13"/>
        <v>5345.5999999999985</v>
      </c>
      <c r="P17" s="261">
        <f t="shared" si="0"/>
        <v>584.30000000000018</v>
      </c>
      <c r="Q17" s="261">
        <f t="shared" si="1"/>
        <v>4621.1900000000014</v>
      </c>
      <c r="R17" s="261">
        <f t="shared" si="2"/>
        <v>8372.17</v>
      </c>
      <c r="S17" s="339">
        <f t="shared" si="14"/>
        <v>2039.5</v>
      </c>
      <c r="T17" s="350">
        <v>1.4</v>
      </c>
      <c r="U17" s="350">
        <v>2.2000000000000002</v>
      </c>
      <c r="V17" s="340">
        <f t="shared" si="15"/>
        <v>604.09999999999991</v>
      </c>
      <c r="W17" s="340">
        <f t="shared" si="16"/>
        <v>1640.6999999999998</v>
      </c>
      <c r="X17" s="341">
        <f t="shared" si="17"/>
        <v>5458.5</v>
      </c>
      <c r="Y17" s="342">
        <f t="shared" si="18"/>
        <v>3462.1000000000004</v>
      </c>
      <c r="Z17" s="342">
        <f t="shared" si="19"/>
        <v>5817.7000000000007</v>
      </c>
      <c r="AB17" s="190"/>
      <c r="AC17" s="212">
        <f t="shared" si="3"/>
        <v>1460.5</v>
      </c>
      <c r="AD17" s="260">
        <f t="shared" si="4"/>
        <v>6359.3</v>
      </c>
      <c r="AE17" s="212">
        <f t="shared" si="5"/>
        <v>9539.9</v>
      </c>
    </row>
    <row r="18" spans="1:31" ht="19.5" customHeight="1" x14ac:dyDescent="0.2">
      <c r="A18" s="24" t="s">
        <v>241</v>
      </c>
      <c r="B18" s="348">
        <v>44846</v>
      </c>
      <c r="C18" s="35">
        <v>2.8</v>
      </c>
      <c r="D18" s="35">
        <v>2</v>
      </c>
      <c r="E18" s="35">
        <v>10</v>
      </c>
      <c r="F18" s="338">
        <f t="shared" si="6"/>
        <v>4215.5</v>
      </c>
      <c r="G18" s="27">
        <f t="shared" si="7"/>
        <v>6084</v>
      </c>
      <c r="H18" s="339">
        <f t="shared" si="8"/>
        <v>2918.5</v>
      </c>
      <c r="I18" s="29">
        <v>0.7</v>
      </c>
      <c r="J18" s="29">
        <v>2.2999999999999998</v>
      </c>
      <c r="K18" s="340">
        <f t="shared" si="9"/>
        <v>1628.5</v>
      </c>
      <c r="L18" s="340">
        <f t="shared" si="10"/>
        <v>1881.5000000000002</v>
      </c>
      <c r="M18" s="341">
        <f t="shared" si="11"/>
        <v>4757.8</v>
      </c>
      <c r="N18" s="342">
        <f t="shared" si="12"/>
        <v>2571.1000000000004</v>
      </c>
      <c r="O18" s="342">
        <f t="shared" si="13"/>
        <v>5347.8999999999987</v>
      </c>
      <c r="P18" s="261">
        <f t="shared" si="0"/>
        <v>581.5</v>
      </c>
      <c r="Q18" s="261">
        <f t="shared" si="1"/>
        <v>4618.8900000000012</v>
      </c>
      <c r="R18" s="261">
        <f t="shared" si="2"/>
        <v>8371.4699999999993</v>
      </c>
      <c r="S18" s="339">
        <f t="shared" si="14"/>
        <v>2042.3</v>
      </c>
      <c r="T18" s="350">
        <v>0.7</v>
      </c>
      <c r="U18" s="350">
        <v>2.2999999999999998</v>
      </c>
      <c r="V18" s="340">
        <f t="shared" si="15"/>
        <v>604.79999999999995</v>
      </c>
      <c r="W18" s="340">
        <f t="shared" si="16"/>
        <v>1642.9999999999998</v>
      </c>
      <c r="X18" s="341">
        <f t="shared" si="17"/>
        <v>5461.3</v>
      </c>
      <c r="Y18" s="342">
        <f t="shared" si="18"/>
        <v>3462.8</v>
      </c>
      <c r="Z18" s="342">
        <f t="shared" si="19"/>
        <v>5820.0000000000009</v>
      </c>
      <c r="AB18" s="190"/>
      <c r="AC18" s="212">
        <f t="shared" si="3"/>
        <v>1457.7</v>
      </c>
      <c r="AD18" s="260">
        <f t="shared" si="4"/>
        <v>6357</v>
      </c>
      <c r="AE18" s="212">
        <f t="shared" si="5"/>
        <v>9539.2000000000007</v>
      </c>
    </row>
    <row r="19" spans="1:31" ht="19.5" customHeight="1" x14ac:dyDescent="0.2">
      <c r="A19" s="335" t="s">
        <v>242</v>
      </c>
      <c r="B19" s="348">
        <v>44847</v>
      </c>
      <c r="C19" s="35">
        <v>2.5</v>
      </c>
      <c r="D19" s="35">
        <v>2</v>
      </c>
      <c r="E19" s="35">
        <v>2</v>
      </c>
      <c r="F19" s="338">
        <f t="shared" si="6"/>
        <v>4218</v>
      </c>
      <c r="G19" s="27">
        <f t="shared" si="7"/>
        <v>6086</v>
      </c>
      <c r="H19" s="339">
        <f t="shared" si="8"/>
        <v>2921</v>
      </c>
      <c r="I19" s="29">
        <v>0.7</v>
      </c>
      <c r="J19" s="29">
        <v>2</v>
      </c>
      <c r="K19" s="340">
        <f t="shared" si="9"/>
        <v>1629.2</v>
      </c>
      <c r="L19" s="340">
        <f t="shared" si="10"/>
        <v>1883.5000000000002</v>
      </c>
      <c r="M19" s="341">
        <f t="shared" si="11"/>
        <v>4760.3</v>
      </c>
      <c r="N19" s="342">
        <f t="shared" si="12"/>
        <v>2571.8000000000002</v>
      </c>
      <c r="O19" s="342">
        <f t="shared" si="13"/>
        <v>5349.8999999999987</v>
      </c>
      <c r="P19" s="261">
        <f t="shared" si="0"/>
        <v>579</v>
      </c>
      <c r="Q19" s="261">
        <f t="shared" si="1"/>
        <v>4616.8900000000012</v>
      </c>
      <c r="R19" s="261">
        <f t="shared" si="2"/>
        <v>8370.77</v>
      </c>
      <c r="S19" s="339">
        <f t="shared" si="14"/>
        <v>2044.8</v>
      </c>
      <c r="T19" s="350">
        <v>0.7</v>
      </c>
      <c r="U19" s="350">
        <v>2</v>
      </c>
      <c r="V19" s="340">
        <f t="shared" si="15"/>
        <v>605.5</v>
      </c>
      <c r="W19" s="340">
        <f t="shared" si="16"/>
        <v>1644.9999999999998</v>
      </c>
      <c r="X19" s="341">
        <f t="shared" si="17"/>
        <v>5463.8</v>
      </c>
      <c r="Y19" s="342">
        <f t="shared" si="18"/>
        <v>3463.5</v>
      </c>
      <c r="Z19" s="342">
        <f t="shared" si="19"/>
        <v>5822.0000000000009</v>
      </c>
      <c r="AB19" s="190"/>
      <c r="AC19" s="212">
        <f t="shared" si="3"/>
        <v>1455.2</v>
      </c>
      <c r="AD19" s="260">
        <f t="shared" si="4"/>
        <v>6355</v>
      </c>
      <c r="AE19" s="212">
        <f t="shared" si="5"/>
        <v>9538.5</v>
      </c>
    </row>
    <row r="20" spans="1:31" ht="19.5" customHeight="1" x14ac:dyDescent="0.2">
      <c r="A20" s="335" t="s">
        <v>243</v>
      </c>
      <c r="B20" s="348">
        <v>45057</v>
      </c>
      <c r="C20" s="35">
        <v>0</v>
      </c>
      <c r="D20" s="35">
        <v>0</v>
      </c>
      <c r="E20" s="35">
        <v>0</v>
      </c>
      <c r="F20" s="338">
        <f t="shared" si="6"/>
        <v>4218</v>
      </c>
      <c r="G20" s="27">
        <f t="shared" si="7"/>
        <v>6086</v>
      </c>
      <c r="H20" s="339">
        <f t="shared" si="8"/>
        <v>2921</v>
      </c>
      <c r="I20" s="29">
        <v>0</v>
      </c>
      <c r="J20" s="29">
        <v>0</v>
      </c>
      <c r="K20" s="340">
        <f t="shared" si="9"/>
        <v>1629.2</v>
      </c>
      <c r="L20" s="340">
        <f t="shared" si="10"/>
        <v>1883.5000000000002</v>
      </c>
      <c r="M20" s="341">
        <f t="shared" si="11"/>
        <v>4760.3</v>
      </c>
      <c r="N20" s="342">
        <f t="shared" si="12"/>
        <v>2571.8000000000002</v>
      </c>
      <c r="O20" s="342">
        <f t="shared" si="13"/>
        <v>5349.8999999999987</v>
      </c>
      <c r="P20" s="261">
        <f t="shared" si="0"/>
        <v>579</v>
      </c>
      <c r="Q20" s="261">
        <f t="shared" si="1"/>
        <v>4616.8900000000012</v>
      </c>
      <c r="R20" s="261">
        <f t="shared" si="2"/>
        <v>8370.77</v>
      </c>
      <c r="S20" s="339">
        <f t="shared" si="14"/>
        <v>2044.8</v>
      </c>
      <c r="T20" s="350">
        <v>0</v>
      </c>
      <c r="U20" s="350">
        <v>0</v>
      </c>
      <c r="V20" s="340">
        <f t="shared" si="15"/>
        <v>605.5</v>
      </c>
      <c r="W20" s="340">
        <f t="shared" si="16"/>
        <v>1644.9999999999998</v>
      </c>
      <c r="X20" s="341">
        <f t="shared" si="17"/>
        <v>5463.8</v>
      </c>
      <c r="Y20" s="342">
        <f t="shared" si="18"/>
        <v>3463.5</v>
      </c>
      <c r="Z20" s="342">
        <f t="shared" si="19"/>
        <v>5822.0000000000009</v>
      </c>
      <c r="AB20" s="190"/>
      <c r="AC20" s="212">
        <f t="shared" si="3"/>
        <v>1455.2</v>
      </c>
      <c r="AD20" s="260">
        <f t="shared" si="4"/>
        <v>6355</v>
      </c>
      <c r="AE20" s="212">
        <f t="shared" si="5"/>
        <v>9538.5</v>
      </c>
    </row>
    <row r="21" spans="1:31" ht="19.5" customHeight="1" x14ac:dyDescent="0.2">
      <c r="A21" s="335" t="s">
        <v>244</v>
      </c>
      <c r="B21" s="348">
        <v>45057</v>
      </c>
      <c r="C21" s="35">
        <v>0</v>
      </c>
      <c r="D21" s="35">
        <v>0</v>
      </c>
      <c r="E21" s="35">
        <v>0</v>
      </c>
      <c r="F21" s="338">
        <f t="shared" si="6"/>
        <v>4218</v>
      </c>
      <c r="G21" s="27">
        <f t="shared" si="7"/>
        <v>6086</v>
      </c>
      <c r="H21" s="339">
        <f t="shared" si="8"/>
        <v>2921</v>
      </c>
      <c r="I21" s="29">
        <v>0.6</v>
      </c>
      <c r="J21" s="29">
        <v>1</v>
      </c>
      <c r="K21" s="340">
        <f t="shared" si="9"/>
        <v>1629.8</v>
      </c>
      <c r="L21" s="340">
        <f t="shared" si="10"/>
        <v>1884.5000000000002</v>
      </c>
      <c r="M21" s="341">
        <f t="shared" si="11"/>
        <v>4760.3</v>
      </c>
      <c r="N21" s="342">
        <f t="shared" si="12"/>
        <v>2572.4</v>
      </c>
      <c r="O21" s="342">
        <f t="shared" si="13"/>
        <v>5350.8999999999987</v>
      </c>
      <c r="P21" s="261">
        <f t="shared" si="0"/>
        <v>579</v>
      </c>
      <c r="Q21" s="261">
        <f t="shared" si="1"/>
        <v>4615.8900000000012</v>
      </c>
      <c r="R21" s="261">
        <f t="shared" si="2"/>
        <v>8370.17</v>
      </c>
      <c r="S21" s="339">
        <f t="shared" si="14"/>
        <v>2044.8</v>
      </c>
      <c r="T21" s="350">
        <v>0.6</v>
      </c>
      <c r="U21" s="350">
        <v>1</v>
      </c>
      <c r="V21" s="340">
        <f t="shared" si="15"/>
        <v>606.1</v>
      </c>
      <c r="W21" s="340">
        <f t="shared" si="16"/>
        <v>1645.9999999999998</v>
      </c>
      <c r="X21" s="341">
        <f t="shared" si="17"/>
        <v>5463.8</v>
      </c>
      <c r="Y21" s="342">
        <f t="shared" si="18"/>
        <v>3464.1</v>
      </c>
      <c r="Z21" s="342">
        <f t="shared" si="19"/>
        <v>5823.0000000000009</v>
      </c>
      <c r="AB21" s="190"/>
      <c r="AC21" s="212">
        <f t="shared" si="3"/>
        <v>1455.2</v>
      </c>
      <c r="AD21" s="260">
        <f t="shared" si="4"/>
        <v>6354</v>
      </c>
      <c r="AE21" s="212">
        <f t="shared" si="5"/>
        <v>9537.9</v>
      </c>
    </row>
    <row r="22" spans="1:31" ht="19.5" customHeight="1" x14ac:dyDescent="0.2">
      <c r="A22" s="335" t="s">
        <v>245</v>
      </c>
      <c r="B22" s="348">
        <v>45058</v>
      </c>
      <c r="C22" s="35">
        <v>0</v>
      </c>
      <c r="D22" s="35">
        <v>0</v>
      </c>
      <c r="E22" s="35">
        <v>0</v>
      </c>
      <c r="F22" s="338">
        <f t="shared" si="6"/>
        <v>4218</v>
      </c>
      <c r="G22" s="27">
        <f t="shared" si="7"/>
        <v>6086</v>
      </c>
      <c r="H22" s="339">
        <f t="shared" si="8"/>
        <v>2921</v>
      </c>
      <c r="I22" s="29">
        <v>2.4</v>
      </c>
      <c r="J22" s="29">
        <v>3.5</v>
      </c>
      <c r="K22" s="340">
        <f t="shared" si="9"/>
        <v>1632.2</v>
      </c>
      <c r="L22" s="340">
        <f t="shared" si="10"/>
        <v>1888.0000000000002</v>
      </c>
      <c r="M22" s="341">
        <f t="shared" si="11"/>
        <v>4760.3</v>
      </c>
      <c r="N22" s="342">
        <f t="shared" si="12"/>
        <v>2574.8000000000002</v>
      </c>
      <c r="O22" s="342">
        <f t="shared" si="13"/>
        <v>5354.3999999999987</v>
      </c>
      <c r="P22" s="261">
        <f t="shared" si="0"/>
        <v>579</v>
      </c>
      <c r="Q22" s="261">
        <f t="shared" si="1"/>
        <v>4612.3900000000012</v>
      </c>
      <c r="R22" s="261">
        <f t="shared" si="2"/>
        <v>8367.77</v>
      </c>
      <c r="S22" s="339">
        <f t="shared" si="14"/>
        <v>2044.8</v>
      </c>
      <c r="T22" s="350">
        <v>2.5</v>
      </c>
      <c r="U22" s="350">
        <v>2.9</v>
      </c>
      <c r="V22" s="340">
        <f t="shared" si="15"/>
        <v>608.6</v>
      </c>
      <c r="W22" s="340">
        <f t="shared" si="16"/>
        <v>1648.8999999999999</v>
      </c>
      <c r="X22" s="341">
        <f t="shared" si="17"/>
        <v>5463.8</v>
      </c>
      <c r="Y22" s="342">
        <f t="shared" si="18"/>
        <v>3466.6</v>
      </c>
      <c r="Z22" s="342">
        <f t="shared" si="19"/>
        <v>5825.9000000000005</v>
      </c>
      <c r="AB22" s="190"/>
      <c r="AC22" s="212">
        <f t="shared" si="3"/>
        <v>1455.2</v>
      </c>
      <c r="AD22" s="260">
        <f t="shared" si="4"/>
        <v>6351.1</v>
      </c>
      <c r="AE22" s="212">
        <f t="shared" si="5"/>
        <v>9535.4</v>
      </c>
    </row>
    <row r="23" spans="1:31" ht="19.5" customHeight="1" x14ac:dyDescent="0.2">
      <c r="A23" s="335" t="s">
        <v>246</v>
      </c>
      <c r="B23" s="348">
        <v>45062</v>
      </c>
      <c r="C23" s="35">
        <v>0</v>
      </c>
      <c r="D23" s="35">
        <v>0</v>
      </c>
      <c r="E23" s="35">
        <v>0</v>
      </c>
      <c r="F23" s="338">
        <f t="shared" si="6"/>
        <v>4218</v>
      </c>
      <c r="G23" s="27">
        <f t="shared" si="7"/>
        <v>6086</v>
      </c>
      <c r="H23" s="339">
        <f t="shared" si="8"/>
        <v>2921</v>
      </c>
      <c r="I23" s="29">
        <v>3</v>
      </c>
      <c r="J23" s="29">
        <v>4.5</v>
      </c>
      <c r="K23" s="340">
        <f t="shared" si="9"/>
        <v>1635.2</v>
      </c>
      <c r="L23" s="340">
        <f t="shared" si="10"/>
        <v>1892.5000000000002</v>
      </c>
      <c r="M23" s="341">
        <f t="shared" si="11"/>
        <v>4760.3</v>
      </c>
      <c r="N23" s="342">
        <f t="shared" si="12"/>
        <v>2577.8000000000002</v>
      </c>
      <c r="O23" s="342">
        <f t="shared" si="13"/>
        <v>5358.8999999999987</v>
      </c>
      <c r="P23" s="261">
        <f t="shared" si="0"/>
        <v>579</v>
      </c>
      <c r="Q23" s="261">
        <f t="shared" si="1"/>
        <v>4607.8900000000012</v>
      </c>
      <c r="R23" s="261">
        <f t="shared" si="2"/>
        <v>8364.77</v>
      </c>
      <c r="S23" s="339">
        <f t="shared" si="14"/>
        <v>2044.8</v>
      </c>
      <c r="T23" s="350">
        <v>3</v>
      </c>
      <c r="U23" s="350">
        <v>4.5</v>
      </c>
      <c r="V23" s="340">
        <f t="shared" si="15"/>
        <v>611.6</v>
      </c>
      <c r="W23" s="340">
        <f t="shared" si="16"/>
        <v>1653.3999999999999</v>
      </c>
      <c r="X23" s="341">
        <f t="shared" si="17"/>
        <v>5463.8</v>
      </c>
      <c r="Y23" s="342">
        <f t="shared" si="18"/>
        <v>3469.6</v>
      </c>
      <c r="Z23" s="342">
        <f t="shared" si="19"/>
        <v>5830.4000000000005</v>
      </c>
      <c r="AB23" s="190"/>
      <c r="AC23" s="212">
        <f t="shared" si="3"/>
        <v>1455.2</v>
      </c>
      <c r="AD23" s="260">
        <f t="shared" si="4"/>
        <v>6346.6</v>
      </c>
      <c r="AE23" s="212">
        <f t="shared" si="5"/>
        <v>9532.4</v>
      </c>
    </row>
    <row r="24" spans="1:31" ht="19.5" customHeight="1" x14ac:dyDescent="0.2">
      <c r="A24" s="335" t="s">
        <v>247</v>
      </c>
      <c r="B24" s="348">
        <v>45063</v>
      </c>
      <c r="C24" s="35">
        <v>0</v>
      </c>
      <c r="D24" s="35">
        <v>0</v>
      </c>
      <c r="E24" s="35">
        <v>0</v>
      </c>
      <c r="F24" s="338">
        <f t="shared" si="6"/>
        <v>4218</v>
      </c>
      <c r="G24" s="27">
        <f t="shared" si="7"/>
        <v>6086</v>
      </c>
      <c r="H24" s="339">
        <f t="shared" si="8"/>
        <v>2921</v>
      </c>
      <c r="I24" s="29">
        <v>1.5</v>
      </c>
      <c r="J24" s="29">
        <v>2</v>
      </c>
      <c r="K24" s="340">
        <f t="shared" si="9"/>
        <v>1636.7</v>
      </c>
      <c r="L24" s="340">
        <f t="shared" si="10"/>
        <v>1894.5000000000002</v>
      </c>
      <c r="M24" s="341">
        <f t="shared" si="11"/>
        <v>4760.3</v>
      </c>
      <c r="N24" s="342">
        <f t="shared" si="12"/>
        <v>2579.3000000000002</v>
      </c>
      <c r="O24" s="342">
        <f t="shared" si="13"/>
        <v>5360.8999999999987</v>
      </c>
      <c r="P24" s="261">
        <f t="shared" si="0"/>
        <v>579</v>
      </c>
      <c r="Q24" s="261">
        <f t="shared" si="1"/>
        <v>4605.8900000000012</v>
      </c>
      <c r="R24" s="261">
        <f t="shared" si="2"/>
        <v>8363.27</v>
      </c>
      <c r="S24" s="339">
        <f t="shared" si="14"/>
        <v>2044.8</v>
      </c>
      <c r="T24" s="350">
        <v>1.5</v>
      </c>
      <c r="U24" s="350">
        <v>2.1</v>
      </c>
      <c r="V24" s="340">
        <f t="shared" si="15"/>
        <v>613.1</v>
      </c>
      <c r="W24" s="340">
        <f t="shared" si="16"/>
        <v>1655.4999999999998</v>
      </c>
      <c r="X24" s="341">
        <f t="shared" si="17"/>
        <v>5463.8</v>
      </c>
      <c r="Y24" s="342">
        <f t="shared" si="18"/>
        <v>3471.1</v>
      </c>
      <c r="Z24" s="342">
        <f t="shared" si="19"/>
        <v>5832.5000000000009</v>
      </c>
      <c r="AB24" s="190"/>
      <c r="AC24" s="212">
        <f t="shared" si="3"/>
        <v>1455.2</v>
      </c>
      <c r="AD24" s="260">
        <f t="shared" si="4"/>
        <v>6344.5</v>
      </c>
      <c r="AE24" s="212">
        <f t="shared" si="5"/>
        <v>9530.9</v>
      </c>
    </row>
    <row r="25" spans="1:31" ht="19.5" customHeight="1" x14ac:dyDescent="0.2">
      <c r="A25" s="335" t="s">
        <v>248</v>
      </c>
      <c r="B25" s="348">
        <v>45065</v>
      </c>
      <c r="C25" s="35">
        <v>0</v>
      </c>
      <c r="D25" s="35">
        <v>0</v>
      </c>
      <c r="E25" s="35">
        <v>0</v>
      </c>
      <c r="F25" s="338">
        <f t="shared" si="6"/>
        <v>4218</v>
      </c>
      <c r="G25" s="27">
        <f t="shared" si="7"/>
        <v>6086</v>
      </c>
      <c r="H25" s="339">
        <f t="shared" si="8"/>
        <v>2921</v>
      </c>
      <c r="I25" s="29">
        <v>0.9</v>
      </c>
      <c r="J25" s="29">
        <v>1</v>
      </c>
      <c r="K25" s="340">
        <f t="shared" si="9"/>
        <v>1637.6000000000001</v>
      </c>
      <c r="L25" s="340">
        <f t="shared" si="10"/>
        <v>1895.5000000000002</v>
      </c>
      <c r="M25" s="341">
        <f t="shared" si="11"/>
        <v>4760.3</v>
      </c>
      <c r="N25" s="342">
        <f t="shared" si="12"/>
        <v>2580.2000000000003</v>
      </c>
      <c r="O25" s="342">
        <f t="shared" si="13"/>
        <v>5361.8999999999987</v>
      </c>
      <c r="P25" s="261">
        <f t="shared" si="0"/>
        <v>579</v>
      </c>
      <c r="Q25" s="261">
        <f t="shared" si="1"/>
        <v>4604.8900000000012</v>
      </c>
      <c r="R25" s="261">
        <f t="shared" si="2"/>
        <v>8362.369999999999</v>
      </c>
      <c r="S25" s="339">
        <f t="shared" si="14"/>
        <v>2044.8</v>
      </c>
      <c r="T25" s="350">
        <v>0.8</v>
      </c>
      <c r="U25" s="350">
        <v>1</v>
      </c>
      <c r="V25" s="340">
        <f t="shared" si="15"/>
        <v>613.9</v>
      </c>
      <c r="W25" s="340">
        <f t="shared" si="16"/>
        <v>1656.4999999999998</v>
      </c>
      <c r="X25" s="341">
        <f t="shared" si="17"/>
        <v>5463.8</v>
      </c>
      <c r="Y25" s="342">
        <f t="shared" si="18"/>
        <v>3471.9</v>
      </c>
      <c r="Z25" s="342">
        <f t="shared" si="19"/>
        <v>5833.5000000000009</v>
      </c>
      <c r="AB25" s="190"/>
      <c r="AC25" s="212">
        <f t="shared" si="3"/>
        <v>1455.2</v>
      </c>
      <c r="AD25" s="260">
        <f t="shared" si="4"/>
        <v>6343.5</v>
      </c>
      <c r="AE25" s="212">
        <f t="shared" si="5"/>
        <v>9530.1</v>
      </c>
    </row>
    <row r="26" spans="1:31" ht="19.5" customHeight="1" x14ac:dyDescent="0.2">
      <c r="A26" s="335" t="s">
        <v>249</v>
      </c>
      <c r="B26" s="348">
        <v>45077</v>
      </c>
      <c r="C26" s="35">
        <v>0.5</v>
      </c>
      <c r="D26" s="35">
        <v>2</v>
      </c>
      <c r="E26" s="35">
        <v>1</v>
      </c>
      <c r="F26" s="338">
        <f t="shared" si="6"/>
        <v>4218.5</v>
      </c>
      <c r="G26" s="27">
        <f t="shared" si="7"/>
        <v>6087</v>
      </c>
      <c r="H26" s="339">
        <f t="shared" si="8"/>
        <v>2921.5</v>
      </c>
      <c r="I26" s="29">
        <v>1.2</v>
      </c>
      <c r="J26" s="29">
        <v>1.9</v>
      </c>
      <c r="K26" s="340">
        <f t="shared" si="9"/>
        <v>1638.8000000000002</v>
      </c>
      <c r="L26" s="340">
        <f t="shared" si="10"/>
        <v>1897.4000000000003</v>
      </c>
      <c r="M26" s="341">
        <f t="shared" si="11"/>
        <v>4760.8</v>
      </c>
      <c r="N26" s="342">
        <f t="shared" si="12"/>
        <v>2581.4</v>
      </c>
      <c r="O26" s="342">
        <f t="shared" si="13"/>
        <v>5363.7999999999984</v>
      </c>
      <c r="P26" s="261">
        <f t="shared" si="0"/>
        <v>578.5</v>
      </c>
      <c r="Q26" s="261">
        <f t="shared" si="1"/>
        <v>4602.9900000000016</v>
      </c>
      <c r="R26" s="261">
        <f t="shared" si="2"/>
        <v>8361.17</v>
      </c>
      <c r="S26" s="339">
        <f t="shared" si="14"/>
        <v>2045.3</v>
      </c>
      <c r="T26" s="350">
        <v>0.4</v>
      </c>
      <c r="U26" s="350">
        <v>1.4</v>
      </c>
      <c r="V26" s="340">
        <f t="shared" si="15"/>
        <v>614.29999999999995</v>
      </c>
      <c r="W26" s="340">
        <f t="shared" si="16"/>
        <v>1657.8999999999999</v>
      </c>
      <c r="X26" s="341">
        <f t="shared" si="17"/>
        <v>5464.3</v>
      </c>
      <c r="Y26" s="342">
        <f t="shared" si="18"/>
        <v>3472.3</v>
      </c>
      <c r="Z26" s="342">
        <f t="shared" si="19"/>
        <v>5834.9000000000005</v>
      </c>
      <c r="AB26" s="190"/>
      <c r="AC26" s="212">
        <f t="shared" si="3"/>
        <v>1454.7</v>
      </c>
      <c r="AD26" s="260">
        <f t="shared" si="4"/>
        <v>6342.1</v>
      </c>
      <c r="AE26" s="212">
        <f t="shared" si="5"/>
        <v>9529.7000000000007</v>
      </c>
    </row>
    <row r="27" spans="1:31" ht="19.5" customHeight="1" x14ac:dyDescent="0.2">
      <c r="A27" s="335" t="s">
        <v>250</v>
      </c>
      <c r="B27" s="348">
        <v>45078</v>
      </c>
      <c r="C27" s="35">
        <v>0.5</v>
      </c>
      <c r="D27" s="35">
        <v>2</v>
      </c>
      <c r="E27" s="35">
        <v>3</v>
      </c>
      <c r="F27" s="338">
        <f t="shared" si="6"/>
        <v>4219</v>
      </c>
      <c r="G27" s="27">
        <f t="shared" si="7"/>
        <v>6090</v>
      </c>
      <c r="H27" s="339">
        <f t="shared" si="8"/>
        <v>2922</v>
      </c>
      <c r="I27" s="29">
        <v>1.1000000000000001</v>
      </c>
      <c r="J27" s="29">
        <v>2.5</v>
      </c>
      <c r="K27" s="340">
        <f t="shared" si="9"/>
        <v>1639.9</v>
      </c>
      <c r="L27" s="340">
        <f t="shared" si="10"/>
        <v>1899.9000000000003</v>
      </c>
      <c r="M27" s="341">
        <f t="shared" si="11"/>
        <v>4761.3</v>
      </c>
      <c r="N27" s="342">
        <f t="shared" si="12"/>
        <v>2582.5</v>
      </c>
      <c r="O27" s="342">
        <f t="shared" si="13"/>
        <v>5366.2999999999984</v>
      </c>
      <c r="P27" s="261">
        <f t="shared" si="0"/>
        <v>578</v>
      </c>
      <c r="Q27" s="261">
        <f t="shared" si="1"/>
        <v>4600.4900000000016</v>
      </c>
      <c r="R27" s="261">
        <f t="shared" si="2"/>
        <v>8360.07</v>
      </c>
      <c r="S27" s="339">
        <f t="shared" si="14"/>
        <v>2045.8</v>
      </c>
      <c r="T27" s="350">
        <v>1</v>
      </c>
      <c r="U27" s="350">
        <v>2.5</v>
      </c>
      <c r="V27" s="340">
        <f t="shared" si="15"/>
        <v>615.29999999999995</v>
      </c>
      <c r="W27" s="340">
        <f t="shared" si="16"/>
        <v>1660.3999999999999</v>
      </c>
      <c r="X27" s="341">
        <f t="shared" si="17"/>
        <v>5464.8</v>
      </c>
      <c r="Y27" s="342">
        <f t="shared" si="18"/>
        <v>3473.3</v>
      </c>
      <c r="Z27" s="342">
        <f t="shared" si="19"/>
        <v>5837.4000000000005</v>
      </c>
      <c r="AB27" s="190"/>
      <c r="AC27" s="212">
        <f t="shared" si="3"/>
        <v>1454.2</v>
      </c>
      <c r="AD27" s="260">
        <f t="shared" si="4"/>
        <v>6339.6</v>
      </c>
      <c r="AE27" s="212">
        <f t="shared" si="5"/>
        <v>9528.7000000000007</v>
      </c>
    </row>
    <row r="28" spans="1:31" ht="19.5" customHeight="1" x14ac:dyDescent="0.2">
      <c r="A28" s="335" t="s">
        <v>251</v>
      </c>
      <c r="B28" s="348">
        <v>45079</v>
      </c>
      <c r="C28" s="35">
        <v>2.2000000000000002</v>
      </c>
      <c r="D28" s="35">
        <v>2</v>
      </c>
      <c r="E28" s="35">
        <v>3</v>
      </c>
      <c r="F28" s="338">
        <f t="shared" si="6"/>
        <v>4221.2</v>
      </c>
      <c r="G28" s="27">
        <f t="shared" si="7"/>
        <v>6093</v>
      </c>
      <c r="H28" s="339">
        <f t="shared" si="8"/>
        <v>2924.2</v>
      </c>
      <c r="I28" s="29">
        <v>1.1000000000000001</v>
      </c>
      <c r="J28" s="29">
        <v>3.3</v>
      </c>
      <c r="K28" s="340">
        <f t="shared" si="9"/>
        <v>1641</v>
      </c>
      <c r="L28" s="340">
        <f t="shared" si="10"/>
        <v>1903.2000000000003</v>
      </c>
      <c r="M28" s="341">
        <f t="shared" si="11"/>
        <v>4763.5</v>
      </c>
      <c r="N28" s="342">
        <f t="shared" si="12"/>
        <v>2583.6</v>
      </c>
      <c r="O28" s="342">
        <f t="shared" si="13"/>
        <v>5369.5999999999985</v>
      </c>
      <c r="P28" s="261">
        <f t="shared" si="0"/>
        <v>575.80000000000018</v>
      </c>
      <c r="Q28" s="261">
        <f t="shared" si="1"/>
        <v>4597.1900000000014</v>
      </c>
      <c r="R28" s="261">
        <f t="shared" si="2"/>
        <v>8358.9700000000012</v>
      </c>
      <c r="S28" s="339">
        <f t="shared" si="14"/>
        <v>2048</v>
      </c>
      <c r="T28" s="350">
        <v>1.1000000000000001</v>
      </c>
      <c r="U28" s="350">
        <v>3.3</v>
      </c>
      <c r="V28" s="340">
        <f t="shared" si="15"/>
        <v>616.4</v>
      </c>
      <c r="W28" s="340">
        <f t="shared" si="16"/>
        <v>1663.6999999999998</v>
      </c>
      <c r="X28" s="341">
        <f t="shared" si="17"/>
        <v>5467</v>
      </c>
      <c r="Y28" s="342">
        <f t="shared" si="18"/>
        <v>3474.4</v>
      </c>
      <c r="Z28" s="342">
        <f t="shared" si="19"/>
        <v>5840.7000000000007</v>
      </c>
      <c r="AB28" s="190"/>
      <c r="AC28" s="212">
        <f t="shared" si="3"/>
        <v>1452</v>
      </c>
      <c r="AD28" s="260">
        <f t="shared" si="4"/>
        <v>6336.3</v>
      </c>
      <c r="AE28" s="212">
        <f t="shared" si="5"/>
        <v>9527.6</v>
      </c>
    </row>
    <row r="29" spans="1:31" ht="19.5" customHeight="1" x14ac:dyDescent="0.2">
      <c r="A29" s="335" t="s">
        <v>252</v>
      </c>
      <c r="B29" s="348">
        <v>45084</v>
      </c>
      <c r="C29" s="35">
        <v>0</v>
      </c>
      <c r="D29" s="35">
        <v>0</v>
      </c>
      <c r="E29" s="35">
        <v>0</v>
      </c>
      <c r="F29" s="338">
        <f t="shared" si="6"/>
        <v>4221.2</v>
      </c>
      <c r="G29" s="27">
        <f t="shared" si="7"/>
        <v>6093</v>
      </c>
      <c r="H29" s="339">
        <f t="shared" si="8"/>
        <v>2924.2</v>
      </c>
      <c r="I29" s="29">
        <v>0</v>
      </c>
      <c r="J29" s="29">
        <v>0</v>
      </c>
      <c r="K29" s="340">
        <f t="shared" si="9"/>
        <v>1641</v>
      </c>
      <c r="L29" s="340">
        <f t="shared" si="10"/>
        <v>1903.2000000000003</v>
      </c>
      <c r="M29" s="341">
        <f t="shared" si="11"/>
        <v>4763.5</v>
      </c>
      <c r="N29" s="342">
        <f t="shared" si="12"/>
        <v>2583.6</v>
      </c>
      <c r="O29" s="342">
        <f t="shared" si="13"/>
        <v>5369.5999999999985</v>
      </c>
      <c r="P29" s="261">
        <f t="shared" si="0"/>
        <v>575.80000000000018</v>
      </c>
      <c r="Q29" s="261">
        <f t="shared" si="1"/>
        <v>4597.1900000000014</v>
      </c>
      <c r="R29" s="261">
        <f t="shared" si="2"/>
        <v>8358.9700000000012</v>
      </c>
      <c r="S29" s="339">
        <f t="shared" si="14"/>
        <v>2048</v>
      </c>
      <c r="T29" s="350">
        <v>0</v>
      </c>
      <c r="U29" s="350">
        <v>0</v>
      </c>
      <c r="V29" s="340">
        <f t="shared" si="15"/>
        <v>616.4</v>
      </c>
      <c r="W29" s="340">
        <f t="shared" si="16"/>
        <v>1663.6999999999998</v>
      </c>
      <c r="X29" s="341">
        <f t="shared" si="17"/>
        <v>5467</v>
      </c>
      <c r="Y29" s="342">
        <f t="shared" si="18"/>
        <v>3474.4</v>
      </c>
      <c r="Z29" s="342">
        <f t="shared" si="19"/>
        <v>5840.7000000000007</v>
      </c>
      <c r="AB29" s="190"/>
      <c r="AC29" s="212">
        <f t="shared" si="3"/>
        <v>1452</v>
      </c>
      <c r="AD29" s="260">
        <f t="shared" si="4"/>
        <v>6336.3</v>
      </c>
      <c r="AE29" s="212">
        <f t="shared" si="5"/>
        <v>9527.6</v>
      </c>
    </row>
    <row r="30" spans="1:31" ht="19.5" customHeight="1" x14ac:dyDescent="0.2">
      <c r="A30" s="335" t="s">
        <v>253</v>
      </c>
      <c r="B30" s="348">
        <v>45086</v>
      </c>
      <c r="C30" s="35">
        <v>0</v>
      </c>
      <c r="D30" s="35">
        <v>0</v>
      </c>
      <c r="E30" s="35">
        <v>0</v>
      </c>
      <c r="F30" s="338">
        <f t="shared" si="6"/>
        <v>4221.2</v>
      </c>
      <c r="G30" s="27">
        <f t="shared" si="7"/>
        <v>6093</v>
      </c>
      <c r="H30" s="339">
        <f t="shared" si="8"/>
        <v>2924.2</v>
      </c>
      <c r="I30" s="29">
        <v>1.1000000000000001</v>
      </c>
      <c r="J30" s="29">
        <v>1.7</v>
      </c>
      <c r="K30" s="340">
        <f t="shared" si="9"/>
        <v>1642.1</v>
      </c>
      <c r="L30" s="340">
        <f t="shared" si="10"/>
        <v>1904.9000000000003</v>
      </c>
      <c r="M30" s="341">
        <f t="shared" si="11"/>
        <v>4763.5</v>
      </c>
      <c r="N30" s="342">
        <f t="shared" si="12"/>
        <v>2584.6999999999998</v>
      </c>
      <c r="O30" s="342">
        <f t="shared" si="13"/>
        <v>5371.2999999999984</v>
      </c>
      <c r="P30" s="261">
        <f t="shared" si="0"/>
        <v>575.80000000000018</v>
      </c>
      <c r="Q30" s="261">
        <f t="shared" si="1"/>
        <v>4595.4900000000016</v>
      </c>
      <c r="R30" s="261">
        <f t="shared" si="2"/>
        <v>8357.8700000000008</v>
      </c>
      <c r="S30" s="339">
        <f t="shared" si="14"/>
        <v>2048</v>
      </c>
      <c r="T30" s="350">
        <v>1.5</v>
      </c>
      <c r="U30" s="350">
        <v>2.2000000000000002</v>
      </c>
      <c r="V30" s="340">
        <f t="shared" si="15"/>
        <v>617.9</v>
      </c>
      <c r="W30" s="340">
        <f t="shared" si="16"/>
        <v>1665.8999999999999</v>
      </c>
      <c r="X30" s="341">
        <f t="shared" si="17"/>
        <v>5467</v>
      </c>
      <c r="Y30" s="342">
        <f t="shared" si="18"/>
        <v>3475.9</v>
      </c>
      <c r="Z30" s="342">
        <f t="shared" si="19"/>
        <v>5842.9000000000005</v>
      </c>
      <c r="AB30" s="190"/>
      <c r="AC30" s="212">
        <f t="shared" si="3"/>
        <v>1452</v>
      </c>
      <c r="AD30" s="260">
        <f t="shared" si="4"/>
        <v>6334.1</v>
      </c>
      <c r="AE30" s="212">
        <f t="shared" si="5"/>
        <v>9526.1</v>
      </c>
    </row>
    <row r="31" spans="1:31" ht="19.5" customHeight="1" x14ac:dyDescent="0.2">
      <c r="A31" s="335" t="s">
        <v>254</v>
      </c>
      <c r="B31" s="348">
        <v>45091</v>
      </c>
      <c r="C31" s="35">
        <v>0</v>
      </c>
      <c r="D31" s="35">
        <v>0</v>
      </c>
      <c r="E31" s="35">
        <v>0</v>
      </c>
      <c r="F31" s="338">
        <f t="shared" si="6"/>
        <v>4221.2</v>
      </c>
      <c r="G31" s="27">
        <f t="shared" si="7"/>
        <v>6093</v>
      </c>
      <c r="H31" s="339">
        <f t="shared" si="8"/>
        <v>2924.2</v>
      </c>
      <c r="I31" s="29">
        <v>0.4</v>
      </c>
      <c r="J31" s="29">
        <v>0.6</v>
      </c>
      <c r="K31" s="340">
        <f t="shared" si="9"/>
        <v>1642.5</v>
      </c>
      <c r="L31" s="340">
        <f t="shared" si="10"/>
        <v>1905.5000000000002</v>
      </c>
      <c r="M31" s="341">
        <f t="shared" si="11"/>
        <v>4763.5</v>
      </c>
      <c r="N31" s="342">
        <f t="shared" si="12"/>
        <v>2585.1</v>
      </c>
      <c r="O31" s="342">
        <f t="shared" si="13"/>
        <v>5371.8999999999987</v>
      </c>
      <c r="P31" s="261">
        <f t="shared" si="0"/>
        <v>575.80000000000018</v>
      </c>
      <c r="Q31" s="261">
        <f t="shared" si="1"/>
        <v>4594.8900000000012</v>
      </c>
      <c r="R31" s="261">
        <f t="shared" si="2"/>
        <v>8357.4700000000012</v>
      </c>
      <c r="S31" s="339">
        <f t="shared" si="14"/>
        <v>2048</v>
      </c>
      <c r="T31" s="350">
        <v>0.3</v>
      </c>
      <c r="U31" s="350">
        <v>0.6</v>
      </c>
      <c r="V31" s="340">
        <f t="shared" si="15"/>
        <v>618.19999999999993</v>
      </c>
      <c r="W31" s="340">
        <f t="shared" si="16"/>
        <v>1666.4999999999998</v>
      </c>
      <c r="X31" s="341">
        <f t="shared" si="17"/>
        <v>5467</v>
      </c>
      <c r="Y31" s="342">
        <f t="shared" si="18"/>
        <v>3476.2000000000003</v>
      </c>
      <c r="Z31" s="342">
        <f t="shared" si="19"/>
        <v>5843.5000000000009</v>
      </c>
      <c r="AB31" s="190"/>
      <c r="AC31" s="212">
        <f t="shared" si="3"/>
        <v>1452</v>
      </c>
      <c r="AD31" s="260">
        <f t="shared" si="4"/>
        <v>6333.5</v>
      </c>
      <c r="AE31" s="212">
        <f t="shared" si="5"/>
        <v>9525.7999999999993</v>
      </c>
    </row>
    <row r="32" spans="1:31" ht="19.5" customHeight="1" x14ac:dyDescent="0.2">
      <c r="A32" s="335" t="s">
        <v>255</v>
      </c>
      <c r="B32" s="348">
        <v>45093</v>
      </c>
      <c r="C32" s="35">
        <v>0</v>
      </c>
      <c r="D32" s="35">
        <v>0</v>
      </c>
      <c r="E32" s="35">
        <v>0</v>
      </c>
      <c r="F32" s="338">
        <f t="shared" si="6"/>
        <v>4221.2</v>
      </c>
      <c r="G32" s="27">
        <f t="shared" si="7"/>
        <v>6093</v>
      </c>
      <c r="H32" s="339">
        <f t="shared" si="8"/>
        <v>2924.2</v>
      </c>
      <c r="I32" s="29">
        <v>0</v>
      </c>
      <c r="J32" s="29">
        <v>0</v>
      </c>
      <c r="K32" s="340">
        <f t="shared" si="9"/>
        <v>1642.5</v>
      </c>
      <c r="L32" s="340">
        <f t="shared" si="10"/>
        <v>1905.5000000000002</v>
      </c>
      <c r="M32" s="341">
        <f t="shared" si="11"/>
        <v>4763.5</v>
      </c>
      <c r="N32" s="342">
        <f t="shared" si="12"/>
        <v>2585.1</v>
      </c>
      <c r="O32" s="342">
        <f t="shared" si="13"/>
        <v>5371.8999999999987</v>
      </c>
      <c r="P32" s="261">
        <f t="shared" si="0"/>
        <v>575.80000000000018</v>
      </c>
      <c r="Q32" s="261">
        <f t="shared" si="1"/>
        <v>4594.8900000000012</v>
      </c>
      <c r="R32" s="261">
        <f t="shared" si="2"/>
        <v>8357.4700000000012</v>
      </c>
      <c r="S32" s="339">
        <f t="shared" si="14"/>
        <v>2048</v>
      </c>
      <c r="T32" s="350">
        <v>0</v>
      </c>
      <c r="U32" s="350">
        <v>0</v>
      </c>
      <c r="V32" s="340">
        <f t="shared" si="15"/>
        <v>618.19999999999993</v>
      </c>
      <c r="W32" s="340">
        <f t="shared" si="16"/>
        <v>1666.4999999999998</v>
      </c>
      <c r="X32" s="341">
        <f t="shared" si="17"/>
        <v>5467</v>
      </c>
      <c r="Y32" s="342">
        <f t="shared" si="18"/>
        <v>3476.2000000000003</v>
      </c>
      <c r="Z32" s="342">
        <f t="shared" si="19"/>
        <v>5843.5000000000009</v>
      </c>
      <c r="AB32" s="190"/>
      <c r="AC32" s="212">
        <f t="shared" si="3"/>
        <v>1452</v>
      </c>
      <c r="AD32" s="260">
        <f t="shared" si="4"/>
        <v>6333.5</v>
      </c>
      <c r="AE32" s="212">
        <f t="shared" si="5"/>
        <v>9525.7999999999993</v>
      </c>
    </row>
    <row r="33" spans="1:31" ht="19.5" customHeight="1" x14ac:dyDescent="0.2">
      <c r="A33" s="335" t="s">
        <v>256</v>
      </c>
      <c r="B33" s="348">
        <v>45094</v>
      </c>
      <c r="C33" s="35">
        <v>0</v>
      </c>
      <c r="D33" s="35">
        <v>0</v>
      </c>
      <c r="E33" s="35">
        <v>0</v>
      </c>
      <c r="F33" s="338">
        <f t="shared" si="6"/>
        <v>4221.2</v>
      </c>
      <c r="G33" s="27">
        <f t="shared" si="7"/>
        <v>6093</v>
      </c>
      <c r="H33" s="339">
        <f t="shared" si="8"/>
        <v>2924.2</v>
      </c>
      <c r="I33" s="29">
        <v>0.3</v>
      </c>
      <c r="J33" s="29">
        <v>0.7</v>
      </c>
      <c r="K33" s="340">
        <f t="shared" si="9"/>
        <v>1642.8</v>
      </c>
      <c r="L33" s="340">
        <f t="shared" si="10"/>
        <v>1906.2000000000003</v>
      </c>
      <c r="M33" s="341">
        <f t="shared" si="11"/>
        <v>4763.5</v>
      </c>
      <c r="N33" s="342">
        <f t="shared" si="12"/>
        <v>2585.4</v>
      </c>
      <c r="O33" s="342">
        <f t="shared" si="13"/>
        <v>5372.5999999999985</v>
      </c>
      <c r="P33" s="261">
        <f t="shared" si="0"/>
        <v>575.80000000000018</v>
      </c>
      <c r="Q33" s="261">
        <f t="shared" si="1"/>
        <v>4594.1900000000014</v>
      </c>
      <c r="R33" s="261">
        <f t="shared" si="2"/>
        <v>8357.17</v>
      </c>
      <c r="S33" s="339">
        <f t="shared" si="14"/>
        <v>2048</v>
      </c>
      <c r="T33" s="350">
        <v>0.4</v>
      </c>
      <c r="U33" s="350">
        <v>0.8</v>
      </c>
      <c r="V33" s="340">
        <f t="shared" si="15"/>
        <v>618.59999999999991</v>
      </c>
      <c r="W33" s="340">
        <f t="shared" si="16"/>
        <v>1667.2999999999997</v>
      </c>
      <c r="X33" s="341">
        <f t="shared" si="17"/>
        <v>5467</v>
      </c>
      <c r="Y33" s="342">
        <f t="shared" si="18"/>
        <v>3476.6000000000004</v>
      </c>
      <c r="Z33" s="342">
        <f t="shared" si="19"/>
        <v>5844.3000000000011</v>
      </c>
      <c r="AB33" s="190"/>
      <c r="AC33" s="212">
        <f t="shared" si="3"/>
        <v>1452</v>
      </c>
      <c r="AD33" s="260">
        <f t="shared" si="4"/>
        <v>6332.7000000000007</v>
      </c>
      <c r="AE33" s="212">
        <f t="shared" si="5"/>
        <v>9525.4</v>
      </c>
    </row>
    <row r="34" spans="1:31" ht="19.5" customHeight="1" x14ac:dyDescent="0.2">
      <c r="A34" s="335" t="s">
        <v>257</v>
      </c>
      <c r="B34" s="348">
        <v>45096</v>
      </c>
      <c r="C34" s="35">
        <v>1.3</v>
      </c>
      <c r="D34" s="35">
        <v>1</v>
      </c>
      <c r="E34" s="35">
        <v>3</v>
      </c>
      <c r="F34" s="338">
        <f t="shared" si="6"/>
        <v>4222.5</v>
      </c>
      <c r="G34" s="27">
        <f t="shared" si="7"/>
        <v>6096</v>
      </c>
      <c r="H34" s="339">
        <f t="shared" si="8"/>
        <v>2925.5</v>
      </c>
      <c r="I34" s="29">
        <v>0.4</v>
      </c>
      <c r="J34" s="29">
        <v>1.2</v>
      </c>
      <c r="K34" s="340">
        <f t="shared" si="9"/>
        <v>1643.2</v>
      </c>
      <c r="L34" s="340">
        <f t="shared" si="10"/>
        <v>1907.4000000000003</v>
      </c>
      <c r="M34" s="341">
        <f t="shared" si="11"/>
        <v>4764.8</v>
      </c>
      <c r="N34" s="342">
        <f t="shared" si="12"/>
        <v>2585.8000000000002</v>
      </c>
      <c r="O34" s="342">
        <f t="shared" si="13"/>
        <v>5373.7999999999984</v>
      </c>
      <c r="P34" s="261">
        <f t="shared" si="0"/>
        <v>574.5</v>
      </c>
      <c r="Q34" s="261">
        <f t="shared" si="1"/>
        <v>4592.9900000000016</v>
      </c>
      <c r="R34" s="261">
        <f t="shared" si="2"/>
        <v>8356.77</v>
      </c>
      <c r="S34" s="339">
        <f t="shared" si="14"/>
        <v>2049.3000000000002</v>
      </c>
      <c r="T34" s="350">
        <v>0.3</v>
      </c>
      <c r="U34" s="350">
        <v>1.3</v>
      </c>
      <c r="V34" s="340">
        <f t="shared" si="15"/>
        <v>618.89999999999986</v>
      </c>
      <c r="W34" s="340">
        <f t="shared" si="16"/>
        <v>1668.5999999999997</v>
      </c>
      <c r="X34" s="341">
        <f t="shared" si="17"/>
        <v>5468.3</v>
      </c>
      <c r="Y34" s="342">
        <f t="shared" si="18"/>
        <v>3476.9000000000005</v>
      </c>
      <c r="Z34" s="342">
        <f t="shared" si="19"/>
        <v>5845.6000000000013</v>
      </c>
      <c r="AB34" s="190"/>
      <c r="AC34" s="212">
        <f t="shared" si="3"/>
        <v>1450.6999999999998</v>
      </c>
      <c r="AD34" s="260">
        <f t="shared" si="4"/>
        <v>6331.4000000000005</v>
      </c>
      <c r="AE34" s="212">
        <f t="shared" si="5"/>
        <v>9525.1</v>
      </c>
    </row>
    <row r="35" spans="1:31" ht="19.5" customHeight="1" x14ac:dyDescent="0.2">
      <c r="A35" s="335" t="s">
        <v>258</v>
      </c>
      <c r="B35" s="348">
        <v>12226</v>
      </c>
      <c r="C35" s="35">
        <v>1.4</v>
      </c>
      <c r="D35" s="35">
        <v>1</v>
      </c>
      <c r="E35" s="35">
        <v>1</v>
      </c>
      <c r="F35" s="338">
        <f t="shared" si="6"/>
        <v>4223.8999999999996</v>
      </c>
      <c r="G35" s="27">
        <f t="shared" si="7"/>
        <v>6097</v>
      </c>
      <c r="H35" s="339">
        <f t="shared" si="8"/>
        <v>2926.9</v>
      </c>
      <c r="I35" s="29">
        <v>0.3</v>
      </c>
      <c r="J35" s="29">
        <v>1</v>
      </c>
      <c r="K35" s="340">
        <f t="shared" si="9"/>
        <v>1643.5</v>
      </c>
      <c r="L35" s="340">
        <f t="shared" si="10"/>
        <v>1908.4000000000003</v>
      </c>
      <c r="M35" s="341">
        <f t="shared" si="11"/>
        <v>4766.2000000000007</v>
      </c>
      <c r="N35" s="342">
        <f t="shared" si="12"/>
        <v>2586.1000000000004</v>
      </c>
      <c r="O35" s="342">
        <f t="shared" si="13"/>
        <v>5374.7999999999984</v>
      </c>
      <c r="P35" s="261">
        <f t="shared" si="0"/>
        <v>573.09999999999945</v>
      </c>
      <c r="Q35" s="261">
        <f t="shared" si="1"/>
        <v>4591.9900000000016</v>
      </c>
      <c r="R35" s="261">
        <f t="shared" si="2"/>
        <v>8356.4699999999993</v>
      </c>
      <c r="S35" s="339">
        <f t="shared" si="14"/>
        <v>2050.7000000000003</v>
      </c>
      <c r="T35" s="350">
        <v>0.3</v>
      </c>
      <c r="U35" s="350">
        <v>0.8</v>
      </c>
      <c r="V35" s="340">
        <f t="shared" si="15"/>
        <v>619.19999999999982</v>
      </c>
      <c r="W35" s="340">
        <f t="shared" si="16"/>
        <v>1669.3999999999996</v>
      </c>
      <c r="X35" s="341">
        <f t="shared" si="17"/>
        <v>5469.7000000000007</v>
      </c>
      <c r="Y35" s="342">
        <f t="shared" si="18"/>
        <v>3477.2000000000007</v>
      </c>
      <c r="Z35" s="342">
        <f t="shared" si="19"/>
        <v>5846.4000000000015</v>
      </c>
      <c r="AB35" s="190"/>
      <c r="AC35" s="212">
        <f t="shared" si="3"/>
        <v>1449.2999999999997</v>
      </c>
      <c r="AD35" s="260">
        <f t="shared" si="4"/>
        <v>6330.6</v>
      </c>
      <c r="AE35" s="212">
        <f t="shared" si="5"/>
        <v>9524.7999999999993</v>
      </c>
    </row>
    <row r="36" spans="1:31" ht="19.5" customHeight="1" x14ac:dyDescent="0.2">
      <c r="A36" s="335" t="s">
        <v>259</v>
      </c>
      <c r="B36" s="348">
        <v>45099</v>
      </c>
      <c r="C36" s="35">
        <v>1.4</v>
      </c>
      <c r="D36" s="35">
        <v>2</v>
      </c>
      <c r="E36" s="35">
        <v>2</v>
      </c>
      <c r="F36" s="338">
        <f t="shared" si="6"/>
        <v>4225.2999999999993</v>
      </c>
      <c r="G36" s="27">
        <f t="shared" si="7"/>
        <v>6099</v>
      </c>
      <c r="H36" s="339">
        <f t="shared" si="8"/>
        <v>2928.3</v>
      </c>
      <c r="I36" s="29">
        <v>0.7</v>
      </c>
      <c r="J36" s="29">
        <v>1.6</v>
      </c>
      <c r="K36" s="340">
        <f t="shared" si="9"/>
        <v>1644.2</v>
      </c>
      <c r="L36" s="340">
        <f t="shared" si="10"/>
        <v>1910.0000000000002</v>
      </c>
      <c r="M36" s="341">
        <f t="shared" si="11"/>
        <v>4767.6000000000004</v>
      </c>
      <c r="N36" s="342">
        <f t="shared" si="12"/>
        <v>2586.8000000000002</v>
      </c>
      <c r="O36" s="342">
        <f t="shared" si="13"/>
        <v>5376.3999999999987</v>
      </c>
      <c r="P36" s="261">
        <f t="shared" si="0"/>
        <v>571.69999999999982</v>
      </c>
      <c r="Q36" s="261">
        <f t="shared" si="1"/>
        <v>4590.3900000000012</v>
      </c>
      <c r="R36" s="261">
        <f t="shared" si="2"/>
        <v>8355.77</v>
      </c>
      <c r="S36" s="339">
        <f t="shared" si="14"/>
        <v>2052.1000000000004</v>
      </c>
      <c r="T36" s="350">
        <v>0.7</v>
      </c>
      <c r="U36" s="350">
        <v>1.8</v>
      </c>
      <c r="V36" s="340">
        <f t="shared" si="15"/>
        <v>619.89999999999986</v>
      </c>
      <c r="W36" s="340">
        <f t="shared" si="16"/>
        <v>1671.1999999999996</v>
      </c>
      <c r="X36" s="341">
        <f t="shared" si="17"/>
        <v>5471.1</v>
      </c>
      <c r="Y36" s="342">
        <f t="shared" si="18"/>
        <v>3477.9000000000005</v>
      </c>
      <c r="Z36" s="342">
        <f t="shared" si="19"/>
        <v>5848.2000000000016</v>
      </c>
      <c r="AB36" s="190"/>
      <c r="AC36" s="212">
        <f t="shared" si="3"/>
        <v>1447.8999999999996</v>
      </c>
      <c r="AD36" s="260">
        <f t="shared" si="4"/>
        <v>6328.8</v>
      </c>
      <c r="AE36" s="212">
        <f t="shared" si="5"/>
        <v>9524.1</v>
      </c>
    </row>
    <row r="37" spans="1:31" ht="19.5" customHeight="1" x14ac:dyDescent="0.2">
      <c r="A37" s="335" t="s">
        <v>260</v>
      </c>
      <c r="B37" s="348">
        <v>45104</v>
      </c>
      <c r="C37" s="35">
        <v>0.8</v>
      </c>
      <c r="D37" s="35">
        <v>1</v>
      </c>
      <c r="E37" s="35">
        <v>1</v>
      </c>
      <c r="F37" s="338">
        <f t="shared" si="6"/>
        <v>4226.0999999999995</v>
      </c>
      <c r="G37" s="27">
        <f t="shared" si="7"/>
        <v>6100</v>
      </c>
      <c r="H37" s="339">
        <f t="shared" si="8"/>
        <v>2929.1000000000004</v>
      </c>
      <c r="I37" s="29">
        <v>0.3</v>
      </c>
      <c r="J37" s="29">
        <v>0.9</v>
      </c>
      <c r="K37" s="340">
        <f t="shared" si="9"/>
        <v>1644.5</v>
      </c>
      <c r="L37" s="340">
        <f t="shared" si="10"/>
        <v>1910.9000000000003</v>
      </c>
      <c r="M37" s="341">
        <f t="shared" si="11"/>
        <v>4768.4000000000005</v>
      </c>
      <c r="N37" s="342">
        <f t="shared" si="12"/>
        <v>2587.1000000000004</v>
      </c>
      <c r="O37" s="342">
        <f t="shared" si="13"/>
        <v>5377.2999999999984</v>
      </c>
      <c r="P37" s="261">
        <f t="shared" si="0"/>
        <v>570.89999999999964</v>
      </c>
      <c r="Q37" s="261">
        <f t="shared" si="1"/>
        <v>4589.4900000000016</v>
      </c>
      <c r="R37" s="261">
        <f t="shared" si="2"/>
        <v>8355.4699999999993</v>
      </c>
      <c r="S37" s="339">
        <f t="shared" si="14"/>
        <v>2052.9000000000005</v>
      </c>
      <c r="T37" s="350">
        <v>0.4</v>
      </c>
      <c r="U37" s="350">
        <v>0.9</v>
      </c>
      <c r="V37" s="340">
        <f t="shared" si="15"/>
        <v>620.29999999999984</v>
      </c>
      <c r="W37" s="340">
        <f t="shared" si="16"/>
        <v>1672.0999999999997</v>
      </c>
      <c r="X37" s="341">
        <f t="shared" si="17"/>
        <v>5471.9000000000005</v>
      </c>
      <c r="Y37" s="342">
        <f t="shared" si="18"/>
        <v>3478.3000000000006</v>
      </c>
      <c r="Z37" s="342">
        <f t="shared" si="19"/>
        <v>5849.1000000000013</v>
      </c>
      <c r="AB37" s="190"/>
      <c r="AC37" s="212">
        <f t="shared" si="3"/>
        <v>1447.0999999999995</v>
      </c>
      <c r="AD37" s="260">
        <f t="shared" si="4"/>
        <v>6327.9000000000005</v>
      </c>
      <c r="AE37" s="212">
        <f t="shared" si="5"/>
        <v>9523.7000000000007</v>
      </c>
    </row>
    <row r="38" spans="1:31" ht="19.5" customHeight="1" x14ac:dyDescent="0.2">
      <c r="A38" s="335" t="s">
        <v>261</v>
      </c>
      <c r="B38" s="348">
        <v>45105</v>
      </c>
      <c r="C38" s="35">
        <v>0.5</v>
      </c>
      <c r="D38" s="35">
        <v>1</v>
      </c>
      <c r="E38" s="35">
        <v>1</v>
      </c>
      <c r="F38" s="338">
        <f t="shared" si="6"/>
        <v>4226.5999999999995</v>
      </c>
      <c r="G38" s="27">
        <f t="shared" si="7"/>
        <v>6101</v>
      </c>
      <c r="H38" s="339">
        <f t="shared" si="8"/>
        <v>2929.6000000000004</v>
      </c>
      <c r="I38" s="29">
        <v>0.3</v>
      </c>
      <c r="J38" s="29">
        <v>1</v>
      </c>
      <c r="K38" s="340">
        <f t="shared" si="9"/>
        <v>1644.8</v>
      </c>
      <c r="L38" s="340">
        <f t="shared" si="10"/>
        <v>1911.9000000000003</v>
      </c>
      <c r="M38" s="341">
        <f t="shared" si="11"/>
        <v>4768.9000000000005</v>
      </c>
      <c r="N38" s="342">
        <f t="shared" si="12"/>
        <v>2587.4000000000005</v>
      </c>
      <c r="O38" s="342">
        <f t="shared" si="13"/>
        <v>5378.2999999999984</v>
      </c>
      <c r="P38" s="261">
        <f t="shared" si="0"/>
        <v>570.39999999999964</v>
      </c>
      <c r="Q38" s="261">
        <f t="shared" si="1"/>
        <v>4588.4900000000016</v>
      </c>
      <c r="R38" s="261">
        <f t="shared" si="2"/>
        <v>8355.17</v>
      </c>
      <c r="S38" s="339">
        <f t="shared" si="14"/>
        <v>2053.4000000000005</v>
      </c>
      <c r="T38" s="350">
        <v>0.3</v>
      </c>
      <c r="U38" s="350">
        <v>0.9</v>
      </c>
      <c r="V38" s="340">
        <f t="shared" si="15"/>
        <v>620.5999999999998</v>
      </c>
      <c r="W38" s="340">
        <f t="shared" si="16"/>
        <v>1672.9999999999998</v>
      </c>
      <c r="X38" s="341">
        <f t="shared" si="17"/>
        <v>5472.4000000000005</v>
      </c>
      <c r="Y38" s="342">
        <f t="shared" si="18"/>
        <v>3478.6000000000008</v>
      </c>
      <c r="Z38" s="342">
        <f t="shared" si="19"/>
        <v>5850.0000000000009</v>
      </c>
      <c r="AB38" s="190"/>
      <c r="AC38" s="212">
        <f t="shared" si="3"/>
        <v>1446.5999999999995</v>
      </c>
      <c r="AD38" s="260">
        <f t="shared" si="4"/>
        <v>6327</v>
      </c>
      <c r="AE38" s="212">
        <f t="shared" si="5"/>
        <v>9523.4</v>
      </c>
    </row>
    <row r="39" spans="1:31" ht="19.5" customHeight="1" x14ac:dyDescent="0.2">
      <c r="A39" s="335" t="s">
        <v>262</v>
      </c>
      <c r="B39" s="348">
        <v>45110</v>
      </c>
      <c r="C39" s="35">
        <v>1.6</v>
      </c>
      <c r="D39" s="35">
        <v>1</v>
      </c>
      <c r="E39" s="35">
        <v>3</v>
      </c>
      <c r="F39" s="338">
        <f t="shared" si="6"/>
        <v>4228.2</v>
      </c>
      <c r="G39" s="27">
        <f t="shared" si="7"/>
        <v>6104</v>
      </c>
      <c r="H39" s="339">
        <f t="shared" si="8"/>
        <v>2931.2000000000003</v>
      </c>
      <c r="I39" s="29">
        <v>0.4</v>
      </c>
      <c r="J39" s="29">
        <v>1</v>
      </c>
      <c r="K39" s="340">
        <f t="shared" si="9"/>
        <v>1645.2</v>
      </c>
      <c r="L39" s="340">
        <f t="shared" si="10"/>
        <v>1912.9000000000003</v>
      </c>
      <c r="M39" s="341">
        <f t="shared" si="11"/>
        <v>4770.5</v>
      </c>
      <c r="N39" s="342">
        <f t="shared" si="12"/>
        <v>2587.8000000000006</v>
      </c>
      <c r="O39" s="342">
        <f t="shared" si="13"/>
        <v>5379.2999999999984</v>
      </c>
      <c r="P39" s="261">
        <f t="shared" si="0"/>
        <v>568.80000000000018</v>
      </c>
      <c r="Q39" s="261">
        <f t="shared" si="1"/>
        <v>4587.4900000000016</v>
      </c>
      <c r="R39" s="261">
        <f t="shared" si="2"/>
        <v>8354.77</v>
      </c>
      <c r="S39" s="339">
        <f t="shared" si="14"/>
        <v>2055.0000000000005</v>
      </c>
      <c r="T39" s="350">
        <v>0.3</v>
      </c>
      <c r="U39" s="350">
        <v>0.9</v>
      </c>
      <c r="V39" s="340">
        <f t="shared" si="15"/>
        <v>620.89999999999975</v>
      </c>
      <c r="W39" s="340">
        <f t="shared" si="16"/>
        <v>1673.8999999999999</v>
      </c>
      <c r="X39" s="341">
        <f t="shared" si="17"/>
        <v>5474</v>
      </c>
      <c r="Y39" s="342">
        <f t="shared" si="18"/>
        <v>3478.900000000001</v>
      </c>
      <c r="Z39" s="342">
        <f t="shared" si="19"/>
        <v>5850.9000000000005</v>
      </c>
      <c r="AB39" s="190"/>
      <c r="AC39" s="212">
        <f t="shared" si="3"/>
        <v>1444.9999999999995</v>
      </c>
      <c r="AD39" s="260">
        <f t="shared" si="4"/>
        <v>6326.1</v>
      </c>
      <c r="AE39" s="212">
        <f t="shared" si="5"/>
        <v>9523.1</v>
      </c>
    </row>
    <row r="40" spans="1:31" ht="19.5" customHeight="1" x14ac:dyDescent="0.2">
      <c r="A40" s="335" t="s">
        <v>263</v>
      </c>
      <c r="B40" s="348">
        <v>45111</v>
      </c>
      <c r="C40" s="35">
        <v>2.5</v>
      </c>
      <c r="D40" s="35">
        <v>2</v>
      </c>
      <c r="E40" s="35">
        <v>5</v>
      </c>
      <c r="F40" s="338">
        <f t="shared" si="6"/>
        <v>4230.7</v>
      </c>
      <c r="G40" s="27">
        <f t="shared" si="7"/>
        <v>6109</v>
      </c>
      <c r="H40" s="339">
        <f t="shared" si="8"/>
        <v>2933.7000000000003</v>
      </c>
      <c r="I40" s="29">
        <v>0.6</v>
      </c>
      <c r="J40" s="29">
        <v>2</v>
      </c>
      <c r="K40" s="340">
        <f t="shared" si="9"/>
        <v>1645.8</v>
      </c>
      <c r="L40" s="340">
        <f t="shared" si="10"/>
        <v>1914.9000000000003</v>
      </c>
      <c r="M40" s="341">
        <f t="shared" si="11"/>
        <v>4773</v>
      </c>
      <c r="N40" s="342">
        <f t="shared" si="12"/>
        <v>2588.4000000000005</v>
      </c>
      <c r="O40" s="342">
        <f t="shared" si="13"/>
        <v>5381.2999999999984</v>
      </c>
      <c r="P40" s="261">
        <f t="shared" si="0"/>
        <v>566.30000000000018</v>
      </c>
      <c r="Q40" s="261">
        <f t="shared" si="1"/>
        <v>4585.4900000000016</v>
      </c>
      <c r="R40" s="261">
        <f t="shared" si="2"/>
        <v>8354.17</v>
      </c>
      <c r="S40" s="339">
        <f t="shared" si="14"/>
        <v>2057.5000000000005</v>
      </c>
      <c r="T40" s="350">
        <v>0.7</v>
      </c>
      <c r="U40" s="350">
        <v>2</v>
      </c>
      <c r="V40" s="340">
        <f t="shared" si="15"/>
        <v>621.5999999999998</v>
      </c>
      <c r="W40" s="340">
        <f t="shared" si="16"/>
        <v>1675.8999999999999</v>
      </c>
      <c r="X40" s="341">
        <f t="shared" si="17"/>
        <v>5476.5</v>
      </c>
      <c r="Y40" s="342">
        <f t="shared" si="18"/>
        <v>3479.6000000000008</v>
      </c>
      <c r="Z40" s="342">
        <f t="shared" si="19"/>
        <v>5852.9000000000005</v>
      </c>
      <c r="AB40" s="190"/>
      <c r="AC40" s="212">
        <f t="shared" si="3"/>
        <v>1442.4999999999995</v>
      </c>
      <c r="AD40" s="260">
        <f t="shared" si="4"/>
        <v>6324.1</v>
      </c>
      <c r="AE40" s="212">
        <f t="shared" si="5"/>
        <v>9522.4</v>
      </c>
    </row>
    <row r="41" spans="1:31" ht="19.5" customHeight="1" x14ac:dyDescent="0.2">
      <c r="A41" s="335" t="s">
        <v>264</v>
      </c>
      <c r="B41" s="348">
        <v>45112</v>
      </c>
      <c r="C41" s="35">
        <v>1.4</v>
      </c>
      <c r="D41" s="35">
        <v>1</v>
      </c>
      <c r="E41" s="35">
        <v>2</v>
      </c>
      <c r="F41" s="338">
        <f t="shared" si="6"/>
        <v>4232.0999999999995</v>
      </c>
      <c r="G41" s="27">
        <f t="shared" si="7"/>
        <v>6111</v>
      </c>
      <c r="H41" s="339">
        <f t="shared" si="8"/>
        <v>2935.1000000000004</v>
      </c>
      <c r="I41" s="29">
        <v>0.4</v>
      </c>
      <c r="J41" s="29">
        <v>0.9</v>
      </c>
      <c r="K41" s="340">
        <f t="shared" si="9"/>
        <v>1646.2</v>
      </c>
      <c r="L41" s="340">
        <f t="shared" si="10"/>
        <v>1915.8000000000004</v>
      </c>
      <c r="M41" s="341">
        <f t="shared" si="11"/>
        <v>4774.3999999999996</v>
      </c>
      <c r="N41" s="342">
        <f t="shared" si="12"/>
        <v>2588.8000000000006</v>
      </c>
      <c r="O41" s="342">
        <f t="shared" si="13"/>
        <v>5382.199999999998</v>
      </c>
      <c r="P41" s="261">
        <f t="shared" si="0"/>
        <v>564.90000000000055</v>
      </c>
      <c r="Q41" s="261">
        <f t="shared" si="1"/>
        <v>4584.590000000002</v>
      </c>
      <c r="R41" s="261">
        <f t="shared" si="2"/>
        <v>8353.77</v>
      </c>
      <c r="S41" s="339">
        <f t="shared" ref="S41:S85" si="20">IF(C41="","",C41+S40)</f>
        <v>2058.9000000000005</v>
      </c>
      <c r="T41" s="350">
        <v>0.3</v>
      </c>
      <c r="U41" s="350">
        <v>1</v>
      </c>
      <c r="V41" s="340">
        <f t="shared" si="15"/>
        <v>621.89999999999975</v>
      </c>
      <c r="W41" s="340">
        <f t="shared" si="16"/>
        <v>1676.8999999999999</v>
      </c>
      <c r="X41" s="341">
        <f t="shared" si="17"/>
        <v>5477.9</v>
      </c>
      <c r="Y41" s="342">
        <f t="shared" si="18"/>
        <v>3479.900000000001</v>
      </c>
      <c r="Z41" s="342">
        <f t="shared" si="19"/>
        <v>5853.9000000000005</v>
      </c>
      <c r="AB41" s="190"/>
      <c r="AC41" s="212">
        <f t="shared" si="3"/>
        <v>1441.0999999999995</v>
      </c>
      <c r="AD41" s="260">
        <f t="shared" si="4"/>
        <v>6323.1</v>
      </c>
      <c r="AE41" s="212">
        <f t="shared" si="5"/>
        <v>9522.1</v>
      </c>
    </row>
    <row r="42" spans="1:31" ht="19.5" customHeight="1" x14ac:dyDescent="0.2">
      <c r="A42" s="335" t="s">
        <v>265</v>
      </c>
      <c r="B42" s="348">
        <v>45113</v>
      </c>
      <c r="C42" s="35">
        <v>1.5</v>
      </c>
      <c r="D42" s="35">
        <v>1</v>
      </c>
      <c r="E42" s="35">
        <v>1</v>
      </c>
      <c r="F42" s="338">
        <f t="shared" si="6"/>
        <v>4233.5999999999995</v>
      </c>
      <c r="G42" s="27">
        <f t="shared" si="7"/>
        <v>6112</v>
      </c>
      <c r="H42" s="339">
        <f t="shared" si="8"/>
        <v>2936.6000000000004</v>
      </c>
      <c r="I42" s="29">
        <v>0.3</v>
      </c>
      <c r="J42" s="29">
        <v>1.1000000000000001</v>
      </c>
      <c r="K42" s="340">
        <f t="shared" si="9"/>
        <v>1646.5</v>
      </c>
      <c r="L42" s="340">
        <f t="shared" si="10"/>
        <v>1916.9000000000003</v>
      </c>
      <c r="M42" s="341">
        <f t="shared" si="11"/>
        <v>4775.8999999999996</v>
      </c>
      <c r="N42" s="342">
        <f t="shared" si="12"/>
        <v>2589.1000000000008</v>
      </c>
      <c r="O42" s="342">
        <f t="shared" si="13"/>
        <v>5383.2999999999984</v>
      </c>
      <c r="P42" s="261">
        <f t="shared" si="0"/>
        <v>563.40000000000055</v>
      </c>
      <c r="Q42" s="261">
        <f t="shared" si="1"/>
        <v>4583.4900000000016</v>
      </c>
      <c r="R42" s="261">
        <f t="shared" si="2"/>
        <v>8353.4699999999993</v>
      </c>
      <c r="S42" s="339">
        <f t="shared" si="20"/>
        <v>2060.4000000000005</v>
      </c>
      <c r="T42" s="350">
        <v>0.4</v>
      </c>
      <c r="U42" s="350">
        <v>1.2</v>
      </c>
      <c r="V42" s="340">
        <f t="shared" si="15"/>
        <v>622.29999999999973</v>
      </c>
      <c r="W42" s="340">
        <f t="shared" si="16"/>
        <v>1678.1</v>
      </c>
      <c r="X42" s="341">
        <f t="shared" si="17"/>
        <v>5479.4</v>
      </c>
      <c r="Y42" s="342">
        <f t="shared" si="18"/>
        <v>3480.3000000000011</v>
      </c>
      <c r="Z42" s="342">
        <f t="shared" si="19"/>
        <v>5855.1</v>
      </c>
      <c r="AB42" s="190"/>
      <c r="AC42" s="212">
        <f t="shared" si="3"/>
        <v>1439.5999999999995</v>
      </c>
      <c r="AD42" s="260">
        <f t="shared" si="4"/>
        <v>6321.9</v>
      </c>
      <c r="AE42" s="212">
        <f t="shared" si="5"/>
        <v>9521.7000000000007</v>
      </c>
    </row>
    <row r="43" spans="1:31" ht="19.5" customHeight="1" x14ac:dyDescent="0.2">
      <c r="A43" s="335" t="s">
        <v>266</v>
      </c>
      <c r="B43" s="348">
        <v>45114</v>
      </c>
      <c r="C43" s="35">
        <v>0</v>
      </c>
      <c r="D43" s="35">
        <v>0</v>
      </c>
      <c r="E43" s="35">
        <v>0</v>
      </c>
      <c r="F43" s="338">
        <f t="shared" si="6"/>
        <v>4233.5999999999995</v>
      </c>
      <c r="G43" s="27">
        <f t="shared" si="7"/>
        <v>6112</v>
      </c>
      <c r="H43" s="339">
        <f t="shared" si="8"/>
        <v>2936.6000000000004</v>
      </c>
      <c r="I43" s="29">
        <v>0.3</v>
      </c>
      <c r="J43" s="29">
        <v>0.6</v>
      </c>
      <c r="K43" s="340">
        <f t="shared" si="9"/>
        <v>1646.8</v>
      </c>
      <c r="L43" s="340">
        <f t="shared" si="10"/>
        <v>1917.5000000000002</v>
      </c>
      <c r="M43" s="341">
        <f t="shared" si="11"/>
        <v>4775.8999999999996</v>
      </c>
      <c r="N43" s="342">
        <f t="shared" si="12"/>
        <v>2589.400000000001</v>
      </c>
      <c r="O43" s="342">
        <f t="shared" si="13"/>
        <v>5383.8999999999987</v>
      </c>
      <c r="P43" s="261">
        <f t="shared" si="0"/>
        <v>563.40000000000055</v>
      </c>
      <c r="Q43" s="261">
        <f t="shared" si="1"/>
        <v>4582.8900000000012</v>
      </c>
      <c r="R43" s="261">
        <f t="shared" si="2"/>
        <v>8353.1699999999983</v>
      </c>
      <c r="S43" s="339">
        <f t="shared" si="20"/>
        <v>2060.4000000000005</v>
      </c>
      <c r="T43" s="350">
        <v>0.3</v>
      </c>
      <c r="U43" s="350">
        <v>0.7</v>
      </c>
      <c r="V43" s="340">
        <f t="shared" si="15"/>
        <v>622.59999999999968</v>
      </c>
      <c r="W43" s="340">
        <f t="shared" si="16"/>
        <v>1678.8</v>
      </c>
      <c r="X43" s="341">
        <f t="shared" si="17"/>
        <v>5479.4</v>
      </c>
      <c r="Y43" s="342">
        <f t="shared" si="18"/>
        <v>3480.6000000000013</v>
      </c>
      <c r="Z43" s="342">
        <f t="shared" si="19"/>
        <v>5855.8</v>
      </c>
      <c r="AB43" s="190"/>
      <c r="AC43" s="212">
        <f t="shared" si="3"/>
        <v>1439.5999999999995</v>
      </c>
      <c r="AD43" s="260">
        <f t="shared" si="4"/>
        <v>6321.2</v>
      </c>
      <c r="AE43" s="212">
        <f t="shared" si="5"/>
        <v>9521.4</v>
      </c>
    </row>
    <row r="44" spans="1:31" ht="19.5" customHeight="1" x14ac:dyDescent="0.2">
      <c r="A44" s="335" t="s">
        <v>267</v>
      </c>
      <c r="B44" s="348">
        <v>45117</v>
      </c>
      <c r="C44" s="35">
        <v>1.3</v>
      </c>
      <c r="D44" s="35">
        <v>1</v>
      </c>
      <c r="E44" s="35">
        <v>1</v>
      </c>
      <c r="F44" s="338">
        <f t="shared" si="6"/>
        <v>4234.8999999999996</v>
      </c>
      <c r="G44" s="27">
        <f t="shared" si="7"/>
        <v>6113</v>
      </c>
      <c r="H44" s="339">
        <f t="shared" si="8"/>
        <v>2937.9000000000005</v>
      </c>
      <c r="I44" s="29">
        <v>0.4</v>
      </c>
      <c r="J44" s="29">
        <v>1</v>
      </c>
      <c r="K44" s="340">
        <f t="shared" si="9"/>
        <v>1647.2</v>
      </c>
      <c r="L44" s="340">
        <f t="shared" si="10"/>
        <v>1918.5000000000002</v>
      </c>
      <c r="M44" s="341">
        <f t="shared" si="11"/>
        <v>4777.2</v>
      </c>
      <c r="N44" s="342">
        <f t="shared" si="12"/>
        <v>2589.8000000000011</v>
      </c>
      <c r="O44" s="342">
        <f t="shared" si="13"/>
        <v>5384.8999999999987</v>
      </c>
      <c r="P44" s="261">
        <f t="shared" si="0"/>
        <v>562.10000000000036</v>
      </c>
      <c r="Q44" s="261">
        <f t="shared" si="1"/>
        <v>4581.8900000000012</v>
      </c>
      <c r="R44" s="261">
        <f t="shared" si="2"/>
        <v>8352.7699999999986</v>
      </c>
      <c r="S44" s="339">
        <f t="shared" si="20"/>
        <v>2061.7000000000007</v>
      </c>
      <c r="T44" s="350">
        <v>0.3</v>
      </c>
      <c r="U44" s="350">
        <v>1</v>
      </c>
      <c r="V44" s="340">
        <f t="shared" si="15"/>
        <v>622.89999999999964</v>
      </c>
      <c r="W44" s="340">
        <f t="shared" si="16"/>
        <v>1679.8</v>
      </c>
      <c r="X44" s="341">
        <f t="shared" si="17"/>
        <v>5480.7</v>
      </c>
      <c r="Y44" s="342">
        <f t="shared" si="18"/>
        <v>3480.9000000000015</v>
      </c>
      <c r="Z44" s="342">
        <f t="shared" si="19"/>
        <v>5856.8</v>
      </c>
      <c r="AB44" s="190"/>
      <c r="AC44" s="212">
        <f t="shared" si="3"/>
        <v>1438.2999999999993</v>
      </c>
      <c r="AD44" s="260">
        <f t="shared" si="4"/>
        <v>6320.2</v>
      </c>
      <c r="AE44" s="212">
        <f t="shared" si="5"/>
        <v>9521.1</v>
      </c>
    </row>
    <row r="45" spans="1:31" ht="19.5" customHeight="1" x14ac:dyDescent="0.2">
      <c r="A45" s="335" t="s">
        <v>268</v>
      </c>
      <c r="B45" s="348">
        <v>45118</v>
      </c>
      <c r="C45" s="35">
        <v>3.7</v>
      </c>
      <c r="D45" s="35">
        <v>2</v>
      </c>
      <c r="E45" s="35">
        <v>2</v>
      </c>
      <c r="F45" s="338">
        <f t="shared" si="6"/>
        <v>4238.5999999999995</v>
      </c>
      <c r="G45" s="27">
        <f t="shared" si="7"/>
        <v>6115</v>
      </c>
      <c r="H45" s="339">
        <f t="shared" si="8"/>
        <v>2941.6000000000004</v>
      </c>
      <c r="I45" s="29">
        <v>0.6</v>
      </c>
      <c r="J45" s="29">
        <v>1.7</v>
      </c>
      <c r="K45" s="340">
        <f t="shared" si="9"/>
        <v>1647.8</v>
      </c>
      <c r="L45" s="340">
        <f t="shared" si="10"/>
        <v>1920.2000000000003</v>
      </c>
      <c r="M45" s="341">
        <f t="shared" si="11"/>
        <v>4780.8999999999996</v>
      </c>
      <c r="N45" s="342">
        <f t="shared" si="12"/>
        <v>2590.400000000001</v>
      </c>
      <c r="O45" s="342">
        <f t="shared" si="13"/>
        <v>5386.5999999999985</v>
      </c>
      <c r="P45" s="261">
        <f t="shared" si="0"/>
        <v>558.40000000000055</v>
      </c>
      <c r="Q45" s="261">
        <f t="shared" si="1"/>
        <v>4580.1900000000014</v>
      </c>
      <c r="R45" s="261">
        <f t="shared" si="2"/>
        <v>8352.1699999999983</v>
      </c>
      <c r="S45" s="339">
        <f t="shared" si="20"/>
        <v>2065.4000000000005</v>
      </c>
      <c r="T45" s="350">
        <v>0.7</v>
      </c>
      <c r="U45" s="350">
        <v>1.8</v>
      </c>
      <c r="V45" s="340">
        <f t="shared" si="15"/>
        <v>623.59999999999968</v>
      </c>
      <c r="W45" s="340">
        <f t="shared" si="16"/>
        <v>1681.6</v>
      </c>
      <c r="X45" s="341">
        <f t="shared" si="17"/>
        <v>5484.4</v>
      </c>
      <c r="Y45" s="342">
        <f t="shared" si="18"/>
        <v>3481.6000000000013</v>
      </c>
      <c r="Z45" s="342">
        <f t="shared" si="19"/>
        <v>5858.6</v>
      </c>
      <c r="AB45" s="190"/>
      <c r="AC45" s="212">
        <f t="shared" si="3"/>
        <v>1434.5999999999995</v>
      </c>
      <c r="AD45" s="260">
        <f t="shared" si="4"/>
        <v>6318.4</v>
      </c>
      <c r="AE45" s="212">
        <f t="shared" si="5"/>
        <v>9520.4</v>
      </c>
    </row>
    <row r="46" spans="1:31" ht="19.5" customHeight="1" x14ac:dyDescent="0.2">
      <c r="A46" s="335" t="s">
        <v>269</v>
      </c>
      <c r="B46" s="348">
        <v>45119</v>
      </c>
      <c r="C46" s="35">
        <v>1.2</v>
      </c>
      <c r="D46" s="35">
        <v>1</v>
      </c>
      <c r="E46" s="35">
        <v>1</v>
      </c>
      <c r="F46" s="338">
        <f t="shared" si="6"/>
        <v>4239.7999999999993</v>
      </c>
      <c r="G46" s="27">
        <f t="shared" si="7"/>
        <v>6116</v>
      </c>
      <c r="H46" s="339">
        <f t="shared" si="8"/>
        <v>2942.8</v>
      </c>
      <c r="I46" s="29">
        <v>0.4</v>
      </c>
      <c r="J46" s="29">
        <v>1</v>
      </c>
      <c r="K46" s="340">
        <f t="shared" si="9"/>
        <v>1648.2</v>
      </c>
      <c r="L46" s="340">
        <f t="shared" si="10"/>
        <v>1921.2000000000003</v>
      </c>
      <c r="M46" s="341">
        <f t="shared" si="11"/>
        <v>4782.0999999999995</v>
      </c>
      <c r="N46" s="342">
        <f t="shared" si="12"/>
        <v>2590.8000000000011</v>
      </c>
      <c r="O46" s="342">
        <f t="shared" si="13"/>
        <v>5387.5999999999985</v>
      </c>
      <c r="P46" s="261">
        <f t="shared" si="0"/>
        <v>557.20000000000073</v>
      </c>
      <c r="Q46" s="261">
        <f t="shared" si="1"/>
        <v>4579.1900000000014</v>
      </c>
      <c r="R46" s="261">
        <f t="shared" si="2"/>
        <v>8351.7699999999986</v>
      </c>
      <c r="S46" s="339">
        <f t="shared" si="20"/>
        <v>2066.6000000000004</v>
      </c>
      <c r="T46" s="350">
        <v>0.3</v>
      </c>
      <c r="U46" s="350">
        <v>1</v>
      </c>
      <c r="V46" s="340">
        <f t="shared" si="15"/>
        <v>623.89999999999964</v>
      </c>
      <c r="W46" s="340">
        <f t="shared" si="16"/>
        <v>1682.6</v>
      </c>
      <c r="X46" s="341">
        <f t="shared" si="17"/>
        <v>5485.5999999999995</v>
      </c>
      <c r="Y46" s="342">
        <f t="shared" si="18"/>
        <v>3481.9000000000015</v>
      </c>
      <c r="Z46" s="342">
        <f t="shared" si="19"/>
        <v>5859.6</v>
      </c>
      <c r="AB46" s="190"/>
      <c r="AC46" s="212">
        <f t="shared" si="3"/>
        <v>1433.3999999999996</v>
      </c>
      <c r="AD46" s="260">
        <f t="shared" si="4"/>
        <v>6317.4</v>
      </c>
      <c r="AE46" s="212">
        <f t="shared" si="5"/>
        <v>9520.1</v>
      </c>
    </row>
    <row r="47" spans="1:31" ht="21" customHeight="1" x14ac:dyDescent="0.2">
      <c r="A47" s="335" t="s">
        <v>270</v>
      </c>
      <c r="B47" s="348">
        <v>45119</v>
      </c>
      <c r="C47" s="35">
        <v>0</v>
      </c>
      <c r="D47" s="35">
        <v>0</v>
      </c>
      <c r="E47" s="35">
        <v>0</v>
      </c>
      <c r="F47" s="338">
        <f t="shared" si="6"/>
        <v>4239.7999999999993</v>
      </c>
      <c r="G47" s="27">
        <f t="shared" si="7"/>
        <v>6116</v>
      </c>
      <c r="H47" s="339">
        <f t="shared" si="8"/>
        <v>2942.8</v>
      </c>
      <c r="I47" s="29">
        <v>1.1000000000000001</v>
      </c>
      <c r="J47" s="29">
        <v>2</v>
      </c>
      <c r="K47" s="340">
        <f t="shared" si="9"/>
        <v>1649.3</v>
      </c>
      <c r="L47" s="340">
        <f t="shared" si="10"/>
        <v>1923.2000000000003</v>
      </c>
      <c r="M47" s="341">
        <f t="shared" si="11"/>
        <v>4782.0999999999995</v>
      </c>
      <c r="N47" s="342">
        <f t="shared" si="12"/>
        <v>2591.900000000001</v>
      </c>
      <c r="O47" s="342">
        <f t="shared" si="13"/>
        <v>5389.5999999999985</v>
      </c>
      <c r="P47" s="261">
        <f t="shared" si="0"/>
        <v>557.20000000000073</v>
      </c>
      <c r="Q47" s="261">
        <f t="shared" si="1"/>
        <v>4577.1900000000014</v>
      </c>
      <c r="R47" s="261">
        <f t="shared" si="2"/>
        <v>8350.6699999999983</v>
      </c>
      <c r="S47" s="339">
        <f t="shared" si="20"/>
        <v>2066.6000000000004</v>
      </c>
      <c r="T47" s="350">
        <v>0.8</v>
      </c>
      <c r="U47" s="350">
        <v>2</v>
      </c>
      <c r="V47" s="340">
        <f t="shared" si="15"/>
        <v>624.69999999999959</v>
      </c>
      <c r="W47" s="340">
        <f t="shared" si="16"/>
        <v>1684.6</v>
      </c>
      <c r="X47" s="341">
        <f t="shared" si="17"/>
        <v>5485.5999999999995</v>
      </c>
      <c r="Y47" s="342">
        <f t="shared" si="18"/>
        <v>3482.7000000000016</v>
      </c>
      <c r="Z47" s="342">
        <f t="shared" si="19"/>
        <v>5861.6</v>
      </c>
      <c r="AB47" s="190"/>
      <c r="AC47" s="212">
        <f t="shared" si="3"/>
        <v>1433.3999999999996</v>
      </c>
      <c r="AD47" s="260">
        <f t="shared" si="4"/>
        <v>6315.4</v>
      </c>
      <c r="AE47" s="212">
        <f t="shared" si="5"/>
        <v>9519.3000000000011</v>
      </c>
    </row>
    <row r="48" spans="1:31" ht="19.5" customHeight="1" x14ac:dyDescent="0.2">
      <c r="A48" s="335" t="s">
        <v>271</v>
      </c>
      <c r="B48" s="348">
        <v>45121</v>
      </c>
      <c r="C48" s="35">
        <v>1.5</v>
      </c>
      <c r="D48" s="35">
        <v>1</v>
      </c>
      <c r="E48" s="35">
        <v>1</v>
      </c>
      <c r="F48" s="338">
        <f t="shared" si="6"/>
        <v>4241.2999999999993</v>
      </c>
      <c r="G48" s="27">
        <f t="shared" si="7"/>
        <v>6117</v>
      </c>
      <c r="H48" s="339">
        <f t="shared" si="8"/>
        <v>2944.3</v>
      </c>
      <c r="I48" s="29">
        <v>0.3</v>
      </c>
      <c r="J48" s="29">
        <v>1</v>
      </c>
      <c r="K48" s="340">
        <f t="shared" si="9"/>
        <v>1649.6</v>
      </c>
      <c r="L48" s="340">
        <f t="shared" si="10"/>
        <v>1924.2000000000003</v>
      </c>
      <c r="M48" s="341">
        <f t="shared" si="11"/>
        <v>4783.5999999999995</v>
      </c>
      <c r="N48" s="342">
        <f t="shared" si="12"/>
        <v>2592.2000000000012</v>
      </c>
      <c r="O48" s="342">
        <f t="shared" si="13"/>
        <v>5390.5999999999985</v>
      </c>
      <c r="P48" s="261">
        <f t="shared" si="0"/>
        <v>555.70000000000073</v>
      </c>
      <c r="Q48" s="261">
        <f t="shared" si="1"/>
        <v>4576.1900000000014</v>
      </c>
      <c r="R48" s="261">
        <f t="shared" si="2"/>
        <v>8350.369999999999</v>
      </c>
      <c r="S48" s="339">
        <f t="shared" si="20"/>
        <v>2068.1000000000004</v>
      </c>
      <c r="T48" s="350">
        <v>0.3</v>
      </c>
      <c r="U48" s="350">
        <v>1</v>
      </c>
      <c r="V48" s="340">
        <f t="shared" si="15"/>
        <v>624.99999999999955</v>
      </c>
      <c r="W48" s="340">
        <f t="shared" si="16"/>
        <v>1685.6</v>
      </c>
      <c r="X48" s="341">
        <f t="shared" si="17"/>
        <v>5487.0999999999995</v>
      </c>
      <c r="Y48" s="342">
        <f t="shared" si="18"/>
        <v>3483.0000000000018</v>
      </c>
      <c r="Z48" s="342">
        <f t="shared" si="19"/>
        <v>5862.6</v>
      </c>
      <c r="AB48" s="190"/>
      <c r="AC48" s="212">
        <f t="shared" si="3"/>
        <v>1431.8999999999996</v>
      </c>
      <c r="AD48" s="260">
        <f t="shared" si="4"/>
        <v>6314.4</v>
      </c>
      <c r="AE48" s="212">
        <f t="shared" si="5"/>
        <v>9519</v>
      </c>
    </row>
    <row r="49" spans="1:31" ht="19.5" customHeight="1" x14ac:dyDescent="0.2">
      <c r="A49" s="335" t="s">
        <v>272</v>
      </c>
      <c r="B49" s="348">
        <v>45124</v>
      </c>
      <c r="C49" s="35">
        <v>0</v>
      </c>
      <c r="D49" s="35">
        <v>0</v>
      </c>
      <c r="E49" s="35">
        <v>0</v>
      </c>
      <c r="F49" s="338">
        <f t="shared" si="6"/>
        <v>4241.2999999999993</v>
      </c>
      <c r="G49" s="27">
        <f t="shared" si="7"/>
        <v>6117</v>
      </c>
      <c r="H49" s="339">
        <f t="shared" si="8"/>
        <v>2944.3</v>
      </c>
      <c r="I49" s="29">
        <v>0.7</v>
      </c>
      <c r="J49" s="29">
        <v>1</v>
      </c>
      <c r="K49" s="340">
        <f t="shared" si="9"/>
        <v>1650.3</v>
      </c>
      <c r="L49" s="340">
        <f t="shared" si="10"/>
        <v>1925.2000000000003</v>
      </c>
      <c r="M49" s="341">
        <f t="shared" si="11"/>
        <v>4783.5999999999995</v>
      </c>
      <c r="N49" s="342">
        <f t="shared" si="12"/>
        <v>2592.900000000001</v>
      </c>
      <c r="O49" s="342">
        <f t="shared" si="13"/>
        <v>5391.5999999999985</v>
      </c>
      <c r="P49" s="261">
        <f t="shared" si="0"/>
        <v>555.70000000000073</v>
      </c>
      <c r="Q49" s="261">
        <f t="shared" si="1"/>
        <v>4575.1900000000014</v>
      </c>
      <c r="R49" s="261">
        <f t="shared" si="2"/>
        <v>8349.6699999999983</v>
      </c>
      <c r="S49" s="339">
        <f t="shared" si="20"/>
        <v>2068.1000000000004</v>
      </c>
      <c r="T49" s="350">
        <v>0.7</v>
      </c>
      <c r="U49" s="350">
        <v>1</v>
      </c>
      <c r="V49" s="340">
        <f t="shared" si="15"/>
        <v>625.69999999999959</v>
      </c>
      <c r="W49" s="340">
        <f t="shared" si="16"/>
        <v>1686.6</v>
      </c>
      <c r="X49" s="341">
        <f t="shared" si="17"/>
        <v>5487.0999999999995</v>
      </c>
      <c r="Y49" s="342">
        <f t="shared" si="18"/>
        <v>3483.7000000000016</v>
      </c>
      <c r="Z49" s="342">
        <f t="shared" si="19"/>
        <v>5863.6</v>
      </c>
      <c r="AB49" s="190"/>
      <c r="AC49" s="212">
        <f t="shared" si="3"/>
        <v>1431.8999999999996</v>
      </c>
      <c r="AD49" s="260">
        <f t="shared" si="4"/>
        <v>6313.4</v>
      </c>
      <c r="AE49" s="212">
        <f t="shared" si="5"/>
        <v>9518.3000000000011</v>
      </c>
    </row>
    <row r="50" spans="1:31" ht="19.5" customHeight="1" thickBot="1" x14ac:dyDescent="0.25">
      <c r="A50" s="351" t="s">
        <v>273</v>
      </c>
      <c r="B50" s="352">
        <v>45125</v>
      </c>
      <c r="C50" s="62">
        <v>1.5</v>
      </c>
      <c r="D50" s="62">
        <v>1</v>
      </c>
      <c r="E50" s="62">
        <v>5</v>
      </c>
      <c r="F50" s="353">
        <f t="shared" si="6"/>
        <v>4242.7999999999993</v>
      </c>
      <c r="G50" s="354">
        <f t="shared" si="7"/>
        <v>6122</v>
      </c>
      <c r="H50" s="355">
        <f t="shared" si="8"/>
        <v>2945.8</v>
      </c>
      <c r="I50" s="356">
        <v>0.7</v>
      </c>
      <c r="J50" s="356">
        <v>1.9</v>
      </c>
      <c r="K50" s="357">
        <f t="shared" si="9"/>
        <v>1651</v>
      </c>
      <c r="L50" s="357">
        <f t="shared" si="10"/>
        <v>1927.1000000000004</v>
      </c>
      <c r="M50" s="358">
        <f t="shared" si="11"/>
        <v>4785.0999999999995</v>
      </c>
      <c r="N50" s="359">
        <f t="shared" si="12"/>
        <v>2593.6000000000008</v>
      </c>
      <c r="O50" s="359">
        <f t="shared" si="13"/>
        <v>5393.4999999999982</v>
      </c>
      <c r="P50" s="261">
        <f t="shared" si="0"/>
        <v>554.20000000000073</v>
      </c>
      <c r="Q50" s="261">
        <f t="shared" si="1"/>
        <v>4573.2900000000018</v>
      </c>
      <c r="R50" s="261">
        <f t="shared" si="2"/>
        <v>8348.9699999999993</v>
      </c>
      <c r="S50" s="355">
        <f t="shared" si="20"/>
        <v>2069.6000000000004</v>
      </c>
      <c r="T50" s="360">
        <v>1.1000000000000001</v>
      </c>
      <c r="U50" s="360">
        <v>2.4</v>
      </c>
      <c r="V50" s="357">
        <f t="shared" si="15"/>
        <v>626.79999999999961</v>
      </c>
      <c r="W50" s="357">
        <f t="shared" si="16"/>
        <v>1689</v>
      </c>
      <c r="X50" s="358">
        <f t="shared" si="17"/>
        <v>5488.5999999999995</v>
      </c>
      <c r="Y50" s="359">
        <f t="shared" si="18"/>
        <v>3484.8000000000015</v>
      </c>
      <c r="Z50" s="359">
        <f t="shared" si="19"/>
        <v>5866</v>
      </c>
      <c r="AA50" s="155"/>
      <c r="AB50" s="361"/>
      <c r="AC50" s="212">
        <f t="shared" si="3"/>
        <v>1430.3999999999996</v>
      </c>
      <c r="AD50" s="260">
        <f t="shared" si="4"/>
        <v>6311</v>
      </c>
      <c r="AE50" s="212">
        <f t="shared" si="5"/>
        <v>9517.2000000000007</v>
      </c>
    </row>
    <row r="51" spans="1:31" ht="19.5" customHeight="1" thickBot="1" x14ac:dyDescent="0.25">
      <c r="A51" s="452" t="s">
        <v>449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4"/>
    </row>
    <row r="52" spans="1:31" ht="19.5" customHeight="1" x14ac:dyDescent="0.2">
      <c r="A52" s="362" t="s">
        <v>274</v>
      </c>
      <c r="B52" s="363">
        <v>45125</v>
      </c>
      <c r="C52" s="364">
        <v>0</v>
      </c>
      <c r="D52" s="364">
        <v>0</v>
      </c>
      <c r="E52" s="364">
        <v>0</v>
      </c>
      <c r="F52" s="365">
        <f>IF(C52="","",C52+F50)</f>
        <v>4242.7999999999993</v>
      </c>
      <c r="G52" s="366">
        <f>IF(E52="","",G50+E52)</f>
        <v>6122</v>
      </c>
      <c r="H52" s="266">
        <f>IF(C52="","",C52+H50)</f>
        <v>2945.8</v>
      </c>
      <c r="I52" s="367">
        <v>0.6</v>
      </c>
      <c r="J52" s="367">
        <v>1</v>
      </c>
      <c r="K52" s="268">
        <v>627.4</v>
      </c>
      <c r="L52" s="268">
        <v>1690</v>
      </c>
      <c r="M52" s="368">
        <f>IF(H52="","",H52-H50+M50)</f>
        <v>4785.0999999999995</v>
      </c>
      <c r="N52" s="369">
        <f>IF(I52="","",I52+N50)</f>
        <v>2594.2000000000007</v>
      </c>
      <c r="O52" s="369">
        <f>IF(J52="","",J52+O50)</f>
        <v>5394.4999999999982</v>
      </c>
      <c r="P52" s="261">
        <f t="shared" si="0"/>
        <v>554.20000000000073</v>
      </c>
      <c r="Q52" s="261">
        <f t="shared" si="1"/>
        <v>4572.2900000000018</v>
      </c>
      <c r="R52" s="261">
        <f t="shared" si="2"/>
        <v>8348.369999999999</v>
      </c>
      <c r="S52" s="266">
        <f>IF(C52="","",C52+S50)</f>
        <v>2069.6000000000004</v>
      </c>
      <c r="T52" s="370">
        <v>0.7</v>
      </c>
      <c r="U52" s="370">
        <v>1</v>
      </c>
      <c r="V52" s="268">
        <v>1651.7</v>
      </c>
      <c r="W52" s="268">
        <v>1928.1</v>
      </c>
      <c r="X52" s="368">
        <f>IF(S52="","",S52-S50+X50)</f>
        <v>5488.5999999999995</v>
      </c>
      <c r="Y52" s="369">
        <f>IF(T52="","",T52+Y50)</f>
        <v>3485.5000000000014</v>
      </c>
      <c r="Z52" s="369">
        <f>IF(U52="","",U52+Z50)</f>
        <v>5867</v>
      </c>
      <c r="AA52" s="155"/>
      <c r="AB52" s="361"/>
      <c r="AC52" s="212">
        <f t="shared" ref="AC52:AC115" si="21">IF(S52="","",3153-(S52-347))</f>
        <v>1430.3999999999996</v>
      </c>
      <c r="AD52" s="260">
        <f t="shared" ref="AD52:AD115" si="22">IF(W52="","",7662-(W52-338))</f>
        <v>6071.9</v>
      </c>
      <c r="AE52" s="212">
        <f t="shared" ref="AE52:AE115" si="23">IF(V52="","",144-(V52-10000))</f>
        <v>8492.2999999999993</v>
      </c>
    </row>
    <row r="53" spans="1:31" ht="19.5" customHeight="1" x14ac:dyDescent="0.2">
      <c r="A53" s="335" t="s">
        <v>275</v>
      </c>
      <c r="B53" s="348">
        <v>45127</v>
      </c>
      <c r="C53" s="35">
        <v>1.5</v>
      </c>
      <c r="D53" s="35">
        <v>1</v>
      </c>
      <c r="E53" s="35">
        <v>1</v>
      </c>
      <c r="F53" s="338">
        <f t="shared" si="6"/>
        <v>4244.2999999999993</v>
      </c>
      <c r="G53" s="27">
        <f t="shared" si="7"/>
        <v>6123</v>
      </c>
      <c r="H53" s="339">
        <f t="shared" si="8"/>
        <v>2947.3</v>
      </c>
      <c r="I53" s="29">
        <v>0.4</v>
      </c>
      <c r="J53" s="29">
        <v>0.8</v>
      </c>
      <c r="K53" s="340">
        <f t="shared" ref="K53:K62" si="24">IF(I53="","",I53+K52)</f>
        <v>627.79999999999995</v>
      </c>
      <c r="L53" s="340">
        <f t="shared" ref="L53:L62" si="25">IF(J53="","",J53+L52)</f>
        <v>1690.8</v>
      </c>
      <c r="M53" s="341">
        <f t="shared" si="11"/>
        <v>4786.5999999999995</v>
      </c>
      <c r="N53" s="342">
        <f t="shared" ref="N53:N63" si="26">IF(I53="","",I53+N52)</f>
        <v>2594.6000000000008</v>
      </c>
      <c r="O53" s="342">
        <f t="shared" ref="O53:O63" si="27">IF(J53="","",J53+O52)</f>
        <v>5395.2999999999984</v>
      </c>
      <c r="P53" s="261">
        <f t="shared" si="0"/>
        <v>552.70000000000073</v>
      </c>
      <c r="Q53" s="261">
        <f t="shared" si="1"/>
        <v>4571.4900000000016</v>
      </c>
      <c r="R53" s="261">
        <f t="shared" si="2"/>
        <v>8347.9699999999993</v>
      </c>
      <c r="S53" s="339">
        <f t="shared" si="20"/>
        <v>2071.1000000000004</v>
      </c>
      <c r="T53" s="350">
        <v>0.3</v>
      </c>
      <c r="U53" s="350">
        <v>0.8</v>
      </c>
      <c r="V53" s="340">
        <f t="shared" ref="V53:V70" si="28">IF(T53="","",T53+V52)</f>
        <v>1652</v>
      </c>
      <c r="W53" s="340">
        <f t="shared" ref="W53:W70" si="29">IF(U53="","",U53+W52)</f>
        <v>1928.8999999999999</v>
      </c>
      <c r="X53" s="341">
        <f t="shared" si="17"/>
        <v>5490.0999999999995</v>
      </c>
      <c r="Y53" s="342">
        <f t="shared" ref="Y53:Y64" si="30">IF(T53="","",T53+Y52)</f>
        <v>3485.8000000000015</v>
      </c>
      <c r="Z53" s="342">
        <f t="shared" ref="Z53:Z64" si="31">IF(U53="","",U53+Z52)</f>
        <v>5867.8</v>
      </c>
      <c r="AB53" s="190"/>
      <c r="AC53" s="212">
        <f t="shared" si="21"/>
        <v>1428.8999999999996</v>
      </c>
      <c r="AD53" s="260">
        <f t="shared" si="22"/>
        <v>6071.1</v>
      </c>
      <c r="AE53" s="212">
        <f t="shared" si="23"/>
        <v>8492</v>
      </c>
    </row>
    <row r="54" spans="1:31" ht="19.5" customHeight="1" x14ac:dyDescent="0.2">
      <c r="A54" s="335" t="s">
        <v>276</v>
      </c>
      <c r="B54" s="348">
        <v>45130</v>
      </c>
      <c r="C54" s="35">
        <v>2.2000000000000002</v>
      </c>
      <c r="D54" s="35">
        <v>1</v>
      </c>
      <c r="E54" s="35">
        <v>1</v>
      </c>
      <c r="F54" s="338">
        <f t="shared" si="6"/>
        <v>4246.4999999999991</v>
      </c>
      <c r="G54" s="27">
        <f t="shared" si="7"/>
        <v>6124</v>
      </c>
      <c r="H54" s="339">
        <f t="shared" si="8"/>
        <v>2949.5</v>
      </c>
      <c r="I54" s="29">
        <v>0.4</v>
      </c>
      <c r="J54" s="29">
        <v>1.1000000000000001</v>
      </c>
      <c r="K54" s="340">
        <f t="shared" si="24"/>
        <v>628.19999999999993</v>
      </c>
      <c r="L54" s="340">
        <f t="shared" si="25"/>
        <v>1691.8999999999999</v>
      </c>
      <c r="M54" s="341">
        <f t="shared" si="11"/>
        <v>4788.7999999999993</v>
      </c>
      <c r="N54" s="342">
        <f t="shared" si="26"/>
        <v>2595.0000000000009</v>
      </c>
      <c r="O54" s="342">
        <f t="shared" si="27"/>
        <v>5396.3999999999987</v>
      </c>
      <c r="P54" s="261">
        <f t="shared" si="0"/>
        <v>550.50000000000091</v>
      </c>
      <c r="Q54" s="261">
        <f t="shared" si="1"/>
        <v>4570.3900000000012</v>
      </c>
      <c r="R54" s="261">
        <f t="shared" si="2"/>
        <v>8347.57</v>
      </c>
      <c r="S54" s="339">
        <f t="shared" si="20"/>
        <v>2073.3000000000002</v>
      </c>
      <c r="T54" s="350">
        <v>0.4</v>
      </c>
      <c r="U54" s="350">
        <v>1.1000000000000001</v>
      </c>
      <c r="V54" s="340">
        <f t="shared" si="28"/>
        <v>1652.4</v>
      </c>
      <c r="W54" s="340">
        <f t="shared" si="29"/>
        <v>1929.9999999999998</v>
      </c>
      <c r="X54" s="341">
        <f t="shared" si="17"/>
        <v>5492.2999999999993</v>
      </c>
      <c r="Y54" s="342">
        <f t="shared" si="30"/>
        <v>3486.2000000000016</v>
      </c>
      <c r="Z54" s="342">
        <f t="shared" si="31"/>
        <v>5868.9000000000005</v>
      </c>
      <c r="AB54" s="190"/>
      <c r="AC54" s="212">
        <f t="shared" si="21"/>
        <v>1426.6999999999998</v>
      </c>
      <c r="AD54" s="260">
        <f t="shared" si="22"/>
        <v>6070</v>
      </c>
      <c r="AE54" s="212">
        <f t="shared" si="23"/>
        <v>8491.6</v>
      </c>
    </row>
    <row r="55" spans="1:31" ht="19.5" customHeight="1" x14ac:dyDescent="0.2">
      <c r="A55" s="335" t="s">
        <v>277</v>
      </c>
      <c r="B55" s="348">
        <v>45131</v>
      </c>
      <c r="C55" s="35">
        <v>1</v>
      </c>
      <c r="D55" s="35">
        <v>1</v>
      </c>
      <c r="E55" s="35">
        <v>2</v>
      </c>
      <c r="F55" s="338">
        <f t="shared" si="6"/>
        <v>4247.4999999999991</v>
      </c>
      <c r="G55" s="27">
        <f t="shared" si="7"/>
        <v>6126</v>
      </c>
      <c r="H55" s="339">
        <f t="shared" si="8"/>
        <v>2950.5</v>
      </c>
      <c r="I55" s="29">
        <v>0.3</v>
      </c>
      <c r="J55" s="29">
        <v>1.3</v>
      </c>
      <c r="K55" s="340">
        <f t="shared" si="24"/>
        <v>628.49999999999989</v>
      </c>
      <c r="L55" s="340">
        <f t="shared" si="25"/>
        <v>1693.1999999999998</v>
      </c>
      <c r="M55" s="341">
        <f t="shared" si="11"/>
        <v>4789.7999999999993</v>
      </c>
      <c r="N55" s="342">
        <f t="shared" si="26"/>
        <v>2595.3000000000011</v>
      </c>
      <c r="O55" s="342">
        <f t="shared" si="27"/>
        <v>5397.6999999999989</v>
      </c>
      <c r="P55" s="261">
        <f t="shared" si="0"/>
        <v>549.50000000000091</v>
      </c>
      <c r="Q55" s="261">
        <f t="shared" si="1"/>
        <v>4569.0900000000011</v>
      </c>
      <c r="R55" s="261">
        <f t="shared" si="2"/>
        <v>8347.2699999999986</v>
      </c>
      <c r="S55" s="339">
        <f t="shared" si="20"/>
        <v>2074.3000000000002</v>
      </c>
      <c r="T55" s="350">
        <v>0.3</v>
      </c>
      <c r="U55" s="350">
        <v>1.4</v>
      </c>
      <c r="V55" s="340">
        <f t="shared" si="28"/>
        <v>1652.7</v>
      </c>
      <c r="W55" s="340">
        <f t="shared" si="29"/>
        <v>1931.3999999999999</v>
      </c>
      <c r="X55" s="341">
        <f t="shared" si="17"/>
        <v>5493.2999999999993</v>
      </c>
      <c r="Y55" s="342">
        <f t="shared" si="30"/>
        <v>3486.5000000000018</v>
      </c>
      <c r="Z55" s="342">
        <f t="shared" si="31"/>
        <v>5870.3</v>
      </c>
      <c r="AB55" s="190"/>
      <c r="AC55" s="212">
        <f t="shared" si="21"/>
        <v>1425.6999999999998</v>
      </c>
      <c r="AD55" s="260">
        <f t="shared" si="22"/>
        <v>6068.6</v>
      </c>
      <c r="AE55" s="212">
        <f t="shared" si="23"/>
        <v>8491.2999999999993</v>
      </c>
    </row>
    <row r="56" spans="1:31" ht="19.5" customHeight="1" x14ac:dyDescent="0.2">
      <c r="A56" s="335" t="s">
        <v>278</v>
      </c>
      <c r="B56" s="348">
        <v>45132</v>
      </c>
      <c r="C56" s="35">
        <v>3.1</v>
      </c>
      <c r="D56" s="35">
        <v>2</v>
      </c>
      <c r="E56" s="35">
        <v>8</v>
      </c>
      <c r="F56" s="338">
        <f t="shared" si="6"/>
        <v>4250.5999999999995</v>
      </c>
      <c r="G56" s="27">
        <f t="shared" si="7"/>
        <v>6134</v>
      </c>
      <c r="H56" s="339">
        <f t="shared" si="8"/>
        <v>2953.6</v>
      </c>
      <c r="I56" s="29">
        <v>0.7</v>
      </c>
      <c r="J56" s="29">
        <v>2.6</v>
      </c>
      <c r="K56" s="340">
        <f t="shared" si="24"/>
        <v>629.19999999999993</v>
      </c>
      <c r="L56" s="340">
        <f t="shared" si="25"/>
        <v>1695.7999999999997</v>
      </c>
      <c r="M56" s="341">
        <f t="shared" si="11"/>
        <v>4792.8999999999996</v>
      </c>
      <c r="N56" s="342">
        <f t="shared" si="26"/>
        <v>2596.0000000000009</v>
      </c>
      <c r="O56" s="342">
        <f t="shared" si="27"/>
        <v>5400.2999999999993</v>
      </c>
      <c r="P56" s="261">
        <f t="shared" si="0"/>
        <v>546.40000000000055</v>
      </c>
      <c r="Q56" s="261">
        <f t="shared" si="1"/>
        <v>4566.4900000000007</v>
      </c>
      <c r="R56" s="261">
        <f t="shared" si="2"/>
        <v>8346.57</v>
      </c>
      <c r="S56" s="339">
        <f t="shared" si="20"/>
        <v>2077.4</v>
      </c>
      <c r="T56" s="350">
        <v>0.7</v>
      </c>
      <c r="U56" s="350">
        <v>2.8</v>
      </c>
      <c r="V56" s="340">
        <f t="shared" si="28"/>
        <v>1653.4</v>
      </c>
      <c r="W56" s="340">
        <f t="shared" si="29"/>
        <v>1934.1999999999998</v>
      </c>
      <c r="X56" s="341">
        <f t="shared" si="17"/>
        <v>5496.4</v>
      </c>
      <c r="Y56" s="342">
        <f t="shared" si="30"/>
        <v>3487.2000000000016</v>
      </c>
      <c r="Z56" s="342">
        <f t="shared" si="31"/>
        <v>5873.1</v>
      </c>
      <c r="AB56" s="190"/>
      <c r="AC56" s="212">
        <f t="shared" si="21"/>
        <v>1422.6</v>
      </c>
      <c r="AD56" s="260">
        <f t="shared" si="22"/>
        <v>6065.8</v>
      </c>
      <c r="AE56" s="212">
        <f t="shared" si="23"/>
        <v>8490.6</v>
      </c>
    </row>
    <row r="57" spans="1:31" ht="19.5" customHeight="1" x14ac:dyDescent="0.2">
      <c r="A57" s="335" t="s">
        <v>279</v>
      </c>
      <c r="B57" s="348">
        <v>45133</v>
      </c>
      <c r="C57" s="35">
        <v>0</v>
      </c>
      <c r="D57" s="35">
        <v>0</v>
      </c>
      <c r="E57" s="35">
        <v>0</v>
      </c>
      <c r="F57" s="338">
        <f t="shared" si="6"/>
        <v>4250.5999999999995</v>
      </c>
      <c r="G57" s="27">
        <f t="shared" si="7"/>
        <v>6134</v>
      </c>
      <c r="H57" s="339">
        <f t="shared" si="8"/>
        <v>2953.6</v>
      </c>
      <c r="I57" s="29">
        <v>0.3</v>
      </c>
      <c r="J57" s="29">
        <v>0.6</v>
      </c>
      <c r="K57" s="340">
        <f t="shared" si="24"/>
        <v>629.49999999999989</v>
      </c>
      <c r="L57" s="340">
        <f t="shared" si="25"/>
        <v>1696.3999999999996</v>
      </c>
      <c r="M57" s="341">
        <f t="shared" si="11"/>
        <v>4792.8999999999996</v>
      </c>
      <c r="N57" s="342">
        <f t="shared" si="26"/>
        <v>2596.3000000000011</v>
      </c>
      <c r="O57" s="342">
        <f t="shared" si="27"/>
        <v>5400.9</v>
      </c>
      <c r="P57" s="261">
        <f t="shared" si="0"/>
        <v>546.40000000000055</v>
      </c>
      <c r="Q57" s="261">
        <f t="shared" si="1"/>
        <v>4565.8900000000003</v>
      </c>
      <c r="R57" s="261">
        <f t="shared" si="2"/>
        <v>8346.2699999999986</v>
      </c>
      <c r="S57" s="339">
        <f t="shared" si="20"/>
        <v>2077.4</v>
      </c>
      <c r="T57" s="350">
        <v>0.4</v>
      </c>
      <c r="U57" s="350">
        <v>0.8</v>
      </c>
      <c r="V57" s="340">
        <f t="shared" si="28"/>
        <v>1653.8000000000002</v>
      </c>
      <c r="W57" s="340">
        <f t="shared" si="29"/>
        <v>1934.9999999999998</v>
      </c>
      <c r="X57" s="341">
        <f t="shared" si="17"/>
        <v>5496.4</v>
      </c>
      <c r="Y57" s="342">
        <f t="shared" si="30"/>
        <v>3487.6000000000017</v>
      </c>
      <c r="Z57" s="342">
        <f t="shared" si="31"/>
        <v>5873.9000000000005</v>
      </c>
      <c r="AB57" s="190"/>
      <c r="AC57" s="212">
        <f t="shared" si="21"/>
        <v>1422.6</v>
      </c>
      <c r="AD57" s="260">
        <f t="shared" si="22"/>
        <v>6065</v>
      </c>
      <c r="AE57" s="212">
        <f t="shared" si="23"/>
        <v>8490.2000000000007</v>
      </c>
    </row>
    <row r="58" spans="1:31" ht="19.5" customHeight="1" x14ac:dyDescent="0.2">
      <c r="A58" s="335" t="s">
        <v>280</v>
      </c>
      <c r="B58" s="348">
        <v>45134</v>
      </c>
      <c r="C58" s="35">
        <v>1.7</v>
      </c>
      <c r="D58" s="35">
        <v>1</v>
      </c>
      <c r="E58" s="35">
        <v>1</v>
      </c>
      <c r="F58" s="338">
        <f t="shared" si="6"/>
        <v>4252.2999999999993</v>
      </c>
      <c r="G58" s="27">
        <f t="shared" si="7"/>
        <v>6135</v>
      </c>
      <c r="H58" s="339">
        <f t="shared" si="8"/>
        <v>2955.2999999999997</v>
      </c>
      <c r="I58" s="29">
        <v>0.4</v>
      </c>
      <c r="J58" s="29">
        <v>1</v>
      </c>
      <c r="K58" s="340">
        <f t="shared" si="24"/>
        <v>629.89999999999986</v>
      </c>
      <c r="L58" s="340">
        <f t="shared" si="25"/>
        <v>1697.3999999999996</v>
      </c>
      <c r="M58" s="341">
        <f t="shared" si="11"/>
        <v>4794.5999999999995</v>
      </c>
      <c r="N58" s="342">
        <f t="shared" si="26"/>
        <v>2596.7000000000012</v>
      </c>
      <c r="O58" s="342">
        <f t="shared" si="27"/>
        <v>5401.9</v>
      </c>
      <c r="P58" s="261">
        <f t="shared" si="0"/>
        <v>544.70000000000073</v>
      </c>
      <c r="Q58" s="261">
        <f t="shared" si="1"/>
        <v>4564.8900000000003</v>
      </c>
      <c r="R58" s="261">
        <f t="shared" si="2"/>
        <v>8345.869999999999</v>
      </c>
      <c r="S58" s="339">
        <f t="shared" si="20"/>
        <v>2079.1</v>
      </c>
      <c r="T58" s="350">
        <v>0.3</v>
      </c>
      <c r="U58" s="350">
        <v>1</v>
      </c>
      <c r="V58" s="340">
        <f t="shared" si="28"/>
        <v>1654.1000000000001</v>
      </c>
      <c r="W58" s="340">
        <f t="shared" si="29"/>
        <v>1935.9999999999998</v>
      </c>
      <c r="X58" s="341">
        <f t="shared" si="17"/>
        <v>5498.0999999999995</v>
      </c>
      <c r="Y58" s="342">
        <f t="shared" si="30"/>
        <v>3487.9000000000019</v>
      </c>
      <c r="Z58" s="342">
        <f t="shared" si="31"/>
        <v>5874.9000000000005</v>
      </c>
      <c r="AB58" s="190"/>
      <c r="AC58" s="212">
        <f t="shared" si="21"/>
        <v>1420.9</v>
      </c>
      <c r="AD58" s="260">
        <f t="shared" si="22"/>
        <v>6064</v>
      </c>
      <c r="AE58" s="212">
        <f t="shared" si="23"/>
        <v>8489.9</v>
      </c>
    </row>
    <row r="59" spans="1:31" ht="19.5" customHeight="1" x14ac:dyDescent="0.2">
      <c r="A59" s="335" t="s">
        <v>281</v>
      </c>
      <c r="B59" s="348">
        <v>45135</v>
      </c>
      <c r="C59" s="35">
        <v>0</v>
      </c>
      <c r="D59" s="35">
        <v>0</v>
      </c>
      <c r="E59" s="35">
        <v>0</v>
      </c>
      <c r="F59" s="338">
        <f t="shared" si="6"/>
        <v>4252.2999999999993</v>
      </c>
      <c r="G59" s="27">
        <f t="shared" si="7"/>
        <v>6135</v>
      </c>
      <c r="H59" s="339">
        <f t="shared" si="8"/>
        <v>2955.2999999999997</v>
      </c>
      <c r="I59" s="29">
        <v>0</v>
      </c>
      <c r="J59" s="29">
        <v>0</v>
      </c>
      <c r="K59" s="340">
        <f t="shared" si="24"/>
        <v>629.89999999999986</v>
      </c>
      <c r="L59" s="340">
        <f t="shared" si="25"/>
        <v>1697.3999999999996</v>
      </c>
      <c r="M59" s="341">
        <f t="shared" si="11"/>
        <v>4794.5999999999995</v>
      </c>
      <c r="N59" s="342">
        <f t="shared" si="26"/>
        <v>2596.7000000000012</v>
      </c>
      <c r="O59" s="342">
        <f t="shared" si="27"/>
        <v>5401.9</v>
      </c>
      <c r="P59" s="261">
        <f t="shared" si="0"/>
        <v>544.70000000000073</v>
      </c>
      <c r="Q59" s="261">
        <f t="shared" si="1"/>
        <v>4564.8900000000003</v>
      </c>
      <c r="R59" s="261">
        <f t="shared" si="2"/>
        <v>8345.869999999999</v>
      </c>
      <c r="S59" s="339">
        <f t="shared" si="20"/>
        <v>2079.1</v>
      </c>
      <c r="T59" s="350">
        <v>0</v>
      </c>
      <c r="U59" s="350">
        <v>0</v>
      </c>
      <c r="V59" s="340">
        <f t="shared" si="28"/>
        <v>1654.1000000000001</v>
      </c>
      <c r="W59" s="340">
        <f t="shared" si="29"/>
        <v>1935.9999999999998</v>
      </c>
      <c r="X59" s="341">
        <f t="shared" si="17"/>
        <v>5498.0999999999995</v>
      </c>
      <c r="Y59" s="342">
        <f t="shared" si="30"/>
        <v>3487.9000000000019</v>
      </c>
      <c r="Z59" s="342">
        <f t="shared" si="31"/>
        <v>5874.9000000000005</v>
      </c>
      <c r="AB59" s="190"/>
      <c r="AC59" s="212">
        <f t="shared" si="21"/>
        <v>1420.9</v>
      </c>
      <c r="AD59" s="260">
        <f t="shared" si="22"/>
        <v>6064</v>
      </c>
      <c r="AE59" s="212">
        <f t="shared" si="23"/>
        <v>8489.9</v>
      </c>
    </row>
    <row r="60" spans="1:31" ht="19.5" customHeight="1" x14ac:dyDescent="0.2">
      <c r="A60" s="335" t="s">
        <v>282</v>
      </c>
      <c r="B60" s="348">
        <v>45138</v>
      </c>
      <c r="C60" s="35">
        <v>2.4</v>
      </c>
      <c r="D60" s="35">
        <v>1</v>
      </c>
      <c r="E60" s="35">
        <v>1</v>
      </c>
      <c r="F60" s="338">
        <f t="shared" si="6"/>
        <v>4254.6999999999989</v>
      </c>
      <c r="G60" s="27">
        <f t="shared" si="7"/>
        <v>6136</v>
      </c>
      <c r="H60" s="339">
        <f t="shared" si="8"/>
        <v>2957.7</v>
      </c>
      <c r="I60" s="29">
        <v>0.3</v>
      </c>
      <c r="J60" s="29">
        <v>1</v>
      </c>
      <c r="K60" s="340">
        <f t="shared" si="24"/>
        <v>630.19999999999982</v>
      </c>
      <c r="L60" s="340">
        <f t="shared" si="25"/>
        <v>1698.3999999999996</v>
      </c>
      <c r="M60" s="341">
        <f t="shared" si="11"/>
        <v>4797</v>
      </c>
      <c r="N60" s="342">
        <f t="shared" si="26"/>
        <v>2597.0000000000014</v>
      </c>
      <c r="O60" s="342">
        <f t="shared" si="27"/>
        <v>5402.9</v>
      </c>
      <c r="P60" s="261">
        <f t="shared" si="0"/>
        <v>542.30000000000018</v>
      </c>
      <c r="Q60" s="261">
        <f t="shared" si="1"/>
        <v>4563.8900000000003</v>
      </c>
      <c r="R60" s="261">
        <f t="shared" si="2"/>
        <v>8345.57</v>
      </c>
      <c r="S60" s="339">
        <f t="shared" si="20"/>
        <v>2081.5</v>
      </c>
      <c r="T60" s="350">
        <v>0.3</v>
      </c>
      <c r="U60" s="350">
        <v>1</v>
      </c>
      <c r="V60" s="340">
        <f t="shared" si="28"/>
        <v>1654.4</v>
      </c>
      <c r="W60" s="340">
        <f t="shared" si="29"/>
        <v>1936.9999999999998</v>
      </c>
      <c r="X60" s="341">
        <f t="shared" si="17"/>
        <v>5500.5</v>
      </c>
      <c r="Y60" s="342">
        <f t="shared" si="30"/>
        <v>3488.2000000000021</v>
      </c>
      <c r="Z60" s="342">
        <f t="shared" si="31"/>
        <v>5875.9000000000005</v>
      </c>
      <c r="AB60" s="190"/>
      <c r="AC60" s="212">
        <f t="shared" si="21"/>
        <v>1418.5</v>
      </c>
      <c r="AD60" s="260">
        <f t="shared" si="22"/>
        <v>6063</v>
      </c>
      <c r="AE60" s="212">
        <f t="shared" si="23"/>
        <v>8489.6</v>
      </c>
    </row>
    <row r="61" spans="1:31" ht="19.5" customHeight="1" x14ac:dyDescent="0.2">
      <c r="A61" s="335" t="s">
        <v>283</v>
      </c>
      <c r="B61" s="348">
        <v>45139</v>
      </c>
      <c r="C61" s="35">
        <v>1.1000000000000001</v>
      </c>
      <c r="D61" s="35">
        <v>2</v>
      </c>
      <c r="E61" s="35">
        <v>1</v>
      </c>
      <c r="F61" s="338">
        <f t="shared" si="6"/>
        <v>4255.7999999999993</v>
      </c>
      <c r="G61" s="27">
        <f t="shared" si="7"/>
        <v>6137</v>
      </c>
      <c r="H61" s="339">
        <f t="shared" si="8"/>
        <v>2958.7999999999997</v>
      </c>
      <c r="I61" s="29">
        <v>0.7</v>
      </c>
      <c r="J61" s="29">
        <v>1.4</v>
      </c>
      <c r="K61" s="340">
        <f t="shared" si="24"/>
        <v>630.89999999999986</v>
      </c>
      <c r="L61" s="340">
        <f t="shared" si="25"/>
        <v>1699.7999999999997</v>
      </c>
      <c r="M61" s="341">
        <f t="shared" si="11"/>
        <v>4798.1000000000004</v>
      </c>
      <c r="N61" s="342">
        <f t="shared" si="26"/>
        <v>2597.7000000000012</v>
      </c>
      <c r="O61" s="342">
        <f t="shared" si="27"/>
        <v>5404.2999999999993</v>
      </c>
      <c r="P61" s="261">
        <f t="shared" si="0"/>
        <v>541.19999999999982</v>
      </c>
      <c r="Q61" s="261">
        <f t="shared" si="1"/>
        <v>4562.4900000000007</v>
      </c>
      <c r="R61" s="261">
        <f t="shared" si="2"/>
        <v>8344.869999999999</v>
      </c>
      <c r="S61" s="339">
        <f t="shared" si="20"/>
        <v>2082.6</v>
      </c>
      <c r="T61" s="350">
        <v>0.7</v>
      </c>
      <c r="U61" s="350">
        <v>1.4</v>
      </c>
      <c r="V61" s="340">
        <f t="shared" si="28"/>
        <v>1655.1000000000001</v>
      </c>
      <c r="W61" s="340">
        <f t="shared" si="29"/>
        <v>1938.3999999999999</v>
      </c>
      <c r="X61" s="341">
        <f t="shared" si="17"/>
        <v>5501.6</v>
      </c>
      <c r="Y61" s="342">
        <f t="shared" si="30"/>
        <v>3488.9000000000019</v>
      </c>
      <c r="Z61" s="342">
        <f t="shared" si="31"/>
        <v>5877.3</v>
      </c>
      <c r="AB61" s="190"/>
      <c r="AC61" s="212">
        <f t="shared" si="21"/>
        <v>1417.4</v>
      </c>
      <c r="AD61" s="260">
        <f t="shared" si="22"/>
        <v>6061.6</v>
      </c>
      <c r="AE61" s="212">
        <f t="shared" si="23"/>
        <v>8488.9</v>
      </c>
    </row>
    <row r="62" spans="1:31" ht="19.5" customHeight="1" x14ac:dyDescent="0.2">
      <c r="A62" s="335" t="s">
        <v>284</v>
      </c>
      <c r="B62" s="348">
        <v>45140</v>
      </c>
      <c r="C62" s="35">
        <v>2.2000000000000002</v>
      </c>
      <c r="D62" s="35">
        <v>1</v>
      </c>
      <c r="E62" s="35">
        <v>1</v>
      </c>
      <c r="F62" s="338">
        <f t="shared" si="6"/>
        <v>4257.9999999999991</v>
      </c>
      <c r="G62" s="27">
        <f t="shared" si="7"/>
        <v>6138</v>
      </c>
      <c r="H62" s="339">
        <f t="shared" si="8"/>
        <v>2960.9999999999995</v>
      </c>
      <c r="I62" s="29">
        <v>0.3</v>
      </c>
      <c r="J62" s="29">
        <v>0.9</v>
      </c>
      <c r="K62" s="340">
        <f t="shared" si="24"/>
        <v>631.19999999999982</v>
      </c>
      <c r="L62" s="340">
        <f t="shared" si="25"/>
        <v>1700.6999999999998</v>
      </c>
      <c r="M62" s="341">
        <f t="shared" si="11"/>
        <v>4800.3</v>
      </c>
      <c r="N62" s="342">
        <f t="shared" si="26"/>
        <v>2598.0000000000014</v>
      </c>
      <c r="O62" s="342">
        <f t="shared" si="27"/>
        <v>5405.1999999999989</v>
      </c>
      <c r="P62" s="261">
        <f t="shared" si="0"/>
        <v>539</v>
      </c>
      <c r="Q62" s="261">
        <f t="shared" si="1"/>
        <v>4561.5900000000011</v>
      </c>
      <c r="R62" s="261">
        <f t="shared" si="2"/>
        <v>8344.57</v>
      </c>
      <c r="S62" s="339">
        <f t="shared" si="20"/>
        <v>2084.7999999999997</v>
      </c>
      <c r="T62" s="350">
        <v>0.3</v>
      </c>
      <c r="U62" s="350">
        <v>0.8</v>
      </c>
      <c r="V62" s="340">
        <f t="shared" si="28"/>
        <v>1655.4</v>
      </c>
      <c r="W62" s="340">
        <f t="shared" si="29"/>
        <v>1939.1999999999998</v>
      </c>
      <c r="X62" s="341">
        <f t="shared" si="17"/>
        <v>5503.8</v>
      </c>
      <c r="Y62" s="342">
        <f t="shared" si="30"/>
        <v>3489.2000000000021</v>
      </c>
      <c r="Z62" s="342">
        <f t="shared" si="31"/>
        <v>5878.1</v>
      </c>
      <c r="AB62" s="190"/>
      <c r="AC62" s="212">
        <f t="shared" si="21"/>
        <v>1415.2000000000003</v>
      </c>
      <c r="AD62" s="260">
        <f t="shared" si="22"/>
        <v>6060.8</v>
      </c>
      <c r="AE62" s="212">
        <f t="shared" si="23"/>
        <v>8488.6</v>
      </c>
    </row>
    <row r="63" spans="1:31" ht="19.5" customHeight="1" x14ac:dyDescent="0.2">
      <c r="A63" s="335" t="s">
        <v>366</v>
      </c>
      <c r="B63" s="348">
        <v>45141</v>
      </c>
      <c r="C63" s="35">
        <v>0</v>
      </c>
      <c r="D63" s="35">
        <v>0</v>
      </c>
      <c r="E63" s="35">
        <v>0</v>
      </c>
      <c r="F63" s="338">
        <f t="shared" si="6"/>
        <v>4257.9999999999991</v>
      </c>
      <c r="G63" s="27">
        <f t="shared" si="7"/>
        <v>6138</v>
      </c>
      <c r="H63" s="339">
        <f t="shared" si="8"/>
        <v>2960.9999999999995</v>
      </c>
      <c r="I63" s="29">
        <v>0</v>
      </c>
      <c r="J63" s="29">
        <v>0</v>
      </c>
      <c r="K63" s="340">
        <f t="shared" ref="K63:K102" si="32">IF(I63="","",I63+K62)</f>
        <v>631.19999999999982</v>
      </c>
      <c r="L63" s="340">
        <f>IF(I63="","",I63+L62)</f>
        <v>1700.6999999999998</v>
      </c>
      <c r="M63" s="341">
        <f t="shared" si="11"/>
        <v>4800.3</v>
      </c>
      <c r="N63" s="342">
        <f t="shared" si="26"/>
        <v>2598.0000000000014</v>
      </c>
      <c r="O63" s="342">
        <f t="shared" si="27"/>
        <v>5405.1999999999989</v>
      </c>
      <c r="P63" s="261">
        <f t="shared" si="0"/>
        <v>539</v>
      </c>
      <c r="Q63" s="261">
        <f t="shared" si="1"/>
        <v>4561.5900000000011</v>
      </c>
      <c r="R63" s="261">
        <f t="shared" si="2"/>
        <v>8344.57</v>
      </c>
      <c r="S63" s="339">
        <f t="shared" si="20"/>
        <v>2084.7999999999997</v>
      </c>
      <c r="T63" s="350">
        <v>0</v>
      </c>
      <c r="U63" s="350">
        <v>0</v>
      </c>
      <c r="V63" s="340">
        <f t="shared" si="28"/>
        <v>1655.4</v>
      </c>
      <c r="W63" s="340">
        <f t="shared" si="29"/>
        <v>1939.1999999999998</v>
      </c>
      <c r="X63" s="341">
        <f t="shared" si="17"/>
        <v>5503.8</v>
      </c>
      <c r="Y63" s="342">
        <f t="shared" si="30"/>
        <v>3489.2000000000021</v>
      </c>
      <c r="Z63" s="342">
        <f t="shared" si="31"/>
        <v>5878.1</v>
      </c>
      <c r="AB63" s="190"/>
      <c r="AC63" s="212">
        <f t="shared" si="21"/>
        <v>1415.2000000000003</v>
      </c>
      <c r="AD63" s="260">
        <f t="shared" si="22"/>
        <v>6060.8</v>
      </c>
      <c r="AE63" s="212">
        <f t="shared" si="23"/>
        <v>8488.6</v>
      </c>
    </row>
    <row r="64" spans="1:31" ht="19.5" customHeight="1" x14ac:dyDescent="0.2">
      <c r="A64" s="335" t="s">
        <v>367</v>
      </c>
      <c r="B64" s="348">
        <v>45145</v>
      </c>
      <c r="C64" s="35">
        <v>2</v>
      </c>
      <c r="D64" s="35">
        <v>1</v>
      </c>
      <c r="E64" s="35">
        <v>1</v>
      </c>
      <c r="F64" s="338">
        <f t="shared" si="6"/>
        <v>4259.9999999999991</v>
      </c>
      <c r="G64" s="27">
        <f t="shared" si="7"/>
        <v>6139</v>
      </c>
      <c r="H64" s="339">
        <f t="shared" si="8"/>
        <v>2962.9999999999995</v>
      </c>
      <c r="I64" s="29">
        <v>0.4</v>
      </c>
      <c r="J64" s="29">
        <v>0.9</v>
      </c>
      <c r="K64" s="340">
        <f t="shared" si="32"/>
        <v>631.5999999999998</v>
      </c>
      <c r="L64" s="340">
        <f t="shared" ref="L64:L85" si="33">IF(J64="","",J64+L63)</f>
        <v>1701.6</v>
      </c>
      <c r="M64" s="341">
        <f t="shared" si="11"/>
        <v>4802.3</v>
      </c>
      <c r="N64" s="342">
        <f t="shared" ref="N64:O79" si="34">IF(I64="","",I64+N63)</f>
        <v>2598.4000000000015</v>
      </c>
      <c r="O64" s="342">
        <f t="shared" si="34"/>
        <v>5406.0999999999985</v>
      </c>
      <c r="P64" s="261">
        <f t="shared" si="0"/>
        <v>537</v>
      </c>
      <c r="Q64" s="261">
        <f t="shared" si="1"/>
        <v>4560.6900000000014</v>
      </c>
      <c r="R64" s="261">
        <f t="shared" si="2"/>
        <v>8344.1699999999983</v>
      </c>
      <c r="S64" s="339">
        <f t="shared" si="20"/>
        <v>2086.7999999999997</v>
      </c>
      <c r="T64" s="350">
        <v>0.4</v>
      </c>
      <c r="U64" s="350">
        <v>0.8</v>
      </c>
      <c r="V64" s="340">
        <f t="shared" si="28"/>
        <v>1655.8000000000002</v>
      </c>
      <c r="W64" s="340">
        <f t="shared" si="29"/>
        <v>1939.9999999999998</v>
      </c>
      <c r="X64" s="341">
        <f t="shared" si="17"/>
        <v>5505.8</v>
      </c>
      <c r="Y64" s="342">
        <f t="shared" si="30"/>
        <v>3489.6000000000022</v>
      </c>
      <c r="Z64" s="342">
        <f t="shared" si="31"/>
        <v>5878.9000000000005</v>
      </c>
      <c r="AB64" s="190"/>
      <c r="AC64" s="212">
        <f t="shared" si="21"/>
        <v>1413.2000000000003</v>
      </c>
      <c r="AD64" s="260">
        <f t="shared" si="22"/>
        <v>6060</v>
      </c>
      <c r="AE64" s="212">
        <f t="shared" si="23"/>
        <v>8488.2000000000007</v>
      </c>
    </row>
    <row r="65" spans="1:31" ht="19.5" customHeight="1" x14ac:dyDescent="0.2">
      <c r="A65" s="335" t="s">
        <v>369</v>
      </c>
      <c r="B65" s="348">
        <v>45146</v>
      </c>
      <c r="C65" s="35">
        <v>1.3</v>
      </c>
      <c r="D65" s="35">
        <v>1</v>
      </c>
      <c r="E65" s="35">
        <v>1</v>
      </c>
      <c r="F65" s="338">
        <f t="shared" si="6"/>
        <v>4261.2999999999993</v>
      </c>
      <c r="G65" s="27">
        <f t="shared" si="7"/>
        <v>6140</v>
      </c>
      <c r="H65" s="339">
        <f t="shared" si="8"/>
        <v>2964.2999999999997</v>
      </c>
      <c r="I65" s="29">
        <v>0.3</v>
      </c>
      <c r="J65" s="29">
        <v>1.1000000000000001</v>
      </c>
      <c r="K65" s="340">
        <f t="shared" si="32"/>
        <v>631.89999999999975</v>
      </c>
      <c r="L65" s="340">
        <f t="shared" si="33"/>
        <v>1702.6999999999998</v>
      </c>
      <c r="M65" s="341">
        <f t="shared" si="11"/>
        <v>4803.6000000000004</v>
      </c>
      <c r="N65" s="342">
        <f t="shared" ref="N65:N85" si="35">IF(I65="","",I65+N64)</f>
        <v>2598.7000000000016</v>
      </c>
      <c r="O65" s="342">
        <f t="shared" si="34"/>
        <v>5407.1999999999989</v>
      </c>
      <c r="P65" s="261">
        <f t="shared" si="0"/>
        <v>535.69999999999982</v>
      </c>
      <c r="Q65" s="261">
        <f t="shared" si="1"/>
        <v>4559.5900000000011</v>
      </c>
      <c r="R65" s="261">
        <f t="shared" si="2"/>
        <v>8343.869999999999</v>
      </c>
      <c r="S65" s="339">
        <f t="shared" si="20"/>
        <v>2088.1</v>
      </c>
      <c r="T65" s="350">
        <v>0.3</v>
      </c>
      <c r="U65" s="350">
        <v>1.1000000000000001</v>
      </c>
      <c r="V65" s="340">
        <f t="shared" si="28"/>
        <v>1656.1000000000001</v>
      </c>
      <c r="W65" s="340">
        <f t="shared" si="29"/>
        <v>1941.0999999999997</v>
      </c>
      <c r="X65" s="341">
        <f t="shared" si="17"/>
        <v>5507.1</v>
      </c>
      <c r="Y65" s="342">
        <f t="shared" ref="Y65:Z80" si="36">IF(T65="","",T65+Y64)</f>
        <v>3489.9000000000024</v>
      </c>
      <c r="Z65" s="342">
        <f t="shared" si="36"/>
        <v>5880.0000000000009</v>
      </c>
      <c r="AB65" s="190"/>
      <c r="AC65" s="212">
        <f t="shared" si="21"/>
        <v>1411.9</v>
      </c>
      <c r="AD65" s="260">
        <f t="shared" si="22"/>
        <v>6058.9000000000005</v>
      </c>
      <c r="AE65" s="212">
        <f t="shared" si="23"/>
        <v>8487.9</v>
      </c>
    </row>
    <row r="66" spans="1:31" ht="19.5" customHeight="1" x14ac:dyDescent="0.2">
      <c r="A66" s="335" t="s">
        <v>371</v>
      </c>
      <c r="B66" s="348">
        <v>45152</v>
      </c>
      <c r="C66" s="35">
        <v>1.2</v>
      </c>
      <c r="D66" s="35">
        <v>1</v>
      </c>
      <c r="E66" s="35">
        <v>1</v>
      </c>
      <c r="F66" s="338">
        <f t="shared" si="6"/>
        <v>4262.4999999999991</v>
      </c>
      <c r="G66" s="27">
        <f t="shared" si="7"/>
        <v>6141</v>
      </c>
      <c r="H66" s="339">
        <f t="shared" si="8"/>
        <v>2965.4999999999995</v>
      </c>
      <c r="I66" s="29">
        <v>0.3</v>
      </c>
      <c r="J66" s="29">
        <v>0.8</v>
      </c>
      <c r="K66" s="340">
        <f t="shared" si="32"/>
        <v>632.1999999999997</v>
      </c>
      <c r="L66" s="340">
        <f t="shared" si="33"/>
        <v>1703.4999999999998</v>
      </c>
      <c r="M66" s="341">
        <f t="shared" si="11"/>
        <v>4804.8</v>
      </c>
      <c r="N66" s="342">
        <f t="shared" si="35"/>
        <v>2599.0000000000018</v>
      </c>
      <c r="O66" s="342">
        <f t="shared" si="34"/>
        <v>5407.9999999999991</v>
      </c>
      <c r="P66" s="261">
        <f t="shared" si="0"/>
        <v>534.5</v>
      </c>
      <c r="Q66" s="261">
        <f t="shared" si="1"/>
        <v>4558.7900000000009</v>
      </c>
      <c r="R66" s="261">
        <f t="shared" si="2"/>
        <v>8343.5699999999979</v>
      </c>
      <c r="S66" s="339">
        <f t="shared" si="20"/>
        <v>2089.2999999999997</v>
      </c>
      <c r="T66" s="350">
        <v>0.4</v>
      </c>
      <c r="U66" s="350">
        <v>0.8</v>
      </c>
      <c r="V66" s="340">
        <f t="shared" si="28"/>
        <v>1656.5000000000002</v>
      </c>
      <c r="W66" s="340">
        <f t="shared" si="29"/>
        <v>1941.8999999999996</v>
      </c>
      <c r="X66" s="341">
        <f t="shared" si="17"/>
        <v>5508.3</v>
      </c>
      <c r="Y66" s="342">
        <f t="shared" ref="Y66:Y85" si="37">IF(T66="","",T66+Y65)</f>
        <v>3490.3000000000025</v>
      </c>
      <c r="Z66" s="342">
        <f t="shared" si="36"/>
        <v>5880.8000000000011</v>
      </c>
      <c r="AB66" s="190"/>
      <c r="AC66" s="212">
        <f t="shared" si="21"/>
        <v>1410.7000000000003</v>
      </c>
      <c r="AD66" s="260">
        <f t="shared" si="22"/>
        <v>6058.1</v>
      </c>
      <c r="AE66" s="212">
        <f t="shared" si="23"/>
        <v>8487.5</v>
      </c>
    </row>
    <row r="67" spans="1:31" ht="19.5" customHeight="1" x14ac:dyDescent="0.2">
      <c r="A67" s="335" t="s">
        <v>376</v>
      </c>
      <c r="B67" s="348">
        <v>45153</v>
      </c>
      <c r="C67" s="35">
        <v>2.2000000000000002</v>
      </c>
      <c r="D67" s="35">
        <v>1</v>
      </c>
      <c r="E67" s="35">
        <v>1</v>
      </c>
      <c r="F67" s="338">
        <f t="shared" si="6"/>
        <v>4264.6999999999989</v>
      </c>
      <c r="G67" s="27">
        <f t="shared" si="7"/>
        <v>6142</v>
      </c>
      <c r="H67" s="339">
        <f t="shared" si="8"/>
        <v>2967.6999999999994</v>
      </c>
      <c r="I67" s="29">
        <v>0.4</v>
      </c>
      <c r="J67" s="29">
        <v>0.9</v>
      </c>
      <c r="K67" s="340">
        <f t="shared" si="32"/>
        <v>632.59999999999968</v>
      </c>
      <c r="L67" s="340">
        <f t="shared" si="33"/>
        <v>1704.3999999999999</v>
      </c>
      <c r="M67" s="341">
        <f t="shared" si="11"/>
        <v>4807</v>
      </c>
      <c r="N67" s="342">
        <f t="shared" si="35"/>
        <v>2599.4000000000019</v>
      </c>
      <c r="O67" s="342">
        <f t="shared" si="34"/>
        <v>5408.8999999999987</v>
      </c>
      <c r="P67" s="261">
        <f t="shared" si="0"/>
        <v>532.30000000000018</v>
      </c>
      <c r="Q67" s="261">
        <f t="shared" si="1"/>
        <v>4557.8900000000012</v>
      </c>
      <c r="R67" s="261">
        <f t="shared" si="2"/>
        <v>8343.1699999999983</v>
      </c>
      <c r="S67" s="339">
        <f t="shared" si="20"/>
        <v>2091.4999999999995</v>
      </c>
      <c r="T67" s="350">
        <v>0.3</v>
      </c>
      <c r="U67" s="350">
        <v>1</v>
      </c>
      <c r="V67" s="340">
        <f t="shared" si="28"/>
        <v>1656.8000000000002</v>
      </c>
      <c r="W67" s="340">
        <f t="shared" si="29"/>
        <v>1942.8999999999996</v>
      </c>
      <c r="X67" s="341">
        <f t="shared" si="17"/>
        <v>5510.5</v>
      </c>
      <c r="Y67" s="342">
        <f t="shared" si="37"/>
        <v>3490.6000000000026</v>
      </c>
      <c r="Z67" s="342">
        <f t="shared" si="36"/>
        <v>5881.8000000000011</v>
      </c>
      <c r="AB67" s="190"/>
      <c r="AC67" s="212">
        <f t="shared" si="21"/>
        <v>1408.5000000000005</v>
      </c>
      <c r="AD67" s="260">
        <f t="shared" si="22"/>
        <v>6057.1</v>
      </c>
      <c r="AE67" s="212">
        <f t="shared" si="23"/>
        <v>8487.2000000000007</v>
      </c>
    </row>
    <row r="68" spans="1:31" ht="19.5" customHeight="1" x14ac:dyDescent="0.2">
      <c r="A68" s="335" t="s">
        <v>377</v>
      </c>
      <c r="B68" s="348">
        <v>45153</v>
      </c>
      <c r="C68" s="35">
        <v>0</v>
      </c>
      <c r="D68" s="35">
        <v>0</v>
      </c>
      <c r="E68" s="35">
        <v>0</v>
      </c>
      <c r="F68" s="338">
        <f t="shared" si="6"/>
        <v>4264.6999999999989</v>
      </c>
      <c r="G68" s="27">
        <f t="shared" si="7"/>
        <v>6142</v>
      </c>
      <c r="H68" s="339">
        <f t="shared" si="8"/>
        <v>2967.6999999999994</v>
      </c>
      <c r="I68" s="29">
        <v>0.3</v>
      </c>
      <c r="J68" s="29">
        <v>0.5</v>
      </c>
      <c r="K68" s="340">
        <f t="shared" si="32"/>
        <v>632.89999999999964</v>
      </c>
      <c r="L68" s="340">
        <f t="shared" si="33"/>
        <v>1704.8999999999999</v>
      </c>
      <c r="M68" s="341">
        <f t="shared" si="11"/>
        <v>4807</v>
      </c>
      <c r="N68" s="342">
        <f t="shared" si="35"/>
        <v>2599.7000000000021</v>
      </c>
      <c r="O68" s="342">
        <f t="shared" si="34"/>
        <v>5409.3999999999987</v>
      </c>
      <c r="P68" s="261">
        <f t="shared" si="0"/>
        <v>532.30000000000018</v>
      </c>
      <c r="Q68" s="261">
        <f t="shared" si="1"/>
        <v>4557.3900000000012</v>
      </c>
      <c r="R68" s="261">
        <f t="shared" si="2"/>
        <v>8342.869999999999</v>
      </c>
      <c r="S68" s="339">
        <f t="shared" si="20"/>
        <v>2091.4999999999995</v>
      </c>
      <c r="T68" s="350">
        <v>0.3</v>
      </c>
      <c r="U68" s="350">
        <v>0.5</v>
      </c>
      <c r="V68" s="340">
        <f t="shared" si="28"/>
        <v>1657.1000000000001</v>
      </c>
      <c r="W68" s="340">
        <f t="shared" si="29"/>
        <v>1943.3999999999996</v>
      </c>
      <c r="X68" s="341">
        <f t="shared" si="17"/>
        <v>5510.5</v>
      </c>
      <c r="Y68" s="342">
        <f t="shared" si="37"/>
        <v>3490.9000000000028</v>
      </c>
      <c r="Z68" s="342">
        <f t="shared" si="36"/>
        <v>5882.3000000000011</v>
      </c>
      <c r="AB68" s="190"/>
      <c r="AC68" s="212">
        <f t="shared" si="21"/>
        <v>1408.5000000000005</v>
      </c>
      <c r="AD68" s="260">
        <f t="shared" si="22"/>
        <v>6056.6</v>
      </c>
      <c r="AE68" s="212">
        <f t="shared" si="23"/>
        <v>8486.9</v>
      </c>
    </row>
    <row r="69" spans="1:31" ht="19.5" customHeight="1" x14ac:dyDescent="0.2">
      <c r="A69" s="335" t="s">
        <v>380</v>
      </c>
      <c r="B69" s="348">
        <v>45154</v>
      </c>
      <c r="C69" s="35">
        <v>1.4</v>
      </c>
      <c r="D69" s="35">
        <v>1</v>
      </c>
      <c r="E69" s="35">
        <v>1</v>
      </c>
      <c r="F69" s="338">
        <f t="shared" si="6"/>
        <v>4266.0999999999985</v>
      </c>
      <c r="G69" s="27">
        <f t="shared" si="7"/>
        <v>6143</v>
      </c>
      <c r="H69" s="339">
        <f t="shared" si="8"/>
        <v>2969.0999999999995</v>
      </c>
      <c r="I69" s="29">
        <v>0.3</v>
      </c>
      <c r="J69" s="29">
        <v>0.9</v>
      </c>
      <c r="K69" s="340">
        <f t="shared" si="32"/>
        <v>633.19999999999959</v>
      </c>
      <c r="L69" s="340">
        <f t="shared" si="33"/>
        <v>1705.8</v>
      </c>
      <c r="M69" s="341">
        <f t="shared" si="11"/>
        <v>4808.3999999999996</v>
      </c>
      <c r="N69" s="342">
        <f t="shared" si="35"/>
        <v>2600.0000000000023</v>
      </c>
      <c r="O69" s="342">
        <f t="shared" si="34"/>
        <v>5410.2999999999984</v>
      </c>
      <c r="P69" s="261">
        <f t="shared" si="0"/>
        <v>530.90000000000055</v>
      </c>
      <c r="Q69" s="261">
        <f t="shared" si="1"/>
        <v>4556.4900000000016</v>
      </c>
      <c r="R69" s="261">
        <f t="shared" si="2"/>
        <v>8342.5699999999979</v>
      </c>
      <c r="S69" s="339">
        <f t="shared" si="20"/>
        <v>2092.8999999999996</v>
      </c>
      <c r="T69" s="350">
        <v>0.4</v>
      </c>
      <c r="U69" s="350">
        <v>0.9</v>
      </c>
      <c r="V69" s="340">
        <f t="shared" si="28"/>
        <v>1657.5000000000002</v>
      </c>
      <c r="W69" s="340">
        <f t="shared" si="29"/>
        <v>1944.2999999999997</v>
      </c>
      <c r="X69" s="341">
        <f t="shared" si="17"/>
        <v>5511.9</v>
      </c>
      <c r="Y69" s="342">
        <f t="shared" si="37"/>
        <v>3491.3000000000029</v>
      </c>
      <c r="Z69" s="342">
        <f t="shared" si="36"/>
        <v>5883.2000000000007</v>
      </c>
      <c r="AB69" s="190"/>
      <c r="AC69" s="212">
        <f t="shared" si="21"/>
        <v>1407.1000000000004</v>
      </c>
      <c r="AD69" s="260">
        <f t="shared" si="22"/>
        <v>6055.7000000000007</v>
      </c>
      <c r="AE69" s="212">
        <f t="shared" si="23"/>
        <v>8486.5</v>
      </c>
    </row>
    <row r="70" spans="1:31" ht="19.5" customHeight="1" x14ac:dyDescent="0.2">
      <c r="A70" s="371" t="s">
        <v>381</v>
      </c>
      <c r="B70" s="348">
        <v>45159</v>
      </c>
      <c r="C70" s="35">
        <v>3.5</v>
      </c>
      <c r="D70" s="35">
        <v>2</v>
      </c>
      <c r="E70" s="35">
        <v>2</v>
      </c>
      <c r="F70" s="338">
        <f t="shared" si="6"/>
        <v>4269.5999999999985</v>
      </c>
      <c r="G70" s="27">
        <f t="shared" si="7"/>
        <v>6145</v>
      </c>
      <c r="H70" s="339">
        <f t="shared" si="8"/>
        <v>2972.5999999999995</v>
      </c>
      <c r="I70" s="29">
        <v>0.7</v>
      </c>
      <c r="J70" s="29">
        <v>1.6</v>
      </c>
      <c r="K70" s="340">
        <f t="shared" si="32"/>
        <v>633.89999999999964</v>
      </c>
      <c r="L70" s="340">
        <f t="shared" si="33"/>
        <v>1707.3999999999999</v>
      </c>
      <c r="M70" s="341">
        <f t="shared" si="11"/>
        <v>4811.8999999999996</v>
      </c>
      <c r="N70" s="342">
        <f t="shared" si="35"/>
        <v>2600.7000000000021</v>
      </c>
      <c r="O70" s="342">
        <f t="shared" si="34"/>
        <v>5411.8999999999987</v>
      </c>
      <c r="P70" s="261">
        <f t="shared" si="0"/>
        <v>527.40000000000055</v>
      </c>
      <c r="Q70" s="261">
        <f t="shared" si="1"/>
        <v>4554.8900000000012</v>
      </c>
      <c r="R70" s="261">
        <f t="shared" si="2"/>
        <v>8341.869999999999</v>
      </c>
      <c r="S70" s="339">
        <f t="shared" si="20"/>
        <v>2096.3999999999996</v>
      </c>
      <c r="T70" s="350">
        <v>0.6</v>
      </c>
      <c r="U70" s="350">
        <v>1.7</v>
      </c>
      <c r="V70" s="340">
        <f t="shared" si="28"/>
        <v>1658.1000000000001</v>
      </c>
      <c r="W70" s="340">
        <f t="shared" si="29"/>
        <v>1945.9999999999998</v>
      </c>
      <c r="X70" s="341">
        <f t="shared" si="17"/>
        <v>5515.4</v>
      </c>
      <c r="Y70" s="342">
        <f t="shared" si="37"/>
        <v>3491.9000000000028</v>
      </c>
      <c r="Z70" s="342">
        <f t="shared" si="36"/>
        <v>5884.9000000000005</v>
      </c>
      <c r="AB70" s="190"/>
      <c r="AC70" s="212">
        <f t="shared" si="21"/>
        <v>1403.6000000000004</v>
      </c>
      <c r="AD70" s="260">
        <f t="shared" si="22"/>
        <v>6054</v>
      </c>
      <c r="AE70" s="212">
        <f t="shared" si="23"/>
        <v>8485.9</v>
      </c>
    </row>
    <row r="71" spans="1:31" ht="19.5" customHeight="1" x14ac:dyDescent="0.2">
      <c r="A71" s="335" t="s">
        <v>383</v>
      </c>
      <c r="B71" s="348">
        <v>45160</v>
      </c>
      <c r="C71" s="35">
        <v>2.5</v>
      </c>
      <c r="D71" s="35">
        <v>2</v>
      </c>
      <c r="E71" s="35">
        <v>2</v>
      </c>
      <c r="F71" s="338">
        <f t="shared" si="6"/>
        <v>4272.0999999999985</v>
      </c>
      <c r="G71" s="27">
        <f t="shared" si="7"/>
        <v>6147</v>
      </c>
      <c r="H71" s="339">
        <f t="shared" si="8"/>
        <v>2975.0999999999995</v>
      </c>
      <c r="I71" s="29">
        <v>0.7</v>
      </c>
      <c r="J71" s="29">
        <v>1.5</v>
      </c>
      <c r="K71" s="340">
        <f t="shared" si="32"/>
        <v>634.59999999999968</v>
      </c>
      <c r="L71" s="340">
        <f t="shared" si="33"/>
        <v>1708.8999999999999</v>
      </c>
      <c r="M71" s="341">
        <f t="shared" si="11"/>
        <v>4814.3999999999996</v>
      </c>
      <c r="N71" s="342">
        <f t="shared" si="35"/>
        <v>2601.4000000000019</v>
      </c>
      <c r="O71" s="342">
        <f t="shared" si="34"/>
        <v>5413.3999999999987</v>
      </c>
      <c r="P71" s="261">
        <f t="shared" ref="P71:P116" si="38">IF(M71="","",1311.4-(M71-4027.9))</f>
        <v>524.90000000000055</v>
      </c>
      <c r="Q71" s="261">
        <f t="shared" ref="Q71:Q116" si="39">IF(O71="","",4763.06-(O71-5203.73))</f>
        <v>4553.3900000000012</v>
      </c>
      <c r="R71" s="261">
        <f t="shared" ref="R71:R116" si="40">IF(N71="","",8577.5-(N71-2365.07))</f>
        <v>8341.1699999999983</v>
      </c>
      <c r="S71" s="339">
        <f t="shared" si="20"/>
        <v>2098.8999999999996</v>
      </c>
      <c r="T71" s="350">
        <v>0.7</v>
      </c>
      <c r="U71" s="350">
        <v>1.5</v>
      </c>
      <c r="V71" s="340">
        <f t="shared" ref="V71:W85" si="41">IF(T71="","",T71+V70)</f>
        <v>1658.8000000000002</v>
      </c>
      <c r="W71" s="340">
        <f t="shared" si="41"/>
        <v>1947.4999999999998</v>
      </c>
      <c r="X71" s="341">
        <f t="shared" si="17"/>
        <v>5517.9</v>
      </c>
      <c r="Y71" s="342">
        <f t="shared" si="37"/>
        <v>3492.6000000000026</v>
      </c>
      <c r="Z71" s="342">
        <f t="shared" si="36"/>
        <v>5886.4000000000005</v>
      </c>
      <c r="AB71" s="190"/>
      <c r="AC71" s="212">
        <f t="shared" si="21"/>
        <v>1401.1000000000004</v>
      </c>
      <c r="AD71" s="260">
        <f t="shared" si="22"/>
        <v>6052.5</v>
      </c>
      <c r="AE71" s="212">
        <f t="shared" si="23"/>
        <v>8485.2000000000007</v>
      </c>
    </row>
    <row r="72" spans="1:31" ht="19.5" customHeight="1" x14ac:dyDescent="0.2">
      <c r="A72" s="335" t="s">
        <v>384</v>
      </c>
      <c r="B72" s="348">
        <v>45161</v>
      </c>
      <c r="C72" s="35">
        <v>1.6</v>
      </c>
      <c r="D72" s="35">
        <v>1</v>
      </c>
      <c r="E72" s="35">
        <v>3</v>
      </c>
      <c r="F72" s="338">
        <f t="shared" si="6"/>
        <v>4273.6999999999989</v>
      </c>
      <c r="G72" s="27">
        <f t="shared" si="7"/>
        <v>6150</v>
      </c>
      <c r="H72" s="339">
        <f t="shared" si="8"/>
        <v>2976.6999999999994</v>
      </c>
      <c r="I72" s="29">
        <v>0.3</v>
      </c>
      <c r="J72" s="29">
        <v>1.2</v>
      </c>
      <c r="K72" s="340">
        <f t="shared" si="32"/>
        <v>634.89999999999964</v>
      </c>
      <c r="L72" s="340">
        <f t="shared" si="33"/>
        <v>1710.1</v>
      </c>
      <c r="M72" s="341">
        <f t="shared" si="11"/>
        <v>4816</v>
      </c>
      <c r="N72" s="342">
        <f t="shared" si="35"/>
        <v>2601.7000000000021</v>
      </c>
      <c r="O72" s="342">
        <f t="shared" si="34"/>
        <v>5414.5999999999985</v>
      </c>
      <c r="P72" s="261">
        <f t="shared" si="38"/>
        <v>523.30000000000018</v>
      </c>
      <c r="Q72" s="261">
        <f t="shared" si="39"/>
        <v>4552.1900000000014</v>
      </c>
      <c r="R72" s="261">
        <f t="shared" si="40"/>
        <v>8340.869999999999</v>
      </c>
      <c r="S72" s="339">
        <f t="shared" si="20"/>
        <v>2100.4999999999995</v>
      </c>
      <c r="T72" s="350">
        <v>0.3</v>
      </c>
      <c r="U72" s="350">
        <v>1</v>
      </c>
      <c r="V72" s="340">
        <f t="shared" si="41"/>
        <v>1659.1000000000001</v>
      </c>
      <c r="W72" s="340">
        <f t="shared" ref="W72:W85" si="42">IF(U72="","",U72+W71)</f>
        <v>1948.4999999999998</v>
      </c>
      <c r="X72" s="341">
        <f t="shared" si="17"/>
        <v>5519.5</v>
      </c>
      <c r="Y72" s="342">
        <f t="shared" si="37"/>
        <v>3492.9000000000028</v>
      </c>
      <c r="Z72" s="342">
        <f t="shared" si="36"/>
        <v>5887.4000000000005</v>
      </c>
      <c r="AB72" s="190"/>
      <c r="AC72" s="212">
        <f t="shared" si="21"/>
        <v>1399.5000000000005</v>
      </c>
      <c r="AD72" s="260">
        <f t="shared" si="22"/>
        <v>6051.5</v>
      </c>
      <c r="AE72" s="212">
        <f t="shared" si="23"/>
        <v>8484.9</v>
      </c>
    </row>
    <row r="73" spans="1:31" ht="19.5" customHeight="1" x14ac:dyDescent="0.2">
      <c r="A73" s="335" t="s">
        <v>386</v>
      </c>
      <c r="B73" s="348">
        <v>45162</v>
      </c>
      <c r="C73" s="35">
        <v>2.8</v>
      </c>
      <c r="D73" s="35">
        <v>1</v>
      </c>
      <c r="E73" s="35">
        <v>3</v>
      </c>
      <c r="F73" s="338">
        <f t="shared" si="6"/>
        <v>4276.4999999999991</v>
      </c>
      <c r="G73" s="27">
        <f t="shared" si="7"/>
        <v>6153</v>
      </c>
      <c r="H73" s="339">
        <f t="shared" si="8"/>
        <v>2979.4999999999995</v>
      </c>
      <c r="I73" s="29">
        <v>0.4</v>
      </c>
      <c r="J73" s="29">
        <v>1.3</v>
      </c>
      <c r="K73" s="340">
        <f t="shared" si="32"/>
        <v>635.29999999999961</v>
      </c>
      <c r="L73" s="340">
        <f t="shared" si="33"/>
        <v>1711.3999999999999</v>
      </c>
      <c r="M73" s="341">
        <f t="shared" si="11"/>
        <v>4818.8</v>
      </c>
      <c r="N73" s="342">
        <f t="shared" si="35"/>
        <v>2602.1000000000022</v>
      </c>
      <c r="O73" s="342">
        <f t="shared" si="34"/>
        <v>5415.8999999999987</v>
      </c>
      <c r="P73" s="261">
        <f t="shared" si="38"/>
        <v>520.5</v>
      </c>
      <c r="Q73" s="261">
        <f t="shared" si="39"/>
        <v>4550.8900000000012</v>
      </c>
      <c r="R73" s="261">
        <f t="shared" si="40"/>
        <v>8340.4699999999975</v>
      </c>
      <c r="S73" s="339">
        <f t="shared" si="20"/>
        <v>2103.2999999999997</v>
      </c>
      <c r="T73" s="350">
        <v>0.4</v>
      </c>
      <c r="U73" s="350">
        <v>1.3</v>
      </c>
      <c r="V73" s="340">
        <f t="shared" si="41"/>
        <v>1659.5000000000002</v>
      </c>
      <c r="W73" s="340">
        <f t="shared" si="42"/>
        <v>1949.7999999999997</v>
      </c>
      <c r="X73" s="341">
        <f t="shared" si="17"/>
        <v>5522.3</v>
      </c>
      <c r="Y73" s="342">
        <f t="shared" si="37"/>
        <v>3493.3000000000029</v>
      </c>
      <c r="Z73" s="342">
        <f t="shared" si="36"/>
        <v>5888.7000000000007</v>
      </c>
      <c r="AB73" s="190"/>
      <c r="AC73" s="212">
        <f t="shared" si="21"/>
        <v>1396.7000000000003</v>
      </c>
      <c r="AD73" s="260">
        <f t="shared" si="22"/>
        <v>6050.2000000000007</v>
      </c>
      <c r="AE73" s="212">
        <f t="shared" si="23"/>
        <v>8484.5</v>
      </c>
    </row>
    <row r="74" spans="1:31" ht="19.5" customHeight="1" x14ac:dyDescent="0.2">
      <c r="A74" s="335" t="s">
        <v>388</v>
      </c>
      <c r="B74" s="348">
        <v>45163</v>
      </c>
      <c r="C74" s="35">
        <v>2.4</v>
      </c>
      <c r="D74" s="35">
        <v>1</v>
      </c>
      <c r="E74" s="35">
        <v>3</v>
      </c>
      <c r="F74" s="338">
        <f t="shared" ref="F74:F85" si="43">IF(C74="","",C74+F73)</f>
        <v>4278.8999999999987</v>
      </c>
      <c r="G74" s="27">
        <f t="shared" ref="G74:G85" si="44">IF(E74="","",G73+E74)</f>
        <v>6156</v>
      </c>
      <c r="H74" s="339">
        <f t="shared" ref="H74:H85" si="45">IF(C74="","",C74+H73)</f>
        <v>2981.8999999999996</v>
      </c>
      <c r="I74" s="29">
        <v>0.5</v>
      </c>
      <c r="J74" s="29">
        <v>1.4</v>
      </c>
      <c r="K74" s="340">
        <f t="shared" si="32"/>
        <v>635.79999999999961</v>
      </c>
      <c r="L74" s="340">
        <f t="shared" si="33"/>
        <v>1712.8</v>
      </c>
      <c r="M74" s="341">
        <f t="shared" ref="M74:M85" si="46">IF(H74="","",H74-H73+M73)</f>
        <v>4821.2000000000007</v>
      </c>
      <c r="N74" s="342">
        <f t="shared" si="35"/>
        <v>2602.6000000000022</v>
      </c>
      <c r="O74" s="342">
        <f t="shared" si="34"/>
        <v>5417.2999999999984</v>
      </c>
      <c r="P74" s="261">
        <f t="shared" si="38"/>
        <v>518.09999999999945</v>
      </c>
      <c r="Q74" s="261">
        <f t="shared" si="39"/>
        <v>4549.4900000000016</v>
      </c>
      <c r="R74" s="261">
        <f t="shared" si="40"/>
        <v>8339.9699999999975</v>
      </c>
      <c r="S74" s="339">
        <f t="shared" si="20"/>
        <v>2105.6999999999998</v>
      </c>
      <c r="T74" s="350">
        <v>0.5</v>
      </c>
      <c r="U74" s="350">
        <v>1.4</v>
      </c>
      <c r="V74" s="340">
        <f t="shared" si="41"/>
        <v>1660.0000000000002</v>
      </c>
      <c r="W74" s="340">
        <f t="shared" si="42"/>
        <v>1951.1999999999998</v>
      </c>
      <c r="X74" s="341">
        <f t="shared" si="17"/>
        <v>5524.7000000000007</v>
      </c>
      <c r="Y74" s="342">
        <f t="shared" si="37"/>
        <v>3493.8000000000029</v>
      </c>
      <c r="Z74" s="342">
        <f t="shared" si="36"/>
        <v>5890.1</v>
      </c>
      <c r="AB74" s="190"/>
      <c r="AC74" s="212">
        <f t="shared" si="21"/>
        <v>1394.3000000000002</v>
      </c>
      <c r="AD74" s="260">
        <f t="shared" si="22"/>
        <v>6048.8</v>
      </c>
      <c r="AE74" s="212">
        <f t="shared" si="23"/>
        <v>8484</v>
      </c>
    </row>
    <row r="75" spans="1:31" ht="19.5" customHeight="1" x14ac:dyDescent="0.2">
      <c r="A75" s="335" t="s">
        <v>389</v>
      </c>
      <c r="B75" s="348">
        <v>45165</v>
      </c>
      <c r="C75" s="35">
        <v>1.6</v>
      </c>
      <c r="D75" s="35">
        <v>1</v>
      </c>
      <c r="E75" s="35">
        <v>1</v>
      </c>
      <c r="F75" s="338">
        <f t="shared" si="43"/>
        <v>4280.4999999999991</v>
      </c>
      <c r="G75" s="27">
        <f t="shared" si="44"/>
        <v>6157</v>
      </c>
      <c r="H75" s="339">
        <f t="shared" si="45"/>
        <v>2983.4999999999995</v>
      </c>
      <c r="I75" s="29">
        <v>0.3</v>
      </c>
      <c r="J75" s="29">
        <v>1.1000000000000001</v>
      </c>
      <c r="K75" s="340">
        <f t="shared" si="32"/>
        <v>636.09999999999957</v>
      </c>
      <c r="L75" s="340">
        <f t="shared" si="33"/>
        <v>1713.8999999999999</v>
      </c>
      <c r="M75" s="341">
        <f t="shared" si="46"/>
        <v>4822.8000000000011</v>
      </c>
      <c r="N75" s="342">
        <f t="shared" si="35"/>
        <v>2602.9000000000024</v>
      </c>
      <c r="O75" s="342">
        <f t="shared" si="34"/>
        <v>5418.3999999999987</v>
      </c>
      <c r="P75" s="261">
        <f t="shared" si="38"/>
        <v>516.49999999999909</v>
      </c>
      <c r="Q75" s="261">
        <f t="shared" si="39"/>
        <v>4548.3900000000012</v>
      </c>
      <c r="R75" s="261">
        <f t="shared" si="40"/>
        <v>8339.6699999999983</v>
      </c>
      <c r="S75" s="339">
        <f t="shared" si="20"/>
        <v>2107.2999999999997</v>
      </c>
      <c r="T75" s="350">
        <v>0.3</v>
      </c>
      <c r="U75" s="350">
        <v>1.2</v>
      </c>
      <c r="V75" s="340">
        <f t="shared" si="41"/>
        <v>1660.3000000000002</v>
      </c>
      <c r="W75" s="340">
        <f t="shared" si="42"/>
        <v>1952.3999999999999</v>
      </c>
      <c r="X75" s="341">
        <f t="shared" ref="X75:X85" si="47">IF(S75="","",S75-S74+X74)</f>
        <v>5526.3000000000011</v>
      </c>
      <c r="Y75" s="342">
        <f t="shared" si="37"/>
        <v>3494.1000000000031</v>
      </c>
      <c r="Z75" s="342">
        <f t="shared" si="36"/>
        <v>5891.3</v>
      </c>
      <c r="AB75" s="190"/>
      <c r="AC75" s="212">
        <f t="shared" si="21"/>
        <v>1392.7000000000003</v>
      </c>
      <c r="AD75" s="260">
        <f t="shared" si="22"/>
        <v>6047.6</v>
      </c>
      <c r="AE75" s="212">
        <f t="shared" si="23"/>
        <v>8483.7000000000007</v>
      </c>
    </row>
    <row r="76" spans="1:31" ht="19.5" customHeight="1" x14ac:dyDescent="0.2">
      <c r="A76" s="335" t="s">
        <v>392</v>
      </c>
      <c r="B76" s="348">
        <v>45166</v>
      </c>
      <c r="C76" s="35">
        <v>1.6</v>
      </c>
      <c r="D76" s="35">
        <v>1</v>
      </c>
      <c r="E76" s="35">
        <v>1</v>
      </c>
      <c r="F76" s="338">
        <f t="shared" si="43"/>
        <v>4282.0999999999995</v>
      </c>
      <c r="G76" s="27">
        <f t="shared" si="44"/>
        <v>6158</v>
      </c>
      <c r="H76" s="339">
        <f t="shared" si="45"/>
        <v>2985.0999999999995</v>
      </c>
      <c r="I76" s="29">
        <v>0.3</v>
      </c>
      <c r="J76" s="29">
        <v>0.9</v>
      </c>
      <c r="K76" s="340">
        <f t="shared" si="32"/>
        <v>636.39999999999952</v>
      </c>
      <c r="L76" s="340">
        <f t="shared" si="33"/>
        <v>1714.8</v>
      </c>
      <c r="M76" s="341">
        <f t="shared" si="46"/>
        <v>4824.4000000000015</v>
      </c>
      <c r="N76" s="342">
        <f t="shared" si="35"/>
        <v>2603.2000000000025</v>
      </c>
      <c r="O76" s="342">
        <f t="shared" si="34"/>
        <v>5419.2999999999984</v>
      </c>
      <c r="P76" s="261">
        <f t="shared" si="38"/>
        <v>514.89999999999873</v>
      </c>
      <c r="Q76" s="261">
        <f t="shared" si="39"/>
        <v>4547.4900000000016</v>
      </c>
      <c r="R76" s="261">
        <f t="shared" si="40"/>
        <v>8339.3699999999972</v>
      </c>
      <c r="S76" s="339">
        <f t="shared" si="20"/>
        <v>2108.8999999999996</v>
      </c>
      <c r="T76" s="350">
        <v>0.4</v>
      </c>
      <c r="U76" s="350">
        <v>0.9</v>
      </c>
      <c r="V76" s="340">
        <f t="shared" si="41"/>
        <v>1660.7000000000003</v>
      </c>
      <c r="W76" s="340">
        <f t="shared" si="42"/>
        <v>1953.3</v>
      </c>
      <c r="X76" s="341">
        <f t="shared" si="47"/>
        <v>5527.9000000000015</v>
      </c>
      <c r="Y76" s="342">
        <f t="shared" si="37"/>
        <v>3494.5000000000032</v>
      </c>
      <c r="Z76" s="342">
        <f t="shared" si="36"/>
        <v>5892.2</v>
      </c>
      <c r="AB76" s="190"/>
      <c r="AC76" s="212">
        <f t="shared" si="21"/>
        <v>1391.1000000000004</v>
      </c>
      <c r="AD76" s="260">
        <f t="shared" si="22"/>
        <v>6046.7</v>
      </c>
      <c r="AE76" s="212">
        <f t="shared" si="23"/>
        <v>8483.2999999999993</v>
      </c>
    </row>
    <row r="77" spans="1:31" ht="19.5" customHeight="1" x14ac:dyDescent="0.2">
      <c r="A77" s="335" t="s">
        <v>394</v>
      </c>
      <c r="B77" s="348">
        <v>45167</v>
      </c>
      <c r="C77" s="35">
        <v>1.9</v>
      </c>
      <c r="D77" s="35">
        <v>1</v>
      </c>
      <c r="E77" s="35">
        <v>1</v>
      </c>
      <c r="F77" s="338">
        <f t="shared" si="43"/>
        <v>4283.9999999999991</v>
      </c>
      <c r="G77" s="27">
        <f t="shared" si="44"/>
        <v>6159</v>
      </c>
      <c r="H77" s="339">
        <f t="shared" si="45"/>
        <v>2986.9999999999995</v>
      </c>
      <c r="I77" s="29">
        <v>0.4</v>
      </c>
      <c r="J77" s="29">
        <v>1.1000000000000001</v>
      </c>
      <c r="K77" s="340">
        <f t="shared" si="32"/>
        <v>636.7999999999995</v>
      </c>
      <c r="L77" s="340">
        <f t="shared" si="33"/>
        <v>1715.8999999999999</v>
      </c>
      <c r="M77" s="341">
        <f t="shared" si="46"/>
        <v>4826.3000000000011</v>
      </c>
      <c r="N77" s="342">
        <f t="shared" si="35"/>
        <v>2603.6000000000026</v>
      </c>
      <c r="O77" s="342">
        <f t="shared" si="34"/>
        <v>5420.3999999999987</v>
      </c>
      <c r="P77" s="261">
        <f t="shared" si="38"/>
        <v>512.99999999999909</v>
      </c>
      <c r="Q77" s="261">
        <f t="shared" si="39"/>
        <v>4546.3900000000012</v>
      </c>
      <c r="R77" s="261">
        <f t="shared" si="40"/>
        <v>8338.9699999999975</v>
      </c>
      <c r="S77" s="339">
        <f t="shared" si="20"/>
        <v>2110.7999999999997</v>
      </c>
      <c r="T77" s="350">
        <v>0.3</v>
      </c>
      <c r="U77" s="350">
        <v>1.1000000000000001</v>
      </c>
      <c r="V77" s="340">
        <f t="shared" si="41"/>
        <v>1661.0000000000002</v>
      </c>
      <c r="W77" s="340">
        <f t="shared" si="42"/>
        <v>1954.3999999999999</v>
      </c>
      <c r="X77" s="341">
        <f t="shared" si="47"/>
        <v>5529.8000000000011</v>
      </c>
      <c r="Y77" s="342">
        <f t="shared" si="37"/>
        <v>3494.8000000000034</v>
      </c>
      <c r="Z77" s="342">
        <f t="shared" si="36"/>
        <v>5893.3</v>
      </c>
      <c r="AB77" s="190"/>
      <c r="AC77" s="212">
        <f t="shared" si="21"/>
        <v>1389.2000000000003</v>
      </c>
      <c r="AD77" s="260">
        <f t="shared" si="22"/>
        <v>6045.6</v>
      </c>
      <c r="AE77" s="212">
        <f t="shared" si="23"/>
        <v>8483</v>
      </c>
    </row>
    <row r="78" spans="1:31" ht="19.5" customHeight="1" x14ac:dyDescent="0.2">
      <c r="A78" s="335" t="s">
        <v>403</v>
      </c>
      <c r="B78" s="348">
        <v>45168</v>
      </c>
      <c r="C78" s="35">
        <v>0</v>
      </c>
      <c r="D78" s="35">
        <v>0</v>
      </c>
      <c r="E78" s="35">
        <v>0</v>
      </c>
      <c r="F78" s="338">
        <f t="shared" si="43"/>
        <v>4283.9999999999991</v>
      </c>
      <c r="G78" s="27">
        <f t="shared" si="44"/>
        <v>6159</v>
      </c>
      <c r="H78" s="339">
        <f t="shared" si="45"/>
        <v>2986.9999999999995</v>
      </c>
      <c r="I78" s="29">
        <v>0</v>
      </c>
      <c r="J78" s="29">
        <v>0</v>
      </c>
      <c r="K78" s="340">
        <f t="shared" si="32"/>
        <v>636.7999999999995</v>
      </c>
      <c r="L78" s="340">
        <f t="shared" si="33"/>
        <v>1715.8999999999999</v>
      </c>
      <c r="M78" s="341">
        <f t="shared" si="46"/>
        <v>4826.3000000000011</v>
      </c>
      <c r="N78" s="342">
        <f t="shared" si="35"/>
        <v>2603.6000000000026</v>
      </c>
      <c r="O78" s="342">
        <f t="shared" si="34"/>
        <v>5420.3999999999987</v>
      </c>
      <c r="P78" s="261">
        <f t="shared" si="38"/>
        <v>512.99999999999909</v>
      </c>
      <c r="Q78" s="261">
        <f t="shared" si="39"/>
        <v>4546.3900000000012</v>
      </c>
      <c r="R78" s="261">
        <f t="shared" si="40"/>
        <v>8338.9699999999975</v>
      </c>
      <c r="S78" s="339">
        <f t="shared" si="20"/>
        <v>2110.7999999999997</v>
      </c>
      <c r="T78" s="350">
        <v>0</v>
      </c>
      <c r="U78" s="350">
        <v>0</v>
      </c>
      <c r="V78" s="340">
        <f t="shared" si="41"/>
        <v>1661.0000000000002</v>
      </c>
      <c r="W78" s="340">
        <f t="shared" si="42"/>
        <v>1954.3999999999999</v>
      </c>
      <c r="X78" s="341">
        <f t="shared" si="47"/>
        <v>5529.8000000000011</v>
      </c>
      <c r="Y78" s="342">
        <f t="shared" si="37"/>
        <v>3494.8000000000034</v>
      </c>
      <c r="Z78" s="342">
        <f t="shared" si="36"/>
        <v>5893.3</v>
      </c>
      <c r="AB78" s="190"/>
      <c r="AC78" s="212">
        <f t="shared" si="21"/>
        <v>1389.2000000000003</v>
      </c>
      <c r="AD78" s="260">
        <f t="shared" si="22"/>
        <v>6045.6</v>
      </c>
      <c r="AE78" s="212">
        <f t="shared" si="23"/>
        <v>8483</v>
      </c>
    </row>
    <row r="79" spans="1:31" ht="19.5" customHeight="1" x14ac:dyDescent="0.2">
      <c r="A79" s="335" t="s">
        <v>404</v>
      </c>
      <c r="B79" s="348">
        <v>45169</v>
      </c>
      <c r="C79" s="35">
        <v>2</v>
      </c>
      <c r="D79" s="35">
        <v>1</v>
      </c>
      <c r="E79" s="35">
        <v>1</v>
      </c>
      <c r="F79" s="338">
        <f t="shared" si="43"/>
        <v>4285.9999999999991</v>
      </c>
      <c r="G79" s="27">
        <f t="shared" si="44"/>
        <v>6160</v>
      </c>
      <c r="H79" s="339">
        <f t="shared" si="45"/>
        <v>2988.9999999999995</v>
      </c>
      <c r="I79" s="29">
        <v>0.3</v>
      </c>
      <c r="J79" s="29">
        <v>0.9</v>
      </c>
      <c r="K79" s="340">
        <f t="shared" si="32"/>
        <v>637.09999999999945</v>
      </c>
      <c r="L79" s="340">
        <f t="shared" si="33"/>
        <v>1716.8</v>
      </c>
      <c r="M79" s="341">
        <f t="shared" si="46"/>
        <v>4828.3000000000011</v>
      </c>
      <c r="N79" s="342">
        <f t="shared" si="35"/>
        <v>2603.9000000000028</v>
      </c>
      <c r="O79" s="342">
        <f t="shared" si="34"/>
        <v>5421.2999999999984</v>
      </c>
      <c r="P79" s="261">
        <f t="shared" si="38"/>
        <v>510.99999999999909</v>
      </c>
      <c r="Q79" s="261">
        <f t="shared" si="39"/>
        <v>4545.4900000000016</v>
      </c>
      <c r="R79" s="261">
        <f t="shared" si="40"/>
        <v>8338.6699999999983</v>
      </c>
      <c r="S79" s="339">
        <f t="shared" si="20"/>
        <v>2112.7999999999997</v>
      </c>
      <c r="T79" s="350">
        <v>0.3</v>
      </c>
      <c r="U79" s="350">
        <v>0.8</v>
      </c>
      <c r="V79" s="340">
        <f t="shared" si="41"/>
        <v>1661.3000000000002</v>
      </c>
      <c r="W79" s="340">
        <f t="shared" si="42"/>
        <v>1955.1999999999998</v>
      </c>
      <c r="X79" s="341">
        <f t="shared" si="47"/>
        <v>5531.8000000000011</v>
      </c>
      <c r="Y79" s="342">
        <f t="shared" si="37"/>
        <v>3495.1000000000035</v>
      </c>
      <c r="Z79" s="342">
        <f t="shared" si="36"/>
        <v>5894.1</v>
      </c>
      <c r="AB79" s="190"/>
      <c r="AC79" s="212">
        <f t="shared" si="21"/>
        <v>1387.2000000000003</v>
      </c>
      <c r="AD79" s="260">
        <f t="shared" si="22"/>
        <v>6044.8</v>
      </c>
      <c r="AE79" s="212">
        <f t="shared" si="23"/>
        <v>8482.7000000000007</v>
      </c>
    </row>
    <row r="80" spans="1:31" ht="19.5" customHeight="1" x14ac:dyDescent="0.2">
      <c r="A80" s="335" t="s">
        <v>405</v>
      </c>
      <c r="B80" s="348">
        <v>45170</v>
      </c>
      <c r="C80" s="35">
        <v>0</v>
      </c>
      <c r="D80" s="35">
        <v>0</v>
      </c>
      <c r="E80" s="35">
        <v>0</v>
      </c>
      <c r="F80" s="338">
        <f t="shared" si="43"/>
        <v>4285.9999999999991</v>
      </c>
      <c r="G80" s="27">
        <f t="shared" si="44"/>
        <v>6160</v>
      </c>
      <c r="H80" s="339">
        <f t="shared" si="45"/>
        <v>2988.9999999999995</v>
      </c>
      <c r="I80" s="29">
        <v>0</v>
      </c>
      <c r="J80" s="29">
        <v>0</v>
      </c>
      <c r="K80" s="340">
        <f t="shared" si="32"/>
        <v>637.09999999999945</v>
      </c>
      <c r="L80" s="340">
        <f t="shared" si="33"/>
        <v>1716.8</v>
      </c>
      <c r="M80" s="341">
        <f t="shared" si="46"/>
        <v>4828.3000000000011</v>
      </c>
      <c r="N80" s="342">
        <f t="shared" si="35"/>
        <v>2603.9000000000028</v>
      </c>
      <c r="O80" s="342">
        <f t="shared" ref="O80:O102" si="48">IF(J80="","",J80+O79)</f>
        <v>5421.2999999999984</v>
      </c>
      <c r="P80" s="261">
        <f t="shared" si="38"/>
        <v>510.99999999999909</v>
      </c>
      <c r="Q80" s="261">
        <f t="shared" si="39"/>
        <v>4545.4900000000016</v>
      </c>
      <c r="R80" s="261">
        <f t="shared" si="40"/>
        <v>8338.6699999999983</v>
      </c>
      <c r="S80" s="339">
        <f t="shared" si="20"/>
        <v>2112.7999999999997</v>
      </c>
      <c r="T80" s="350">
        <v>0</v>
      </c>
      <c r="U80" s="350">
        <v>0</v>
      </c>
      <c r="V80" s="340">
        <f t="shared" si="41"/>
        <v>1661.3000000000002</v>
      </c>
      <c r="W80" s="340">
        <f t="shared" si="42"/>
        <v>1955.1999999999998</v>
      </c>
      <c r="X80" s="341">
        <f t="shared" si="47"/>
        <v>5531.8000000000011</v>
      </c>
      <c r="Y80" s="342">
        <f t="shared" si="37"/>
        <v>3495.1000000000035</v>
      </c>
      <c r="Z80" s="342">
        <f t="shared" si="36"/>
        <v>5894.1</v>
      </c>
      <c r="AB80" s="190"/>
      <c r="AC80" s="212">
        <f t="shared" si="21"/>
        <v>1387.2000000000003</v>
      </c>
      <c r="AD80" s="260">
        <f t="shared" si="22"/>
        <v>6044.8</v>
      </c>
      <c r="AE80" s="212">
        <f t="shared" si="23"/>
        <v>8482.7000000000007</v>
      </c>
    </row>
    <row r="81" spans="1:31" ht="19.5" customHeight="1" x14ac:dyDescent="0.2">
      <c r="A81" s="335" t="s">
        <v>406</v>
      </c>
      <c r="B81" s="348">
        <v>45173</v>
      </c>
      <c r="C81" s="35">
        <v>1.7</v>
      </c>
      <c r="D81" s="35">
        <v>1</v>
      </c>
      <c r="E81" s="35">
        <v>1</v>
      </c>
      <c r="F81" s="338">
        <f t="shared" si="43"/>
        <v>4287.6999999999989</v>
      </c>
      <c r="G81" s="27">
        <f t="shared" si="44"/>
        <v>6161</v>
      </c>
      <c r="H81" s="339">
        <f t="shared" si="45"/>
        <v>2990.6999999999994</v>
      </c>
      <c r="I81" s="29">
        <v>0.3</v>
      </c>
      <c r="J81" s="29">
        <v>1</v>
      </c>
      <c r="K81" s="340">
        <f t="shared" si="32"/>
        <v>637.39999999999941</v>
      </c>
      <c r="L81" s="340">
        <f t="shared" si="33"/>
        <v>1717.8</v>
      </c>
      <c r="M81" s="341">
        <f t="shared" si="46"/>
        <v>4830.0000000000009</v>
      </c>
      <c r="N81" s="342">
        <f t="shared" si="35"/>
        <v>2604.200000000003</v>
      </c>
      <c r="O81" s="342">
        <f t="shared" si="48"/>
        <v>5422.2999999999984</v>
      </c>
      <c r="P81" s="261">
        <f t="shared" si="38"/>
        <v>509.29999999999927</v>
      </c>
      <c r="Q81" s="261">
        <f t="shared" si="39"/>
        <v>4544.4900000000016</v>
      </c>
      <c r="R81" s="261">
        <f t="shared" si="40"/>
        <v>8338.3699999999972</v>
      </c>
      <c r="S81" s="339">
        <f t="shared" si="20"/>
        <v>2114.4999999999995</v>
      </c>
      <c r="T81" s="350">
        <v>0.4</v>
      </c>
      <c r="U81" s="350">
        <v>1</v>
      </c>
      <c r="V81" s="340">
        <f t="shared" si="41"/>
        <v>1661.7000000000003</v>
      </c>
      <c r="W81" s="340">
        <f t="shared" si="42"/>
        <v>1956.1999999999998</v>
      </c>
      <c r="X81" s="341">
        <f t="shared" si="47"/>
        <v>5533.5000000000009</v>
      </c>
      <c r="Y81" s="342">
        <f t="shared" si="37"/>
        <v>3495.5000000000036</v>
      </c>
      <c r="Z81" s="342">
        <f>IF(U81="","",U81+Z80)</f>
        <v>5895.1</v>
      </c>
      <c r="AB81" s="190"/>
      <c r="AC81" s="212">
        <f t="shared" si="21"/>
        <v>1385.5000000000005</v>
      </c>
      <c r="AD81" s="260">
        <f t="shared" si="22"/>
        <v>6043.8</v>
      </c>
      <c r="AE81" s="212">
        <f t="shared" si="23"/>
        <v>8482.2999999999993</v>
      </c>
    </row>
    <row r="82" spans="1:31" ht="19.5" customHeight="1" x14ac:dyDescent="0.2">
      <c r="A82" s="335" t="s">
        <v>407</v>
      </c>
      <c r="B82" s="348">
        <v>45174</v>
      </c>
      <c r="C82" s="35">
        <v>1.6</v>
      </c>
      <c r="D82" s="35">
        <v>1</v>
      </c>
      <c r="E82" s="35">
        <v>1</v>
      </c>
      <c r="F82" s="338">
        <f t="shared" si="43"/>
        <v>4289.2999999999993</v>
      </c>
      <c r="G82" s="27">
        <f t="shared" si="44"/>
        <v>6162</v>
      </c>
      <c r="H82" s="339">
        <f t="shared" si="45"/>
        <v>2992.2999999999993</v>
      </c>
      <c r="I82" s="29">
        <v>0.4</v>
      </c>
      <c r="J82" s="29">
        <v>0.9</v>
      </c>
      <c r="K82" s="340">
        <f t="shared" si="32"/>
        <v>637.79999999999939</v>
      </c>
      <c r="L82" s="340">
        <f t="shared" si="33"/>
        <v>1718.7</v>
      </c>
      <c r="M82" s="341">
        <f t="shared" si="46"/>
        <v>4831.6000000000004</v>
      </c>
      <c r="N82" s="342">
        <f t="shared" si="35"/>
        <v>2604.6000000000031</v>
      </c>
      <c r="O82" s="342">
        <f t="shared" si="48"/>
        <v>5423.199999999998</v>
      </c>
      <c r="P82" s="261">
        <f t="shared" si="38"/>
        <v>507.69999999999982</v>
      </c>
      <c r="Q82" s="261">
        <f t="shared" si="39"/>
        <v>4543.590000000002</v>
      </c>
      <c r="R82" s="261">
        <f t="shared" si="40"/>
        <v>8337.9699999999975</v>
      </c>
      <c r="S82" s="339">
        <f t="shared" si="20"/>
        <v>2116.0999999999995</v>
      </c>
      <c r="T82" s="350">
        <v>0.3</v>
      </c>
      <c r="U82" s="350">
        <v>0.9</v>
      </c>
      <c r="V82" s="340">
        <f t="shared" si="41"/>
        <v>1662.0000000000002</v>
      </c>
      <c r="W82" s="340">
        <f t="shared" si="42"/>
        <v>1957.1</v>
      </c>
      <c r="X82" s="341">
        <f t="shared" si="47"/>
        <v>5535.1</v>
      </c>
      <c r="Y82" s="342">
        <f t="shared" si="37"/>
        <v>3495.8000000000038</v>
      </c>
      <c r="Z82" s="342">
        <f>IF(U82="","",U82+Z81)</f>
        <v>5896</v>
      </c>
      <c r="AB82" s="190"/>
      <c r="AC82" s="212">
        <f t="shared" si="21"/>
        <v>1383.9000000000005</v>
      </c>
      <c r="AD82" s="260">
        <f t="shared" si="22"/>
        <v>6042.9</v>
      </c>
      <c r="AE82" s="212">
        <f t="shared" si="23"/>
        <v>8482</v>
      </c>
    </row>
    <row r="83" spans="1:31" ht="19.5" customHeight="1" x14ac:dyDescent="0.2">
      <c r="A83" s="335" t="s">
        <v>408</v>
      </c>
      <c r="B83" s="348">
        <v>45178</v>
      </c>
      <c r="C83" s="35">
        <v>2</v>
      </c>
      <c r="D83" s="35">
        <v>1</v>
      </c>
      <c r="E83" s="35">
        <v>1</v>
      </c>
      <c r="F83" s="338">
        <f t="shared" si="43"/>
        <v>4291.2999999999993</v>
      </c>
      <c r="G83" s="27">
        <f t="shared" si="44"/>
        <v>6163</v>
      </c>
      <c r="H83" s="339">
        <f t="shared" si="45"/>
        <v>2994.2999999999993</v>
      </c>
      <c r="I83" s="29">
        <v>0.3</v>
      </c>
      <c r="J83" s="29">
        <v>0.9</v>
      </c>
      <c r="K83" s="340">
        <f t="shared" si="32"/>
        <v>638.09999999999934</v>
      </c>
      <c r="L83" s="340">
        <f t="shared" si="33"/>
        <v>1719.6000000000001</v>
      </c>
      <c r="M83" s="341">
        <f t="shared" si="46"/>
        <v>4833.6000000000004</v>
      </c>
      <c r="N83" s="342">
        <f t="shared" si="35"/>
        <v>2604.9000000000033</v>
      </c>
      <c r="O83" s="342">
        <f t="shared" si="48"/>
        <v>5424.0999999999976</v>
      </c>
      <c r="P83" s="261">
        <f t="shared" si="38"/>
        <v>505.69999999999982</v>
      </c>
      <c r="Q83" s="261">
        <f t="shared" si="39"/>
        <v>4542.6900000000023</v>
      </c>
      <c r="R83" s="261">
        <f t="shared" si="40"/>
        <v>8337.6699999999964</v>
      </c>
      <c r="S83" s="339">
        <f t="shared" si="20"/>
        <v>2118.0999999999995</v>
      </c>
      <c r="T83" s="350">
        <v>0.3</v>
      </c>
      <c r="U83" s="350">
        <v>1</v>
      </c>
      <c r="V83" s="340">
        <f t="shared" si="41"/>
        <v>1662.3000000000002</v>
      </c>
      <c r="W83" s="340">
        <f t="shared" si="42"/>
        <v>1958.1</v>
      </c>
      <c r="X83" s="341">
        <f t="shared" si="47"/>
        <v>5537.1</v>
      </c>
      <c r="Y83" s="342">
        <f t="shared" si="37"/>
        <v>3496.100000000004</v>
      </c>
      <c r="Z83" s="342">
        <f>IF(U83="","",U83+Z82)</f>
        <v>5897</v>
      </c>
      <c r="AB83" s="190"/>
      <c r="AC83" s="212">
        <f t="shared" si="21"/>
        <v>1381.9000000000005</v>
      </c>
      <c r="AD83" s="260">
        <f t="shared" si="22"/>
        <v>6041.9</v>
      </c>
      <c r="AE83" s="212">
        <f t="shared" si="23"/>
        <v>8481.7000000000007</v>
      </c>
    </row>
    <row r="84" spans="1:31" ht="19.5" customHeight="1" x14ac:dyDescent="0.2">
      <c r="A84" s="335" t="s">
        <v>409</v>
      </c>
      <c r="B84" s="348">
        <v>45180</v>
      </c>
      <c r="C84" s="35">
        <v>5.2</v>
      </c>
      <c r="D84" s="35">
        <v>2</v>
      </c>
      <c r="E84" s="35">
        <v>2</v>
      </c>
      <c r="F84" s="338">
        <f t="shared" si="43"/>
        <v>4296.4999999999991</v>
      </c>
      <c r="G84" s="27">
        <f t="shared" si="44"/>
        <v>6165</v>
      </c>
      <c r="H84" s="339">
        <f t="shared" si="45"/>
        <v>2999.4999999999991</v>
      </c>
      <c r="I84" s="29">
        <v>0.7</v>
      </c>
      <c r="J84" s="29">
        <v>1.8</v>
      </c>
      <c r="K84" s="340">
        <f t="shared" si="32"/>
        <v>638.79999999999939</v>
      </c>
      <c r="L84" s="340">
        <f t="shared" si="33"/>
        <v>1721.4</v>
      </c>
      <c r="M84" s="341">
        <f t="shared" si="46"/>
        <v>4838.8</v>
      </c>
      <c r="N84" s="342">
        <f t="shared" si="35"/>
        <v>2605.6000000000031</v>
      </c>
      <c r="O84" s="342">
        <f t="shared" si="48"/>
        <v>5425.8999999999978</v>
      </c>
      <c r="P84" s="261">
        <f t="shared" si="38"/>
        <v>500.5</v>
      </c>
      <c r="Q84" s="261">
        <f t="shared" si="39"/>
        <v>4540.8900000000021</v>
      </c>
      <c r="R84" s="261">
        <f t="shared" si="40"/>
        <v>8336.9699999999975</v>
      </c>
      <c r="S84" s="339">
        <f t="shared" si="20"/>
        <v>2123.2999999999993</v>
      </c>
      <c r="T84" s="350">
        <v>0.7</v>
      </c>
      <c r="U84" s="350">
        <v>1.8</v>
      </c>
      <c r="V84" s="340">
        <f t="shared" si="41"/>
        <v>1663.0000000000002</v>
      </c>
      <c r="W84" s="340">
        <f t="shared" si="42"/>
        <v>1959.8999999999999</v>
      </c>
      <c r="X84" s="341">
        <f t="shared" si="47"/>
        <v>5542.3</v>
      </c>
      <c r="Y84" s="342">
        <f t="shared" si="37"/>
        <v>3496.8000000000038</v>
      </c>
      <c r="Z84" s="342">
        <f>IF(U84="","",U84+Z83)</f>
        <v>5898.8</v>
      </c>
      <c r="AB84" s="190"/>
      <c r="AC84" s="212">
        <f t="shared" si="21"/>
        <v>1376.7000000000007</v>
      </c>
      <c r="AD84" s="260">
        <f t="shared" si="22"/>
        <v>6040.1</v>
      </c>
      <c r="AE84" s="212">
        <f t="shared" si="23"/>
        <v>8481</v>
      </c>
    </row>
    <row r="85" spans="1:31" ht="19.5" customHeight="1" x14ac:dyDescent="0.2">
      <c r="A85" s="335" t="s">
        <v>410</v>
      </c>
      <c r="B85" s="348">
        <v>45181</v>
      </c>
      <c r="C85" s="35">
        <v>5.4</v>
      </c>
      <c r="D85" s="35">
        <v>2</v>
      </c>
      <c r="E85" s="35">
        <v>2</v>
      </c>
      <c r="F85" s="338">
        <f t="shared" si="43"/>
        <v>4301.8999999999987</v>
      </c>
      <c r="G85" s="27">
        <f t="shared" si="44"/>
        <v>6167</v>
      </c>
      <c r="H85" s="339">
        <f t="shared" si="45"/>
        <v>3004.8999999999992</v>
      </c>
      <c r="I85" s="29">
        <v>0.6</v>
      </c>
      <c r="J85" s="29">
        <v>1.7</v>
      </c>
      <c r="K85" s="340">
        <f t="shared" si="32"/>
        <v>639.39999999999941</v>
      </c>
      <c r="L85" s="340">
        <f t="shared" si="33"/>
        <v>1723.1000000000001</v>
      </c>
      <c r="M85" s="341">
        <f t="shared" si="46"/>
        <v>4844.2000000000007</v>
      </c>
      <c r="N85" s="342">
        <f t="shared" si="35"/>
        <v>2606.200000000003</v>
      </c>
      <c r="O85" s="342">
        <f t="shared" si="48"/>
        <v>5427.5999999999976</v>
      </c>
      <c r="P85" s="261">
        <f t="shared" si="38"/>
        <v>495.09999999999945</v>
      </c>
      <c r="Q85" s="261">
        <f t="shared" si="39"/>
        <v>4539.1900000000023</v>
      </c>
      <c r="R85" s="261">
        <f t="shared" si="40"/>
        <v>8336.3699999999972</v>
      </c>
      <c r="S85" s="339">
        <f t="shared" si="20"/>
        <v>2128.6999999999994</v>
      </c>
      <c r="T85" s="350">
        <v>0.7</v>
      </c>
      <c r="U85" s="350">
        <v>1.7</v>
      </c>
      <c r="V85" s="340">
        <f t="shared" si="41"/>
        <v>1663.7000000000003</v>
      </c>
      <c r="W85" s="340">
        <f t="shared" si="42"/>
        <v>1961.6</v>
      </c>
      <c r="X85" s="341">
        <f t="shared" si="47"/>
        <v>5547.7000000000007</v>
      </c>
      <c r="Y85" s="342">
        <f t="shared" si="37"/>
        <v>3497.5000000000036</v>
      </c>
      <c r="Z85" s="342">
        <f>IF(U85="","",U85+Z84)</f>
        <v>5900.5</v>
      </c>
      <c r="AB85" s="190"/>
      <c r="AC85" s="212">
        <f t="shared" si="21"/>
        <v>1371.3000000000006</v>
      </c>
      <c r="AD85" s="260">
        <f t="shared" si="22"/>
        <v>6038.4</v>
      </c>
      <c r="AE85" s="212">
        <f t="shared" si="23"/>
        <v>8480.2999999999993</v>
      </c>
    </row>
    <row r="86" spans="1:31" ht="19.5" customHeight="1" x14ac:dyDescent="0.2">
      <c r="A86" s="335" t="s">
        <v>411</v>
      </c>
      <c r="B86" s="348">
        <v>45182</v>
      </c>
      <c r="C86" s="35">
        <v>2</v>
      </c>
      <c r="D86" s="35">
        <v>1</v>
      </c>
      <c r="E86" s="35">
        <v>6</v>
      </c>
      <c r="F86" s="338">
        <f t="shared" ref="F86:F102" si="49">IF(C86="","",C86+F85)</f>
        <v>4303.8999999999987</v>
      </c>
      <c r="G86" s="27">
        <f t="shared" ref="G86:G102" si="50">IF(E86="","",G85+E86)</f>
        <v>6173</v>
      </c>
      <c r="H86" s="339">
        <f t="shared" ref="H86:H102" si="51">IF(C86="","",C86+H85)</f>
        <v>3006.8999999999992</v>
      </c>
      <c r="I86" s="29">
        <v>0.4</v>
      </c>
      <c r="J86" s="29">
        <v>2</v>
      </c>
      <c r="K86" s="340">
        <f t="shared" si="32"/>
        <v>639.79999999999939</v>
      </c>
      <c r="L86" s="340">
        <f t="shared" ref="L86:L102" si="52">IF(J86="","",J86+L85)</f>
        <v>1725.1000000000001</v>
      </c>
      <c r="M86" s="341">
        <f t="shared" ref="M86:M102" si="53">IF(H86="","",H86-H85+M85)</f>
        <v>4846.2000000000007</v>
      </c>
      <c r="N86" s="342">
        <f t="shared" ref="N86:N102" si="54">IF(I86="","",I86+N85)</f>
        <v>2606.6000000000031</v>
      </c>
      <c r="O86" s="342">
        <f t="shared" si="48"/>
        <v>5429.5999999999976</v>
      </c>
      <c r="P86" s="261">
        <f t="shared" si="38"/>
        <v>493.09999999999945</v>
      </c>
      <c r="Q86" s="261">
        <f t="shared" si="39"/>
        <v>4537.1900000000023</v>
      </c>
      <c r="R86" s="261">
        <f t="shared" si="40"/>
        <v>8335.9699999999975</v>
      </c>
      <c r="S86" s="339">
        <f t="shared" ref="S86:S102" si="55">IF(C86="","",C86+S85)</f>
        <v>2130.6999999999994</v>
      </c>
      <c r="T86" s="350">
        <v>0.3</v>
      </c>
      <c r="U86" s="350">
        <v>1.8</v>
      </c>
      <c r="V86" s="340">
        <f t="shared" ref="V86:V102" si="56">IF(T86="","",T86+V85)</f>
        <v>1664.0000000000002</v>
      </c>
      <c r="W86" s="340">
        <f t="shared" ref="W86:W102" si="57">IF(U86="","",U86+W85)</f>
        <v>1963.3999999999999</v>
      </c>
      <c r="X86" s="341">
        <f t="shared" ref="X86:X102" si="58">IF(S86="","",S86-S85+X85)</f>
        <v>5549.7000000000007</v>
      </c>
      <c r="Y86" s="342">
        <f t="shared" ref="Y86:Y102" si="59">IF(T86="","",T86+Y85)</f>
        <v>3497.8000000000038</v>
      </c>
      <c r="Z86" s="342">
        <f t="shared" ref="Z86:Z102" si="60">IF(U86="","",U86+Z85)</f>
        <v>5902.3</v>
      </c>
      <c r="AB86" s="190"/>
      <c r="AC86" s="212">
        <f t="shared" si="21"/>
        <v>1369.3000000000006</v>
      </c>
      <c r="AD86" s="260">
        <f t="shared" si="22"/>
        <v>6036.6</v>
      </c>
      <c r="AE86" s="212">
        <f t="shared" si="23"/>
        <v>8480</v>
      </c>
    </row>
    <row r="87" spans="1:31" ht="19.5" customHeight="1" x14ac:dyDescent="0.2">
      <c r="A87" s="335" t="s">
        <v>412</v>
      </c>
      <c r="B87" s="348">
        <v>45183</v>
      </c>
      <c r="C87" s="35">
        <v>1.7</v>
      </c>
      <c r="D87" s="35">
        <v>1</v>
      </c>
      <c r="E87" s="35">
        <v>1</v>
      </c>
      <c r="F87" s="338">
        <f t="shared" si="49"/>
        <v>4305.5999999999985</v>
      </c>
      <c r="G87" s="27">
        <f t="shared" si="50"/>
        <v>6174</v>
      </c>
      <c r="H87" s="339">
        <f t="shared" si="51"/>
        <v>3008.599999999999</v>
      </c>
      <c r="I87" s="29">
        <v>0.4</v>
      </c>
      <c r="J87" s="29">
        <v>1.2</v>
      </c>
      <c r="K87" s="340">
        <f t="shared" si="32"/>
        <v>640.19999999999936</v>
      </c>
      <c r="L87" s="340">
        <f t="shared" si="52"/>
        <v>1726.3000000000002</v>
      </c>
      <c r="M87" s="341">
        <f t="shared" si="53"/>
        <v>4847.9000000000005</v>
      </c>
      <c r="N87" s="342">
        <f t="shared" si="54"/>
        <v>2607.0000000000032</v>
      </c>
      <c r="O87" s="342">
        <f t="shared" si="48"/>
        <v>5430.7999999999975</v>
      </c>
      <c r="P87" s="261">
        <f t="shared" si="38"/>
        <v>491.39999999999964</v>
      </c>
      <c r="Q87" s="261">
        <f t="shared" si="39"/>
        <v>4535.9900000000025</v>
      </c>
      <c r="R87" s="261">
        <f t="shared" si="40"/>
        <v>8335.5699999999961</v>
      </c>
      <c r="S87" s="339">
        <f t="shared" si="55"/>
        <v>2132.3999999999992</v>
      </c>
      <c r="T87" s="350">
        <v>0.4</v>
      </c>
      <c r="U87" s="350">
        <v>1.3</v>
      </c>
      <c r="V87" s="340">
        <f t="shared" si="56"/>
        <v>1664.4000000000003</v>
      </c>
      <c r="W87" s="340">
        <f t="shared" si="57"/>
        <v>1964.6999999999998</v>
      </c>
      <c r="X87" s="341">
        <f t="shared" si="58"/>
        <v>5551.4000000000005</v>
      </c>
      <c r="Y87" s="342">
        <f t="shared" si="59"/>
        <v>3498.2000000000039</v>
      </c>
      <c r="Z87" s="342">
        <f t="shared" si="60"/>
        <v>5903.6</v>
      </c>
      <c r="AC87" s="212">
        <f t="shared" si="21"/>
        <v>1367.6000000000008</v>
      </c>
      <c r="AD87" s="260">
        <f t="shared" si="22"/>
        <v>6035.3</v>
      </c>
      <c r="AE87" s="212">
        <f t="shared" si="23"/>
        <v>8479.6</v>
      </c>
    </row>
    <row r="88" spans="1:31" ht="19.5" customHeight="1" x14ac:dyDescent="0.2">
      <c r="A88" s="335" t="s">
        <v>417</v>
      </c>
      <c r="B88" s="348">
        <v>45184</v>
      </c>
      <c r="C88" s="35">
        <v>0</v>
      </c>
      <c r="D88" s="35">
        <v>0</v>
      </c>
      <c r="E88" s="35">
        <v>0</v>
      </c>
      <c r="F88" s="338">
        <f t="shared" si="49"/>
        <v>4305.5999999999985</v>
      </c>
      <c r="G88" s="27">
        <f t="shared" si="50"/>
        <v>6174</v>
      </c>
      <c r="H88" s="339">
        <f t="shared" si="51"/>
        <v>3008.599999999999</v>
      </c>
      <c r="I88" s="29">
        <v>0</v>
      </c>
      <c r="J88" s="29">
        <v>0</v>
      </c>
      <c r="K88" s="340">
        <f t="shared" si="32"/>
        <v>640.19999999999936</v>
      </c>
      <c r="L88" s="340">
        <f t="shared" si="52"/>
        <v>1726.3000000000002</v>
      </c>
      <c r="M88" s="341">
        <f t="shared" si="53"/>
        <v>4847.9000000000005</v>
      </c>
      <c r="N88" s="342">
        <f t="shared" si="54"/>
        <v>2607.0000000000032</v>
      </c>
      <c r="O88" s="342">
        <f t="shared" si="48"/>
        <v>5430.7999999999975</v>
      </c>
      <c r="P88" s="261">
        <f t="shared" si="38"/>
        <v>491.39999999999964</v>
      </c>
      <c r="Q88" s="261">
        <f t="shared" si="39"/>
        <v>4535.9900000000025</v>
      </c>
      <c r="R88" s="261">
        <f t="shared" si="40"/>
        <v>8335.5699999999961</v>
      </c>
      <c r="S88" s="339">
        <f t="shared" si="55"/>
        <v>2132.3999999999992</v>
      </c>
      <c r="T88" s="350">
        <v>0</v>
      </c>
      <c r="U88" s="350">
        <v>0</v>
      </c>
      <c r="V88" s="340">
        <f t="shared" si="56"/>
        <v>1664.4000000000003</v>
      </c>
      <c r="W88" s="340">
        <f t="shared" si="57"/>
        <v>1964.6999999999998</v>
      </c>
      <c r="X88" s="341">
        <f t="shared" si="58"/>
        <v>5551.4000000000005</v>
      </c>
      <c r="Y88" s="342">
        <f t="shared" si="59"/>
        <v>3498.2000000000039</v>
      </c>
      <c r="Z88" s="342">
        <f t="shared" si="60"/>
        <v>5903.6</v>
      </c>
      <c r="AC88" s="212">
        <f t="shared" si="21"/>
        <v>1367.6000000000008</v>
      </c>
      <c r="AD88" s="260">
        <f t="shared" si="22"/>
        <v>6035.3</v>
      </c>
      <c r="AE88" s="212">
        <f t="shared" si="23"/>
        <v>8479.6</v>
      </c>
    </row>
    <row r="89" spans="1:31" ht="19.5" customHeight="1" x14ac:dyDescent="0.2">
      <c r="A89" s="335" t="s">
        <v>419</v>
      </c>
      <c r="B89" s="348">
        <v>45187</v>
      </c>
      <c r="C89" s="35">
        <v>2.6</v>
      </c>
      <c r="D89" s="35">
        <v>1</v>
      </c>
      <c r="E89" s="35">
        <v>1</v>
      </c>
      <c r="F89" s="338">
        <f t="shared" si="49"/>
        <v>4308.1999999999989</v>
      </c>
      <c r="G89" s="27">
        <f t="shared" si="50"/>
        <v>6175</v>
      </c>
      <c r="H89" s="339">
        <f t="shared" si="51"/>
        <v>3011.1999999999989</v>
      </c>
      <c r="I89" s="29">
        <v>0.3</v>
      </c>
      <c r="J89" s="29">
        <v>0.8</v>
      </c>
      <c r="K89" s="340">
        <f t="shared" si="32"/>
        <v>640.49999999999932</v>
      </c>
      <c r="L89" s="340">
        <f t="shared" si="52"/>
        <v>1727.1000000000001</v>
      </c>
      <c r="M89" s="341">
        <f t="shared" si="53"/>
        <v>4850.5</v>
      </c>
      <c r="N89" s="342">
        <f t="shared" si="54"/>
        <v>2607.3000000000034</v>
      </c>
      <c r="O89" s="342">
        <f t="shared" si="48"/>
        <v>5431.5999999999976</v>
      </c>
      <c r="P89" s="261">
        <f t="shared" si="38"/>
        <v>488.80000000000018</v>
      </c>
      <c r="Q89" s="261">
        <f t="shared" si="39"/>
        <v>4535.1900000000023</v>
      </c>
      <c r="R89" s="261">
        <f t="shared" si="40"/>
        <v>8335.2699999999968</v>
      </c>
      <c r="S89" s="339">
        <f t="shared" si="55"/>
        <v>2134.9999999999991</v>
      </c>
      <c r="T89" s="350">
        <v>0.3</v>
      </c>
      <c r="U89" s="350">
        <v>0.8</v>
      </c>
      <c r="V89" s="340">
        <f t="shared" si="56"/>
        <v>1664.7000000000003</v>
      </c>
      <c r="W89" s="340">
        <f t="shared" si="57"/>
        <v>1965.4999999999998</v>
      </c>
      <c r="X89" s="341">
        <f t="shared" si="58"/>
        <v>5554</v>
      </c>
      <c r="Y89" s="342">
        <f t="shared" si="59"/>
        <v>3498.5000000000041</v>
      </c>
      <c r="Z89" s="342">
        <f t="shared" si="60"/>
        <v>5904.4000000000005</v>
      </c>
      <c r="AC89" s="212">
        <f t="shared" si="21"/>
        <v>1365.0000000000009</v>
      </c>
      <c r="AD89" s="260">
        <f t="shared" si="22"/>
        <v>6034.5</v>
      </c>
      <c r="AE89" s="212">
        <f t="shared" si="23"/>
        <v>8479.2999999999993</v>
      </c>
    </row>
    <row r="90" spans="1:31" ht="19.5" customHeight="1" x14ac:dyDescent="0.2">
      <c r="A90" s="335" t="s">
        <v>420</v>
      </c>
      <c r="B90" s="348">
        <v>45188</v>
      </c>
      <c r="C90" s="35">
        <v>2.1</v>
      </c>
      <c r="D90" s="35">
        <v>1</v>
      </c>
      <c r="E90" s="35">
        <v>7</v>
      </c>
      <c r="F90" s="338">
        <f t="shared" si="49"/>
        <v>4310.2999999999993</v>
      </c>
      <c r="G90" s="27">
        <f t="shared" si="50"/>
        <v>6182</v>
      </c>
      <c r="H90" s="339">
        <f t="shared" si="51"/>
        <v>3013.2999999999988</v>
      </c>
      <c r="I90" s="29">
        <v>0.4</v>
      </c>
      <c r="J90" s="29">
        <v>2</v>
      </c>
      <c r="K90" s="340">
        <f t="shared" si="32"/>
        <v>640.8999999999993</v>
      </c>
      <c r="L90" s="340">
        <f t="shared" si="52"/>
        <v>1729.1000000000001</v>
      </c>
      <c r="M90" s="341">
        <f t="shared" si="53"/>
        <v>4852.6000000000004</v>
      </c>
      <c r="N90" s="342">
        <f t="shared" si="54"/>
        <v>2607.7000000000035</v>
      </c>
      <c r="O90" s="342">
        <f t="shared" si="48"/>
        <v>5433.5999999999976</v>
      </c>
      <c r="P90" s="261">
        <f t="shared" si="38"/>
        <v>486.69999999999982</v>
      </c>
      <c r="Q90" s="261">
        <f t="shared" si="39"/>
        <v>4533.1900000000023</v>
      </c>
      <c r="R90" s="261">
        <f t="shared" si="40"/>
        <v>8334.8699999999972</v>
      </c>
      <c r="S90" s="339">
        <f t="shared" si="55"/>
        <v>2137.099999999999</v>
      </c>
      <c r="T90" s="350">
        <v>0.4</v>
      </c>
      <c r="U90" s="350">
        <v>2</v>
      </c>
      <c r="V90" s="340">
        <f t="shared" si="56"/>
        <v>1665.1000000000004</v>
      </c>
      <c r="W90" s="340">
        <f t="shared" si="57"/>
        <v>1967.4999999999998</v>
      </c>
      <c r="X90" s="341">
        <f t="shared" si="58"/>
        <v>5556.1</v>
      </c>
      <c r="Y90" s="342">
        <f t="shared" si="59"/>
        <v>3498.9000000000042</v>
      </c>
      <c r="Z90" s="342">
        <f t="shared" si="60"/>
        <v>5906.4000000000005</v>
      </c>
      <c r="AC90" s="212">
        <f t="shared" si="21"/>
        <v>1362.900000000001</v>
      </c>
      <c r="AD90" s="260">
        <f t="shared" si="22"/>
        <v>6032.5</v>
      </c>
      <c r="AE90" s="212">
        <f t="shared" si="23"/>
        <v>8478.9</v>
      </c>
    </row>
    <row r="91" spans="1:31" ht="19.5" customHeight="1" x14ac:dyDescent="0.2">
      <c r="A91" s="335" t="s">
        <v>421</v>
      </c>
      <c r="B91" s="348">
        <v>45189</v>
      </c>
      <c r="C91" s="35">
        <v>2</v>
      </c>
      <c r="D91" s="35">
        <v>1</v>
      </c>
      <c r="E91" s="35">
        <v>1</v>
      </c>
      <c r="F91" s="338">
        <f t="shared" si="49"/>
        <v>4312.2999999999993</v>
      </c>
      <c r="G91" s="27">
        <f t="shared" si="50"/>
        <v>6183</v>
      </c>
      <c r="H91" s="339">
        <f t="shared" si="51"/>
        <v>3015.2999999999988</v>
      </c>
      <c r="I91" s="29">
        <v>0.3</v>
      </c>
      <c r="J91" s="29">
        <v>1.2</v>
      </c>
      <c r="K91" s="340">
        <f t="shared" si="32"/>
        <v>641.19999999999925</v>
      </c>
      <c r="L91" s="340">
        <f t="shared" si="52"/>
        <v>1730.3000000000002</v>
      </c>
      <c r="M91" s="341">
        <f t="shared" si="53"/>
        <v>4854.6000000000004</v>
      </c>
      <c r="N91" s="342">
        <f t="shared" si="54"/>
        <v>2608.0000000000036</v>
      </c>
      <c r="O91" s="342">
        <f t="shared" si="48"/>
        <v>5434.7999999999975</v>
      </c>
      <c r="P91" s="261">
        <f t="shared" si="38"/>
        <v>484.69999999999982</v>
      </c>
      <c r="Q91" s="261">
        <f t="shared" si="39"/>
        <v>4531.9900000000025</v>
      </c>
      <c r="R91" s="261">
        <f t="shared" si="40"/>
        <v>8334.5699999999961</v>
      </c>
      <c r="S91" s="339">
        <f t="shared" si="55"/>
        <v>2139.099999999999</v>
      </c>
      <c r="T91" s="350">
        <v>0.3</v>
      </c>
      <c r="U91" s="350">
        <v>1.2</v>
      </c>
      <c r="V91" s="340">
        <f t="shared" si="56"/>
        <v>1665.4000000000003</v>
      </c>
      <c r="W91" s="340">
        <f t="shared" si="57"/>
        <v>1968.6999999999998</v>
      </c>
      <c r="X91" s="341">
        <f t="shared" si="58"/>
        <v>5558.1</v>
      </c>
      <c r="Y91" s="342">
        <f t="shared" si="59"/>
        <v>3499.2000000000044</v>
      </c>
      <c r="Z91" s="342">
        <f t="shared" si="60"/>
        <v>5907.6</v>
      </c>
      <c r="AC91" s="212">
        <f t="shared" si="21"/>
        <v>1360.900000000001</v>
      </c>
      <c r="AD91" s="260">
        <f t="shared" si="22"/>
        <v>6031.3</v>
      </c>
      <c r="AE91" s="212">
        <f t="shared" si="23"/>
        <v>8478.6</v>
      </c>
    </row>
    <row r="92" spans="1:31" ht="19.5" customHeight="1" x14ac:dyDescent="0.2">
      <c r="A92" s="335" t="s">
        <v>422</v>
      </c>
      <c r="B92" s="348">
        <v>45190</v>
      </c>
      <c r="C92" s="35">
        <v>2.8</v>
      </c>
      <c r="D92" s="35">
        <v>2</v>
      </c>
      <c r="E92" s="35">
        <v>3</v>
      </c>
      <c r="F92" s="338">
        <f t="shared" si="49"/>
        <v>4315.0999999999995</v>
      </c>
      <c r="G92" s="27">
        <f t="shared" si="50"/>
        <v>6186</v>
      </c>
      <c r="H92" s="339">
        <f t="shared" si="51"/>
        <v>3018.099999999999</v>
      </c>
      <c r="I92" s="29">
        <v>0.7</v>
      </c>
      <c r="J92" s="29">
        <v>1.5</v>
      </c>
      <c r="K92" s="340">
        <f t="shared" si="32"/>
        <v>641.8999999999993</v>
      </c>
      <c r="L92" s="340">
        <f t="shared" si="52"/>
        <v>1731.8000000000002</v>
      </c>
      <c r="M92" s="341">
        <f t="shared" si="53"/>
        <v>4857.4000000000005</v>
      </c>
      <c r="N92" s="342">
        <f t="shared" si="54"/>
        <v>2608.7000000000035</v>
      </c>
      <c r="O92" s="342">
        <f t="shared" si="48"/>
        <v>5436.2999999999975</v>
      </c>
      <c r="P92" s="261">
        <f t="shared" si="38"/>
        <v>481.89999999999964</v>
      </c>
      <c r="Q92" s="261">
        <f t="shared" si="39"/>
        <v>4530.4900000000025</v>
      </c>
      <c r="R92" s="261">
        <f t="shared" si="40"/>
        <v>8333.8699999999972</v>
      </c>
      <c r="S92" s="339">
        <f t="shared" si="55"/>
        <v>2141.8999999999992</v>
      </c>
      <c r="T92" s="350">
        <v>0.7</v>
      </c>
      <c r="U92" s="350">
        <v>1.5</v>
      </c>
      <c r="V92" s="340">
        <f t="shared" si="56"/>
        <v>1666.1000000000004</v>
      </c>
      <c r="W92" s="340">
        <f t="shared" si="57"/>
        <v>1970.1999999999998</v>
      </c>
      <c r="X92" s="341">
        <f t="shared" si="58"/>
        <v>5560.9000000000005</v>
      </c>
      <c r="Y92" s="342">
        <f t="shared" si="59"/>
        <v>3499.9000000000042</v>
      </c>
      <c r="Z92" s="342">
        <f t="shared" si="60"/>
        <v>5909.1</v>
      </c>
      <c r="AC92" s="212">
        <f t="shared" si="21"/>
        <v>1358.1000000000008</v>
      </c>
      <c r="AD92" s="260">
        <f t="shared" si="22"/>
        <v>6029.8</v>
      </c>
      <c r="AE92" s="212">
        <f t="shared" si="23"/>
        <v>8477.9</v>
      </c>
    </row>
    <row r="93" spans="1:31" ht="19.5" customHeight="1" x14ac:dyDescent="0.2">
      <c r="A93" s="335" t="s">
        <v>427</v>
      </c>
      <c r="B93" s="348">
        <v>45192</v>
      </c>
      <c r="C93" s="35">
        <v>0</v>
      </c>
      <c r="D93" s="35">
        <v>0</v>
      </c>
      <c r="E93" s="35">
        <v>0</v>
      </c>
      <c r="F93" s="338">
        <f t="shared" si="49"/>
        <v>4315.0999999999995</v>
      </c>
      <c r="G93" s="27">
        <f t="shared" si="50"/>
        <v>6186</v>
      </c>
      <c r="H93" s="339">
        <f t="shared" si="51"/>
        <v>3018.099999999999</v>
      </c>
      <c r="I93" s="29">
        <v>0</v>
      </c>
      <c r="J93" s="29">
        <v>0</v>
      </c>
      <c r="K93" s="340">
        <f t="shared" si="32"/>
        <v>641.8999999999993</v>
      </c>
      <c r="L93" s="340">
        <f t="shared" si="52"/>
        <v>1731.8000000000002</v>
      </c>
      <c r="M93" s="341">
        <f t="shared" si="53"/>
        <v>4857.4000000000005</v>
      </c>
      <c r="N93" s="342">
        <f t="shared" si="54"/>
        <v>2608.7000000000035</v>
      </c>
      <c r="O93" s="342">
        <f t="shared" si="48"/>
        <v>5436.2999999999975</v>
      </c>
      <c r="P93" s="261">
        <f t="shared" si="38"/>
        <v>481.89999999999964</v>
      </c>
      <c r="Q93" s="261">
        <f t="shared" si="39"/>
        <v>4530.4900000000025</v>
      </c>
      <c r="R93" s="261">
        <f t="shared" si="40"/>
        <v>8333.8699999999972</v>
      </c>
      <c r="S93" s="339">
        <f t="shared" si="55"/>
        <v>2141.8999999999992</v>
      </c>
      <c r="T93" s="350">
        <v>0</v>
      </c>
      <c r="U93" s="350">
        <v>0</v>
      </c>
      <c r="V93" s="340">
        <f t="shared" si="56"/>
        <v>1666.1000000000004</v>
      </c>
      <c r="W93" s="340">
        <f t="shared" si="57"/>
        <v>1970.1999999999998</v>
      </c>
      <c r="X93" s="341">
        <f t="shared" si="58"/>
        <v>5560.9000000000005</v>
      </c>
      <c r="Y93" s="342">
        <f t="shared" si="59"/>
        <v>3499.9000000000042</v>
      </c>
      <c r="Z93" s="342">
        <f t="shared" si="60"/>
        <v>5909.1</v>
      </c>
      <c r="AC93" s="212">
        <f t="shared" si="21"/>
        <v>1358.1000000000008</v>
      </c>
      <c r="AD93" s="260">
        <f t="shared" si="22"/>
        <v>6029.8</v>
      </c>
      <c r="AE93" s="212">
        <f t="shared" si="23"/>
        <v>8477.9</v>
      </c>
    </row>
    <row r="94" spans="1:31" ht="19.5" customHeight="1" x14ac:dyDescent="0.2">
      <c r="A94" s="335" t="s">
        <v>428</v>
      </c>
      <c r="B94" s="348">
        <v>45194</v>
      </c>
      <c r="C94" s="35">
        <v>0</v>
      </c>
      <c r="D94" s="35">
        <v>0</v>
      </c>
      <c r="E94" s="35">
        <v>0</v>
      </c>
      <c r="F94" s="338">
        <f t="shared" si="49"/>
        <v>4315.0999999999995</v>
      </c>
      <c r="G94" s="27">
        <f t="shared" si="50"/>
        <v>6186</v>
      </c>
      <c r="H94" s="339">
        <f t="shared" si="51"/>
        <v>3018.099999999999</v>
      </c>
      <c r="I94" s="29">
        <v>0.3</v>
      </c>
      <c r="J94" s="29">
        <v>0.5</v>
      </c>
      <c r="K94" s="340">
        <f t="shared" si="32"/>
        <v>642.19999999999925</v>
      </c>
      <c r="L94" s="340">
        <f t="shared" si="52"/>
        <v>1732.3000000000002</v>
      </c>
      <c r="M94" s="341">
        <f t="shared" si="53"/>
        <v>4857.4000000000005</v>
      </c>
      <c r="N94" s="342">
        <f t="shared" si="54"/>
        <v>2609.0000000000036</v>
      </c>
      <c r="O94" s="342">
        <f t="shared" si="48"/>
        <v>5436.7999999999975</v>
      </c>
      <c r="P94" s="261">
        <f t="shared" si="38"/>
        <v>481.89999999999964</v>
      </c>
      <c r="Q94" s="261">
        <f t="shared" si="39"/>
        <v>4529.9900000000025</v>
      </c>
      <c r="R94" s="261">
        <f t="shared" si="40"/>
        <v>8333.5699999999961</v>
      </c>
      <c r="S94" s="339">
        <f t="shared" si="55"/>
        <v>2141.8999999999992</v>
      </c>
      <c r="T94" s="350">
        <v>0.3</v>
      </c>
      <c r="U94" s="350">
        <v>0.5</v>
      </c>
      <c r="V94" s="340">
        <f t="shared" si="56"/>
        <v>1666.4000000000003</v>
      </c>
      <c r="W94" s="340">
        <f t="shared" si="57"/>
        <v>1970.6999999999998</v>
      </c>
      <c r="X94" s="341">
        <f t="shared" si="58"/>
        <v>5560.9000000000005</v>
      </c>
      <c r="Y94" s="342">
        <f t="shared" si="59"/>
        <v>3500.2000000000044</v>
      </c>
      <c r="Z94" s="342">
        <f t="shared" si="60"/>
        <v>5909.6</v>
      </c>
      <c r="AC94" s="212">
        <f t="shared" si="21"/>
        <v>1358.1000000000008</v>
      </c>
      <c r="AD94" s="260">
        <f t="shared" si="22"/>
        <v>6029.3</v>
      </c>
      <c r="AE94" s="212">
        <f t="shared" si="23"/>
        <v>8477.6</v>
      </c>
    </row>
    <row r="95" spans="1:31" ht="19.5" customHeight="1" x14ac:dyDescent="0.2">
      <c r="A95" s="335" t="s">
        <v>430</v>
      </c>
      <c r="B95" s="348">
        <v>45195</v>
      </c>
      <c r="C95" s="35">
        <v>1.4</v>
      </c>
      <c r="D95" s="35">
        <v>1</v>
      </c>
      <c r="E95" s="35">
        <v>1</v>
      </c>
      <c r="F95" s="338">
        <f t="shared" si="49"/>
        <v>4316.4999999999991</v>
      </c>
      <c r="G95" s="27">
        <f t="shared" si="50"/>
        <v>6187</v>
      </c>
      <c r="H95" s="339">
        <f t="shared" si="51"/>
        <v>3019.4999999999991</v>
      </c>
      <c r="I95" s="29">
        <v>0.3</v>
      </c>
      <c r="J95" s="29">
        <v>0.9</v>
      </c>
      <c r="K95" s="340">
        <f t="shared" si="32"/>
        <v>642.4999999999992</v>
      </c>
      <c r="L95" s="340">
        <f t="shared" si="52"/>
        <v>1733.2000000000003</v>
      </c>
      <c r="M95" s="341">
        <f t="shared" si="53"/>
        <v>4858.8000000000011</v>
      </c>
      <c r="N95" s="342">
        <f t="shared" si="54"/>
        <v>2609.3000000000038</v>
      </c>
      <c r="O95" s="342">
        <f t="shared" si="48"/>
        <v>5437.6999999999971</v>
      </c>
      <c r="P95" s="261">
        <f t="shared" si="38"/>
        <v>480.49999999999909</v>
      </c>
      <c r="Q95" s="261">
        <f t="shared" si="39"/>
        <v>4529.0900000000029</v>
      </c>
      <c r="R95" s="261">
        <f t="shared" si="40"/>
        <v>8333.2699999999968</v>
      </c>
      <c r="S95" s="339">
        <f t="shared" si="55"/>
        <v>2143.2999999999993</v>
      </c>
      <c r="T95" s="350">
        <v>0.3</v>
      </c>
      <c r="U95" s="350">
        <v>0.9</v>
      </c>
      <c r="V95" s="340">
        <f t="shared" si="56"/>
        <v>1666.7000000000003</v>
      </c>
      <c r="W95" s="340">
        <f t="shared" si="57"/>
        <v>1971.6</v>
      </c>
      <c r="X95" s="341">
        <f t="shared" si="58"/>
        <v>5562.3000000000011</v>
      </c>
      <c r="Y95" s="342">
        <f t="shared" si="59"/>
        <v>3500.5000000000045</v>
      </c>
      <c r="Z95" s="342">
        <f t="shared" si="60"/>
        <v>5910.5</v>
      </c>
      <c r="AC95" s="212">
        <f t="shared" si="21"/>
        <v>1356.7000000000007</v>
      </c>
      <c r="AD95" s="260">
        <f t="shared" si="22"/>
        <v>6028.4</v>
      </c>
      <c r="AE95" s="212">
        <f t="shared" si="23"/>
        <v>8477.2999999999993</v>
      </c>
    </row>
    <row r="96" spans="1:31" ht="19.5" customHeight="1" x14ac:dyDescent="0.2">
      <c r="A96" s="335" t="s">
        <v>431</v>
      </c>
      <c r="B96" s="348">
        <v>45196</v>
      </c>
      <c r="C96" s="35">
        <v>2</v>
      </c>
      <c r="D96" s="35">
        <v>2</v>
      </c>
      <c r="E96" s="35">
        <v>2</v>
      </c>
      <c r="F96" s="338">
        <f t="shared" si="49"/>
        <v>4318.4999999999991</v>
      </c>
      <c r="G96" s="27">
        <f t="shared" si="50"/>
        <v>6189</v>
      </c>
      <c r="H96" s="339">
        <f t="shared" si="51"/>
        <v>3021.4999999999991</v>
      </c>
      <c r="I96" s="29">
        <v>0.7</v>
      </c>
      <c r="J96" s="29">
        <v>1.8</v>
      </c>
      <c r="K96" s="340">
        <f t="shared" si="32"/>
        <v>643.19999999999925</v>
      </c>
      <c r="L96" s="340">
        <f t="shared" si="52"/>
        <v>1735.0000000000002</v>
      </c>
      <c r="M96" s="341">
        <f t="shared" si="53"/>
        <v>4860.8000000000011</v>
      </c>
      <c r="N96" s="342">
        <f t="shared" si="54"/>
        <v>2610.0000000000036</v>
      </c>
      <c r="O96" s="342">
        <f t="shared" si="48"/>
        <v>5439.4999999999973</v>
      </c>
      <c r="P96" s="261">
        <f t="shared" si="38"/>
        <v>478.49999999999909</v>
      </c>
      <c r="Q96" s="261">
        <f t="shared" si="39"/>
        <v>4527.2900000000027</v>
      </c>
      <c r="R96" s="261">
        <f t="shared" si="40"/>
        <v>8332.5699999999961</v>
      </c>
      <c r="S96" s="339">
        <f t="shared" si="55"/>
        <v>2145.2999999999993</v>
      </c>
      <c r="T96" s="350">
        <v>0.7</v>
      </c>
      <c r="U96" s="350">
        <v>1.8</v>
      </c>
      <c r="V96" s="340">
        <f t="shared" si="56"/>
        <v>1667.4000000000003</v>
      </c>
      <c r="W96" s="340">
        <f t="shared" si="57"/>
        <v>1973.3999999999999</v>
      </c>
      <c r="X96" s="341">
        <f t="shared" si="58"/>
        <v>5564.3000000000011</v>
      </c>
      <c r="Y96" s="342">
        <f t="shared" si="59"/>
        <v>3501.2000000000044</v>
      </c>
      <c r="Z96" s="342">
        <f t="shared" si="60"/>
        <v>5912.3</v>
      </c>
      <c r="AC96" s="212">
        <f t="shared" si="21"/>
        <v>1354.7000000000007</v>
      </c>
      <c r="AD96" s="260">
        <f t="shared" si="22"/>
        <v>6026.6</v>
      </c>
      <c r="AE96" s="212">
        <f t="shared" si="23"/>
        <v>8476.6</v>
      </c>
    </row>
    <row r="97" spans="1:31" ht="19.5" customHeight="1" x14ac:dyDescent="0.2">
      <c r="A97" s="335" t="s">
        <v>432</v>
      </c>
      <c r="B97" s="348">
        <v>45198</v>
      </c>
      <c r="C97" s="35">
        <v>1.3</v>
      </c>
      <c r="D97" s="35">
        <v>1</v>
      </c>
      <c r="E97" s="35">
        <v>1</v>
      </c>
      <c r="F97" s="338">
        <f t="shared" si="49"/>
        <v>4319.7999999999993</v>
      </c>
      <c r="G97" s="27">
        <f t="shared" si="50"/>
        <v>6190</v>
      </c>
      <c r="H97" s="339">
        <f t="shared" si="51"/>
        <v>3022.7999999999993</v>
      </c>
      <c r="I97" s="29">
        <v>0.4</v>
      </c>
      <c r="J97" s="29">
        <v>0.9</v>
      </c>
      <c r="K97" s="340">
        <f t="shared" si="32"/>
        <v>643.59999999999923</v>
      </c>
      <c r="L97" s="340">
        <f t="shared" si="52"/>
        <v>1735.9000000000003</v>
      </c>
      <c r="M97" s="341">
        <f t="shared" si="53"/>
        <v>4862.1000000000013</v>
      </c>
      <c r="N97" s="342">
        <f t="shared" si="54"/>
        <v>2610.4000000000037</v>
      </c>
      <c r="O97" s="342">
        <f t="shared" si="48"/>
        <v>5440.3999999999969</v>
      </c>
      <c r="P97" s="261">
        <f t="shared" si="38"/>
        <v>477.19999999999891</v>
      </c>
      <c r="Q97" s="261">
        <f t="shared" si="39"/>
        <v>4526.3900000000031</v>
      </c>
      <c r="R97" s="261">
        <f t="shared" si="40"/>
        <v>8332.1699999999964</v>
      </c>
      <c r="S97" s="339">
        <f t="shared" si="55"/>
        <v>2146.5999999999995</v>
      </c>
      <c r="T97" s="350">
        <v>0.3</v>
      </c>
      <c r="U97" s="350">
        <v>1</v>
      </c>
      <c r="V97" s="340">
        <f t="shared" si="56"/>
        <v>1667.7000000000003</v>
      </c>
      <c r="W97" s="340">
        <f t="shared" si="57"/>
        <v>1974.3999999999999</v>
      </c>
      <c r="X97" s="341">
        <f t="shared" si="58"/>
        <v>5565.6000000000013</v>
      </c>
      <c r="Y97" s="342">
        <f t="shared" si="59"/>
        <v>3501.5000000000045</v>
      </c>
      <c r="Z97" s="342">
        <f t="shared" si="60"/>
        <v>5913.3</v>
      </c>
      <c r="AC97" s="212">
        <f t="shared" si="21"/>
        <v>1353.4000000000005</v>
      </c>
      <c r="AD97" s="260">
        <f t="shared" si="22"/>
        <v>6025.6</v>
      </c>
      <c r="AE97" s="212">
        <f t="shared" si="23"/>
        <v>8476.2999999999993</v>
      </c>
    </row>
    <row r="98" spans="1:31" ht="19.5" customHeight="1" x14ac:dyDescent="0.2">
      <c r="A98" s="335" t="s">
        <v>436</v>
      </c>
      <c r="B98" s="348">
        <v>45202</v>
      </c>
      <c r="C98" s="35">
        <v>1.3</v>
      </c>
      <c r="D98" s="35">
        <v>1</v>
      </c>
      <c r="E98" s="35">
        <v>1</v>
      </c>
      <c r="F98" s="338">
        <f t="shared" si="49"/>
        <v>4321.0999999999995</v>
      </c>
      <c r="G98" s="27">
        <f t="shared" si="50"/>
        <v>6191</v>
      </c>
      <c r="H98" s="339">
        <f t="shared" si="51"/>
        <v>3024.0999999999995</v>
      </c>
      <c r="I98" s="29">
        <v>0.3</v>
      </c>
      <c r="J98" s="29">
        <v>1</v>
      </c>
      <c r="K98" s="340">
        <f t="shared" si="32"/>
        <v>643.89999999999918</v>
      </c>
      <c r="L98" s="340">
        <f t="shared" si="52"/>
        <v>1736.9000000000003</v>
      </c>
      <c r="M98" s="341">
        <f t="shared" si="53"/>
        <v>4863.4000000000015</v>
      </c>
      <c r="N98" s="342">
        <f t="shared" si="54"/>
        <v>2610.7000000000039</v>
      </c>
      <c r="O98" s="342">
        <f t="shared" si="48"/>
        <v>5441.3999999999969</v>
      </c>
      <c r="P98" s="261">
        <f t="shared" si="38"/>
        <v>475.89999999999873</v>
      </c>
      <c r="Q98" s="261">
        <f t="shared" si="39"/>
        <v>4525.3900000000031</v>
      </c>
      <c r="R98" s="261">
        <f t="shared" si="40"/>
        <v>8331.8699999999953</v>
      </c>
      <c r="S98" s="339">
        <f t="shared" si="55"/>
        <v>2147.8999999999996</v>
      </c>
      <c r="T98" s="350">
        <v>0.4</v>
      </c>
      <c r="U98" s="350">
        <v>0.8</v>
      </c>
      <c r="V98" s="340">
        <f t="shared" si="56"/>
        <v>1668.1000000000004</v>
      </c>
      <c r="W98" s="340">
        <f t="shared" si="57"/>
        <v>1975.1999999999998</v>
      </c>
      <c r="X98" s="341">
        <f t="shared" si="58"/>
        <v>5566.9000000000015</v>
      </c>
      <c r="Y98" s="342">
        <f t="shared" si="59"/>
        <v>3501.9000000000046</v>
      </c>
      <c r="Z98" s="342">
        <f t="shared" si="60"/>
        <v>5914.1</v>
      </c>
      <c r="AC98" s="212">
        <f t="shared" si="21"/>
        <v>1352.1000000000004</v>
      </c>
      <c r="AD98" s="260">
        <f t="shared" si="22"/>
        <v>6024.8</v>
      </c>
      <c r="AE98" s="212">
        <f t="shared" si="23"/>
        <v>8475.9</v>
      </c>
    </row>
    <row r="99" spans="1:31" ht="19.5" customHeight="1" x14ac:dyDescent="0.2">
      <c r="A99" s="335" t="s">
        <v>437</v>
      </c>
      <c r="B99" s="348">
        <v>45203</v>
      </c>
      <c r="C99" s="35">
        <v>1.2</v>
      </c>
      <c r="D99" s="35">
        <v>1</v>
      </c>
      <c r="E99" s="35">
        <v>1</v>
      </c>
      <c r="F99" s="338">
        <f t="shared" si="49"/>
        <v>4322.2999999999993</v>
      </c>
      <c r="G99" s="27">
        <f t="shared" si="50"/>
        <v>6192</v>
      </c>
      <c r="H99" s="339">
        <f t="shared" si="51"/>
        <v>3025.2999999999993</v>
      </c>
      <c r="I99" s="29">
        <v>0.3</v>
      </c>
      <c r="J99" s="29">
        <v>1</v>
      </c>
      <c r="K99" s="340">
        <f t="shared" si="32"/>
        <v>644.19999999999914</v>
      </c>
      <c r="L99" s="340">
        <f t="shared" si="52"/>
        <v>1737.9000000000003</v>
      </c>
      <c r="M99" s="341">
        <f t="shared" si="53"/>
        <v>4864.6000000000013</v>
      </c>
      <c r="N99" s="342">
        <f t="shared" si="54"/>
        <v>2611.0000000000041</v>
      </c>
      <c r="O99" s="342">
        <f t="shared" si="48"/>
        <v>5442.3999999999969</v>
      </c>
      <c r="P99" s="261">
        <f t="shared" si="38"/>
        <v>474.69999999999891</v>
      </c>
      <c r="Q99" s="261">
        <f t="shared" si="39"/>
        <v>4524.3900000000031</v>
      </c>
      <c r="R99" s="261">
        <f t="shared" si="40"/>
        <v>8331.5699999999961</v>
      </c>
      <c r="S99" s="339">
        <f t="shared" si="55"/>
        <v>2149.0999999999995</v>
      </c>
      <c r="T99" s="350">
        <v>0.3</v>
      </c>
      <c r="U99" s="350">
        <v>1.3</v>
      </c>
      <c r="V99" s="340">
        <f t="shared" si="56"/>
        <v>1668.4000000000003</v>
      </c>
      <c r="W99" s="340">
        <f t="shared" si="57"/>
        <v>1976.4999999999998</v>
      </c>
      <c r="X99" s="341">
        <f t="shared" si="58"/>
        <v>5568.1000000000013</v>
      </c>
      <c r="Y99" s="342">
        <f t="shared" si="59"/>
        <v>3502.2000000000048</v>
      </c>
      <c r="Z99" s="342">
        <f t="shared" si="60"/>
        <v>5915.4000000000005</v>
      </c>
      <c r="AC99" s="212">
        <f t="shared" si="21"/>
        <v>1350.9000000000005</v>
      </c>
      <c r="AD99" s="260">
        <f t="shared" si="22"/>
        <v>6023.5</v>
      </c>
      <c r="AE99" s="212">
        <f t="shared" si="23"/>
        <v>8475.6</v>
      </c>
    </row>
    <row r="100" spans="1:31" ht="19.5" customHeight="1" x14ac:dyDescent="0.2">
      <c r="A100" s="335" t="s">
        <v>439</v>
      </c>
      <c r="B100" s="348">
        <v>45206</v>
      </c>
      <c r="C100" s="35">
        <v>2.5</v>
      </c>
      <c r="D100" s="35">
        <v>1</v>
      </c>
      <c r="E100" s="35">
        <v>1</v>
      </c>
      <c r="F100" s="338">
        <f t="shared" si="49"/>
        <v>4324.7999999999993</v>
      </c>
      <c r="G100" s="27">
        <f t="shared" si="50"/>
        <v>6193</v>
      </c>
      <c r="H100" s="339">
        <f t="shared" si="51"/>
        <v>3027.7999999999993</v>
      </c>
      <c r="I100" s="350">
        <v>0.4</v>
      </c>
      <c r="J100" s="350">
        <v>0.9</v>
      </c>
      <c r="K100" s="340">
        <f t="shared" si="32"/>
        <v>644.59999999999911</v>
      </c>
      <c r="L100" s="340">
        <f t="shared" si="52"/>
        <v>1738.8000000000004</v>
      </c>
      <c r="M100" s="341">
        <f t="shared" si="53"/>
        <v>4867.1000000000013</v>
      </c>
      <c r="N100" s="342">
        <f t="shared" si="54"/>
        <v>2611.4000000000042</v>
      </c>
      <c r="O100" s="342">
        <f t="shared" si="48"/>
        <v>5443.2999999999965</v>
      </c>
      <c r="P100" s="261">
        <f t="shared" si="38"/>
        <v>472.19999999999891</v>
      </c>
      <c r="Q100" s="261">
        <f t="shared" si="39"/>
        <v>4523.4900000000034</v>
      </c>
      <c r="R100" s="261">
        <f t="shared" si="40"/>
        <v>8331.1699999999964</v>
      </c>
      <c r="S100" s="339">
        <f t="shared" si="55"/>
        <v>2151.5999999999995</v>
      </c>
      <c r="T100" s="29">
        <v>0.3</v>
      </c>
      <c r="U100" s="29">
        <v>0.8</v>
      </c>
      <c r="V100" s="340">
        <f t="shared" si="56"/>
        <v>1668.7000000000003</v>
      </c>
      <c r="W100" s="340">
        <f t="shared" si="57"/>
        <v>1977.2999999999997</v>
      </c>
      <c r="X100" s="341">
        <f t="shared" si="58"/>
        <v>5570.6000000000013</v>
      </c>
      <c r="Y100" s="342">
        <f t="shared" si="59"/>
        <v>3502.500000000005</v>
      </c>
      <c r="Z100" s="342">
        <f t="shared" si="60"/>
        <v>5916.2000000000007</v>
      </c>
      <c r="AC100" s="212">
        <f t="shared" si="21"/>
        <v>1348.4000000000005</v>
      </c>
      <c r="AD100" s="260">
        <f t="shared" si="22"/>
        <v>6022.7000000000007</v>
      </c>
      <c r="AE100" s="212">
        <f t="shared" si="23"/>
        <v>8475.2999999999993</v>
      </c>
    </row>
    <row r="101" spans="1:31" ht="19.5" customHeight="1" x14ac:dyDescent="0.2">
      <c r="A101" s="335" t="s">
        <v>440</v>
      </c>
      <c r="B101" s="348">
        <v>45208</v>
      </c>
      <c r="C101" s="35">
        <v>2.4</v>
      </c>
      <c r="D101" s="35">
        <v>1</v>
      </c>
      <c r="E101" s="35">
        <v>1</v>
      </c>
      <c r="F101" s="338">
        <f t="shared" si="49"/>
        <v>4327.1999999999989</v>
      </c>
      <c r="G101" s="27">
        <f t="shared" si="50"/>
        <v>6194</v>
      </c>
      <c r="H101" s="339">
        <f t="shared" si="51"/>
        <v>3030.1999999999994</v>
      </c>
      <c r="I101" s="350">
        <v>0.3</v>
      </c>
      <c r="J101" s="350">
        <v>0.9</v>
      </c>
      <c r="K101" s="340">
        <f t="shared" si="32"/>
        <v>644.89999999999907</v>
      </c>
      <c r="L101" s="340">
        <f t="shared" si="52"/>
        <v>1739.7000000000005</v>
      </c>
      <c r="M101" s="341">
        <f t="shared" si="53"/>
        <v>4869.5000000000018</v>
      </c>
      <c r="N101" s="342">
        <f t="shared" si="54"/>
        <v>2611.7000000000044</v>
      </c>
      <c r="O101" s="342">
        <f t="shared" si="48"/>
        <v>5444.1999999999962</v>
      </c>
      <c r="P101" s="261">
        <f t="shared" si="38"/>
        <v>469.79999999999836</v>
      </c>
      <c r="Q101" s="261">
        <f t="shared" si="39"/>
        <v>4522.5900000000038</v>
      </c>
      <c r="R101" s="261">
        <f t="shared" si="40"/>
        <v>8330.8699999999953</v>
      </c>
      <c r="S101" s="339">
        <f t="shared" si="55"/>
        <v>2153.9999999999995</v>
      </c>
      <c r="T101" s="29">
        <v>0.4</v>
      </c>
      <c r="U101" s="29">
        <v>0.9</v>
      </c>
      <c r="V101" s="340">
        <f t="shared" si="56"/>
        <v>1669.1000000000004</v>
      </c>
      <c r="W101" s="340">
        <f t="shared" si="57"/>
        <v>1978.1999999999998</v>
      </c>
      <c r="X101" s="341">
        <f t="shared" si="58"/>
        <v>5573.0000000000018</v>
      </c>
      <c r="Y101" s="342">
        <f t="shared" si="59"/>
        <v>3502.9000000000051</v>
      </c>
      <c r="Z101" s="342">
        <f t="shared" si="60"/>
        <v>5917.1</v>
      </c>
      <c r="AC101" s="212">
        <f t="shared" si="21"/>
        <v>1346.0000000000005</v>
      </c>
      <c r="AD101" s="260">
        <f t="shared" si="22"/>
        <v>6021.8</v>
      </c>
      <c r="AE101" s="212">
        <f t="shared" si="23"/>
        <v>8474.9</v>
      </c>
    </row>
    <row r="102" spans="1:31" ht="19.5" customHeight="1" x14ac:dyDescent="0.2">
      <c r="A102" s="335" t="s">
        <v>441</v>
      </c>
      <c r="B102" s="348">
        <v>45209</v>
      </c>
      <c r="C102" s="35">
        <v>1.5</v>
      </c>
      <c r="D102" s="35">
        <v>1</v>
      </c>
      <c r="E102" s="35">
        <v>1</v>
      </c>
      <c r="F102" s="338">
        <f t="shared" si="49"/>
        <v>4328.6999999999989</v>
      </c>
      <c r="G102" s="27">
        <f t="shared" si="50"/>
        <v>6195</v>
      </c>
      <c r="H102" s="339">
        <f t="shared" si="51"/>
        <v>3031.6999999999994</v>
      </c>
      <c r="I102" s="350">
        <v>0.3</v>
      </c>
      <c r="J102" s="350">
        <v>0.9</v>
      </c>
      <c r="K102" s="340">
        <f t="shared" si="32"/>
        <v>645.19999999999902</v>
      </c>
      <c r="L102" s="340">
        <f t="shared" si="52"/>
        <v>1740.6000000000006</v>
      </c>
      <c r="M102" s="341">
        <f t="shared" si="53"/>
        <v>4871.0000000000018</v>
      </c>
      <c r="N102" s="342">
        <f t="shared" si="54"/>
        <v>2612.0000000000045</v>
      </c>
      <c r="O102" s="342">
        <f t="shared" si="48"/>
        <v>5445.0999999999958</v>
      </c>
      <c r="P102" s="261">
        <f t="shared" si="38"/>
        <v>468.29999999999836</v>
      </c>
      <c r="Q102" s="261">
        <f t="shared" si="39"/>
        <v>4521.6900000000041</v>
      </c>
      <c r="R102" s="261">
        <f t="shared" si="40"/>
        <v>8330.5699999999961</v>
      </c>
      <c r="S102" s="339">
        <f t="shared" si="55"/>
        <v>2155.4999999999995</v>
      </c>
      <c r="T102" s="29">
        <v>0.3</v>
      </c>
      <c r="U102" s="29">
        <v>0.9</v>
      </c>
      <c r="V102" s="340">
        <f t="shared" si="56"/>
        <v>1669.4000000000003</v>
      </c>
      <c r="W102" s="340">
        <f t="shared" si="57"/>
        <v>1979.1</v>
      </c>
      <c r="X102" s="341">
        <f t="shared" si="58"/>
        <v>5574.5000000000018</v>
      </c>
      <c r="Y102" s="342">
        <f t="shared" si="59"/>
        <v>3503.2000000000053</v>
      </c>
      <c r="Z102" s="342">
        <f t="shared" si="60"/>
        <v>5918</v>
      </c>
      <c r="AC102" s="212">
        <f t="shared" si="21"/>
        <v>1344.5000000000005</v>
      </c>
      <c r="AD102" s="260">
        <f t="shared" si="22"/>
        <v>6020.9</v>
      </c>
      <c r="AE102" s="212">
        <f t="shared" si="23"/>
        <v>8474.6</v>
      </c>
    </row>
    <row r="103" spans="1:31" ht="19.5" customHeight="1" x14ac:dyDescent="0.2">
      <c r="A103" s="335" t="s">
        <v>442</v>
      </c>
      <c r="B103" s="348">
        <v>45210</v>
      </c>
      <c r="C103" s="35">
        <v>2.5</v>
      </c>
      <c r="D103" s="35">
        <v>1</v>
      </c>
      <c r="E103" s="35">
        <v>1</v>
      </c>
      <c r="F103" s="338">
        <f t="shared" ref="F103:F108" si="61">IF(C103="","",C103+F102)</f>
        <v>4331.1999999999989</v>
      </c>
      <c r="G103" s="27">
        <f t="shared" ref="G103:G108" si="62">IF(E103="","",G102+E103)</f>
        <v>6196</v>
      </c>
      <c r="H103" s="339">
        <f t="shared" ref="H103:H108" si="63">IF(C103="","",C103+H102)</f>
        <v>3034.1999999999994</v>
      </c>
      <c r="I103" s="350">
        <v>0.3</v>
      </c>
      <c r="J103" s="350">
        <v>1.2</v>
      </c>
      <c r="K103" s="340">
        <f t="shared" ref="K103:K108" si="64">IF(I103="","",I103+K102)</f>
        <v>645.49999999999898</v>
      </c>
      <c r="L103" s="340">
        <f t="shared" ref="L103:L108" si="65">IF(J103="","",J103+L102)</f>
        <v>1741.8000000000006</v>
      </c>
      <c r="M103" s="341">
        <f t="shared" ref="M103:M108" si="66">IF(H103="","",H103-H102+M102)</f>
        <v>4873.5000000000018</v>
      </c>
      <c r="N103" s="342">
        <f t="shared" ref="N103:N108" si="67">IF(I103="","",I103+N102)</f>
        <v>2612.3000000000047</v>
      </c>
      <c r="O103" s="342">
        <f t="shared" ref="O103:O108" si="68">IF(J103="","",J103+O102)</f>
        <v>5446.2999999999956</v>
      </c>
      <c r="P103" s="261">
        <f t="shared" si="38"/>
        <v>465.79999999999836</v>
      </c>
      <c r="Q103" s="261">
        <f t="shared" si="39"/>
        <v>4520.4900000000043</v>
      </c>
      <c r="R103" s="261">
        <f t="shared" si="40"/>
        <v>8330.269999999995</v>
      </c>
      <c r="S103" s="339">
        <f t="shared" ref="S103:S108" si="69">IF(C103="","",C103+S102)</f>
        <v>2157.9999999999995</v>
      </c>
      <c r="T103" s="29">
        <v>0.3</v>
      </c>
      <c r="U103" s="29">
        <v>1.2</v>
      </c>
      <c r="V103" s="340">
        <f t="shared" ref="V103:V108" si="70">IF(T103="","",T103+V102)</f>
        <v>1669.7000000000003</v>
      </c>
      <c r="W103" s="340">
        <f t="shared" ref="W103:W108" si="71">IF(U103="","",U103+W102)</f>
        <v>1980.3</v>
      </c>
      <c r="X103" s="341">
        <f t="shared" ref="X103:X108" si="72">IF(S103="","",S103-S102+X102)</f>
        <v>5577.0000000000018</v>
      </c>
      <c r="Y103" s="342">
        <f t="shared" ref="Y103:Y108" si="73">IF(T103="","",T103+Y102)</f>
        <v>3503.5000000000055</v>
      </c>
      <c r="Z103" s="342">
        <f t="shared" ref="Z103:Z108" si="74">IF(U103="","",U103+Z102)</f>
        <v>5919.2</v>
      </c>
      <c r="AC103" s="212">
        <f t="shared" si="21"/>
        <v>1342.0000000000005</v>
      </c>
      <c r="AD103" s="260">
        <f t="shared" si="22"/>
        <v>6019.7</v>
      </c>
      <c r="AE103" s="212">
        <f t="shared" si="23"/>
        <v>8474.2999999999993</v>
      </c>
    </row>
    <row r="104" spans="1:31" ht="19.5" customHeight="1" x14ac:dyDescent="0.2">
      <c r="A104" s="335" t="s">
        <v>443</v>
      </c>
      <c r="B104" s="348">
        <v>45211</v>
      </c>
      <c r="C104" s="35">
        <v>0</v>
      </c>
      <c r="D104" s="35">
        <v>0</v>
      </c>
      <c r="E104" s="35">
        <v>0</v>
      </c>
      <c r="F104" s="338">
        <f t="shared" si="61"/>
        <v>4331.1999999999989</v>
      </c>
      <c r="G104" s="27">
        <f t="shared" si="62"/>
        <v>6196</v>
      </c>
      <c r="H104" s="339">
        <f t="shared" si="63"/>
        <v>3034.1999999999994</v>
      </c>
      <c r="I104" s="29">
        <v>0</v>
      </c>
      <c r="J104" s="29">
        <v>0</v>
      </c>
      <c r="K104" s="340">
        <f t="shared" si="64"/>
        <v>645.49999999999898</v>
      </c>
      <c r="L104" s="340">
        <f t="shared" si="65"/>
        <v>1741.8000000000006</v>
      </c>
      <c r="M104" s="341">
        <f t="shared" si="66"/>
        <v>4873.5000000000018</v>
      </c>
      <c r="N104" s="342">
        <f t="shared" si="67"/>
        <v>2612.3000000000047</v>
      </c>
      <c r="O104" s="342">
        <f t="shared" si="68"/>
        <v>5446.2999999999956</v>
      </c>
      <c r="P104" s="261">
        <f t="shared" si="38"/>
        <v>465.79999999999836</v>
      </c>
      <c r="Q104" s="261">
        <f t="shared" si="39"/>
        <v>4520.4900000000043</v>
      </c>
      <c r="R104" s="261">
        <f t="shared" si="40"/>
        <v>8330.269999999995</v>
      </c>
      <c r="S104" s="339">
        <f t="shared" si="69"/>
        <v>2157.9999999999995</v>
      </c>
      <c r="T104" s="350">
        <v>0</v>
      </c>
      <c r="U104" s="350">
        <v>0</v>
      </c>
      <c r="V104" s="340">
        <f t="shared" si="70"/>
        <v>1669.7000000000003</v>
      </c>
      <c r="W104" s="340">
        <f t="shared" si="71"/>
        <v>1980.3</v>
      </c>
      <c r="X104" s="341">
        <f t="shared" si="72"/>
        <v>5577.0000000000018</v>
      </c>
      <c r="Y104" s="342">
        <f t="shared" si="73"/>
        <v>3503.5000000000055</v>
      </c>
      <c r="Z104" s="342">
        <f t="shared" si="74"/>
        <v>5919.2</v>
      </c>
      <c r="AC104" s="212">
        <f t="shared" si="21"/>
        <v>1342.0000000000005</v>
      </c>
      <c r="AD104" s="260">
        <f t="shared" si="22"/>
        <v>6019.7</v>
      </c>
      <c r="AE104" s="212">
        <f t="shared" si="23"/>
        <v>8474.2999999999993</v>
      </c>
    </row>
    <row r="105" spans="1:31" ht="19.5" customHeight="1" x14ac:dyDescent="0.2">
      <c r="A105" s="335" t="s">
        <v>444</v>
      </c>
      <c r="B105" s="348">
        <v>45212</v>
      </c>
      <c r="C105" s="35">
        <v>0</v>
      </c>
      <c r="D105" s="35">
        <v>0</v>
      </c>
      <c r="E105" s="35">
        <v>0</v>
      </c>
      <c r="F105" s="338">
        <f t="shared" si="61"/>
        <v>4331.1999999999989</v>
      </c>
      <c r="G105" s="27">
        <f t="shared" si="62"/>
        <v>6196</v>
      </c>
      <c r="H105" s="339">
        <f t="shared" si="63"/>
        <v>3034.1999999999994</v>
      </c>
      <c r="I105" s="29">
        <v>0</v>
      </c>
      <c r="J105" s="29">
        <v>0</v>
      </c>
      <c r="K105" s="340">
        <f t="shared" si="64"/>
        <v>645.49999999999898</v>
      </c>
      <c r="L105" s="340">
        <f t="shared" si="65"/>
        <v>1741.8000000000006</v>
      </c>
      <c r="M105" s="341">
        <f t="shared" si="66"/>
        <v>4873.5000000000018</v>
      </c>
      <c r="N105" s="342">
        <f t="shared" si="67"/>
        <v>2612.3000000000047</v>
      </c>
      <c r="O105" s="342">
        <f t="shared" si="68"/>
        <v>5446.2999999999956</v>
      </c>
      <c r="P105" s="261">
        <f t="shared" si="38"/>
        <v>465.79999999999836</v>
      </c>
      <c r="Q105" s="261">
        <f t="shared" si="39"/>
        <v>4520.4900000000043</v>
      </c>
      <c r="R105" s="261">
        <f t="shared" si="40"/>
        <v>8330.269999999995</v>
      </c>
      <c r="S105" s="339">
        <f t="shared" si="69"/>
        <v>2157.9999999999995</v>
      </c>
      <c r="T105" s="350">
        <v>0</v>
      </c>
      <c r="U105" s="350">
        <v>0</v>
      </c>
      <c r="V105" s="340">
        <f t="shared" si="70"/>
        <v>1669.7000000000003</v>
      </c>
      <c r="W105" s="340">
        <f t="shared" si="71"/>
        <v>1980.3</v>
      </c>
      <c r="X105" s="341">
        <f t="shared" si="72"/>
        <v>5577.0000000000018</v>
      </c>
      <c r="Y105" s="342">
        <f t="shared" si="73"/>
        <v>3503.5000000000055</v>
      </c>
      <c r="Z105" s="342">
        <f t="shared" si="74"/>
        <v>5919.2</v>
      </c>
      <c r="AC105" s="212">
        <f t="shared" si="21"/>
        <v>1342.0000000000005</v>
      </c>
      <c r="AD105" s="260">
        <f t="shared" si="22"/>
        <v>6019.7</v>
      </c>
      <c r="AE105" s="212">
        <f t="shared" si="23"/>
        <v>8474.2999999999993</v>
      </c>
    </row>
    <row r="106" spans="1:31" ht="19.5" customHeight="1" x14ac:dyDescent="0.2">
      <c r="A106" s="335" t="s">
        <v>445</v>
      </c>
      <c r="B106" s="348">
        <v>45215</v>
      </c>
      <c r="C106" s="35">
        <v>1.2</v>
      </c>
      <c r="D106" s="35">
        <v>1</v>
      </c>
      <c r="E106" s="35">
        <v>1</v>
      </c>
      <c r="F106" s="338">
        <f t="shared" si="61"/>
        <v>4332.3999999999987</v>
      </c>
      <c r="G106" s="27">
        <f t="shared" si="62"/>
        <v>6197</v>
      </c>
      <c r="H106" s="339">
        <f t="shared" si="63"/>
        <v>3035.3999999999992</v>
      </c>
      <c r="I106" s="29">
        <v>0.4</v>
      </c>
      <c r="J106" s="29">
        <v>0.9</v>
      </c>
      <c r="K106" s="340">
        <f t="shared" si="64"/>
        <v>645.89999999999895</v>
      </c>
      <c r="L106" s="340">
        <f t="shared" si="65"/>
        <v>1742.7000000000007</v>
      </c>
      <c r="M106" s="341">
        <f t="shared" si="66"/>
        <v>4874.7000000000016</v>
      </c>
      <c r="N106" s="342">
        <f t="shared" si="67"/>
        <v>2612.7000000000048</v>
      </c>
      <c r="O106" s="342">
        <f t="shared" si="68"/>
        <v>5447.1999999999953</v>
      </c>
      <c r="P106" s="261">
        <f t="shared" si="38"/>
        <v>464.59999999999854</v>
      </c>
      <c r="Q106" s="261">
        <f t="shared" si="39"/>
        <v>4519.5900000000047</v>
      </c>
      <c r="R106" s="261">
        <f t="shared" si="40"/>
        <v>8329.8699999999953</v>
      </c>
      <c r="S106" s="339">
        <f t="shared" si="69"/>
        <v>2159.1999999999994</v>
      </c>
      <c r="T106" s="350">
        <v>0.4</v>
      </c>
      <c r="U106" s="350">
        <v>0.9</v>
      </c>
      <c r="V106" s="340">
        <f t="shared" si="70"/>
        <v>1670.1000000000004</v>
      </c>
      <c r="W106" s="340">
        <f t="shared" si="71"/>
        <v>1981.2</v>
      </c>
      <c r="X106" s="341">
        <f t="shared" si="72"/>
        <v>5578.2000000000016</v>
      </c>
      <c r="Y106" s="342">
        <f t="shared" si="73"/>
        <v>3503.9000000000055</v>
      </c>
      <c r="Z106" s="342">
        <f t="shared" si="74"/>
        <v>5920.0999999999995</v>
      </c>
      <c r="AC106" s="212">
        <f t="shared" si="21"/>
        <v>1340.8000000000006</v>
      </c>
      <c r="AD106" s="260">
        <f t="shared" si="22"/>
        <v>6018.8</v>
      </c>
      <c r="AE106" s="212">
        <f t="shared" si="23"/>
        <v>8473.9</v>
      </c>
    </row>
    <row r="107" spans="1:31" ht="19.5" customHeight="1" x14ac:dyDescent="0.2">
      <c r="A107" s="335" t="s">
        <v>446</v>
      </c>
      <c r="B107" s="348">
        <v>45216</v>
      </c>
      <c r="C107" s="35">
        <v>2.6</v>
      </c>
      <c r="D107" s="35">
        <v>3</v>
      </c>
      <c r="E107" s="35">
        <v>30</v>
      </c>
      <c r="F107" s="338">
        <f t="shared" si="61"/>
        <v>4334.9999999999991</v>
      </c>
      <c r="G107" s="27">
        <f t="shared" si="62"/>
        <v>6227</v>
      </c>
      <c r="H107" s="339">
        <f t="shared" si="63"/>
        <v>3037.9999999999991</v>
      </c>
      <c r="I107" s="29">
        <v>1.1000000000000001</v>
      </c>
      <c r="J107" s="29">
        <v>4.0999999999999996</v>
      </c>
      <c r="K107" s="340">
        <f t="shared" si="64"/>
        <v>646.99999999999898</v>
      </c>
      <c r="L107" s="340">
        <f t="shared" si="65"/>
        <v>1746.8000000000006</v>
      </c>
      <c r="M107" s="341">
        <f t="shared" si="66"/>
        <v>4877.3000000000011</v>
      </c>
      <c r="N107" s="342">
        <f t="shared" si="67"/>
        <v>2613.8000000000047</v>
      </c>
      <c r="O107" s="342">
        <f t="shared" si="68"/>
        <v>5451.2999999999956</v>
      </c>
      <c r="P107" s="261">
        <f t="shared" si="38"/>
        <v>461.99999999999909</v>
      </c>
      <c r="Q107" s="261">
        <f t="shared" si="39"/>
        <v>4515.4900000000043</v>
      </c>
      <c r="R107" s="261">
        <f t="shared" si="40"/>
        <v>8328.769999999995</v>
      </c>
      <c r="S107" s="339">
        <f t="shared" si="69"/>
        <v>2161.7999999999993</v>
      </c>
      <c r="T107" s="350">
        <v>1.1000000000000001</v>
      </c>
      <c r="U107" s="350">
        <v>4</v>
      </c>
      <c r="V107" s="340">
        <f t="shared" si="70"/>
        <v>1671.2000000000003</v>
      </c>
      <c r="W107" s="340">
        <f t="shared" si="71"/>
        <v>1985.2</v>
      </c>
      <c r="X107" s="341">
        <f t="shared" si="72"/>
        <v>5580.8000000000011</v>
      </c>
      <c r="Y107" s="342">
        <f t="shared" si="73"/>
        <v>3505.0000000000055</v>
      </c>
      <c r="Z107" s="342">
        <f t="shared" si="74"/>
        <v>5924.0999999999995</v>
      </c>
      <c r="AC107" s="212">
        <f t="shared" si="21"/>
        <v>1338.2000000000007</v>
      </c>
      <c r="AD107" s="260">
        <f t="shared" si="22"/>
        <v>6014.8</v>
      </c>
      <c r="AE107" s="212">
        <f t="shared" si="23"/>
        <v>8472.7999999999993</v>
      </c>
    </row>
    <row r="108" spans="1:31" ht="19.5" customHeight="1" x14ac:dyDescent="0.2">
      <c r="A108" s="335" t="s">
        <v>447</v>
      </c>
      <c r="B108" s="348">
        <v>45218</v>
      </c>
      <c r="C108" s="35">
        <v>0.8</v>
      </c>
      <c r="D108" s="35">
        <v>2</v>
      </c>
      <c r="E108" s="35">
        <v>2</v>
      </c>
      <c r="F108" s="338">
        <f t="shared" si="61"/>
        <v>4335.7999999999993</v>
      </c>
      <c r="G108" s="27">
        <f t="shared" si="62"/>
        <v>6229</v>
      </c>
      <c r="H108" s="339">
        <f t="shared" si="63"/>
        <v>3038.7999999999993</v>
      </c>
      <c r="I108" s="29">
        <v>0.7</v>
      </c>
      <c r="J108" s="29">
        <v>1.8</v>
      </c>
      <c r="K108" s="340">
        <f t="shared" si="64"/>
        <v>647.69999999999902</v>
      </c>
      <c r="L108" s="340">
        <f t="shared" si="65"/>
        <v>1748.6000000000006</v>
      </c>
      <c r="M108" s="341">
        <f t="shared" si="66"/>
        <v>4878.1000000000013</v>
      </c>
      <c r="N108" s="342">
        <f t="shared" si="67"/>
        <v>2614.5000000000045</v>
      </c>
      <c r="O108" s="342">
        <f t="shared" si="68"/>
        <v>5453.0999999999958</v>
      </c>
      <c r="P108" s="261">
        <f t="shared" si="38"/>
        <v>461.19999999999891</v>
      </c>
      <c r="Q108" s="261">
        <f t="shared" si="39"/>
        <v>4513.6900000000041</v>
      </c>
      <c r="R108" s="261">
        <f t="shared" si="40"/>
        <v>8328.0699999999961</v>
      </c>
      <c r="S108" s="339">
        <f t="shared" si="69"/>
        <v>2162.5999999999995</v>
      </c>
      <c r="T108" s="350">
        <v>0.7</v>
      </c>
      <c r="U108" s="350">
        <v>1.8</v>
      </c>
      <c r="V108" s="340">
        <f t="shared" si="70"/>
        <v>1671.9000000000003</v>
      </c>
      <c r="W108" s="340">
        <f t="shared" si="71"/>
        <v>1987</v>
      </c>
      <c r="X108" s="341">
        <f t="shared" si="72"/>
        <v>5581.6000000000013</v>
      </c>
      <c r="Y108" s="342">
        <f t="shared" si="73"/>
        <v>3505.7000000000053</v>
      </c>
      <c r="Z108" s="342">
        <f t="shared" si="74"/>
        <v>5925.9</v>
      </c>
      <c r="AC108" s="212">
        <f t="shared" si="21"/>
        <v>1337.4000000000005</v>
      </c>
      <c r="AD108" s="260">
        <f t="shared" si="22"/>
        <v>6013</v>
      </c>
      <c r="AE108" s="212">
        <f t="shared" si="23"/>
        <v>8472.1</v>
      </c>
    </row>
    <row r="109" spans="1:31" ht="19.5" customHeight="1" x14ac:dyDescent="0.2">
      <c r="A109" s="335" t="s">
        <v>448</v>
      </c>
      <c r="B109" s="348">
        <v>45219</v>
      </c>
      <c r="C109" s="35">
        <v>1.7</v>
      </c>
      <c r="D109" s="35">
        <v>1</v>
      </c>
      <c r="E109" s="35">
        <v>3</v>
      </c>
      <c r="F109" s="338">
        <f t="shared" ref="F109:F150" si="75">IF(C109="","",C109+F108)</f>
        <v>4337.4999999999991</v>
      </c>
      <c r="G109" s="27">
        <f t="shared" ref="G109:G150" si="76">IF(E109="","",G108+E109)</f>
        <v>6232</v>
      </c>
      <c r="H109" s="339">
        <f t="shared" ref="H109:H150" si="77">IF(C109="","",C109+H108)</f>
        <v>3040.4999999999991</v>
      </c>
      <c r="I109" s="29">
        <v>0.3</v>
      </c>
      <c r="J109" s="29">
        <v>1.5</v>
      </c>
      <c r="K109" s="340">
        <f t="shared" ref="K109:K150" si="78">IF(I109="","",I109+K108)</f>
        <v>647.99999999999898</v>
      </c>
      <c r="L109" s="340">
        <f t="shared" ref="L109:L150" si="79">IF(J109="","",J109+L108)</f>
        <v>1750.1000000000006</v>
      </c>
      <c r="M109" s="341">
        <f t="shared" ref="M109:M150" si="80">IF(H109="","",H109-H108+M108)</f>
        <v>4879.8000000000011</v>
      </c>
      <c r="N109" s="342">
        <f t="shared" ref="N109:N148" si="81">IF(I109="","",I109+N108)</f>
        <v>2614.8000000000047</v>
      </c>
      <c r="O109" s="342">
        <f t="shared" ref="O109:O148" si="82">IF(J109="","",J109+O108)</f>
        <v>5454.5999999999958</v>
      </c>
      <c r="P109" s="261">
        <f t="shared" si="38"/>
        <v>459.49999999999909</v>
      </c>
      <c r="Q109" s="261">
        <f t="shared" si="39"/>
        <v>4512.1900000000041</v>
      </c>
      <c r="R109" s="261">
        <f t="shared" si="40"/>
        <v>8327.769999999995</v>
      </c>
      <c r="S109" s="339">
        <f t="shared" ref="S109:S150" si="83">IF(C109="","",C109+S108)</f>
        <v>2164.2999999999993</v>
      </c>
      <c r="T109" s="350">
        <v>0.4</v>
      </c>
      <c r="U109" s="350">
        <v>1.5</v>
      </c>
      <c r="V109" s="340">
        <f t="shared" ref="V109:V150" si="84">IF(T109="","",T109+V108)</f>
        <v>1672.3000000000004</v>
      </c>
      <c r="W109" s="340">
        <f t="shared" ref="W109:W150" si="85">IF(U109="","",U109+W108)</f>
        <v>1988.5</v>
      </c>
      <c r="X109" s="341">
        <f t="shared" ref="X109:X150" si="86">IF(S109="","",S109-S108+X108)</f>
        <v>5583.3000000000011</v>
      </c>
      <c r="Y109" s="342">
        <f t="shared" ref="Y109:Y150" si="87">IF(T109="","",T109+Y108)</f>
        <v>3506.1000000000054</v>
      </c>
      <c r="Z109" s="342">
        <f t="shared" ref="Z109:Z150" si="88">IF(U109="","",U109+Z108)</f>
        <v>5927.4</v>
      </c>
      <c r="AC109" s="212">
        <f t="shared" si="21"/>
        <v>1335.7000000000007</v>
      </c>
      <c r="AD109" s="260">
        <f t="shared" si="22"/>
        <v>6011.5</v>
      </c>
      <c r="AE109" s="212">
        <f t="shared" si="23"/>
        <v>8471.6999999999989</v>
      </c>
    </row>
    <row r="110" spans="1:31" ht="19.5" customHeight="1" x14ac:dyDescent="0.2">
      <c r="A110" s="335" t="s">
        <v>458</v>
      </c>
      <c r="B110" s="348">
        <v>45221</v>
      </c>
      <c r="C110" s="35">
        <v>1</v>
      </c>
      <c r="D110" s="35">
        <v>1</v>
      </c>
      <c r="E110" s="35">
        <v>1</v>
      </c>
      <c r="F110" s="338">
        <f t="shared" si="75"/>
        <v>4338.4999999999991</v>
      </c>
      <c r="G110" s="27">
        <f t="shared" si="76"/>
        <v>6233</v>
      </c>
      <c r="H110" s="339">
        <f t="shared" si="77"/>
        <v>3041.4999999999991</v>
      </c>
      <c r="I110" s="29">
        <v>0.4</v>
      </c>
      <c r="J110" s="29">
        <v>0.8</v>
      </c>
      <c r="K110" s="340">
        <f t="shared" si="78"/>
        <v>648.39999999999895</v>
      </c>
      <c r="L110" s="340">
        <f t="shared" si="79"/>
        <v>1750.9000000000005</v>
      </c>
      <c r="M110" s="341">
        <f t="shared" si="80"/>
        <v>4880.8000000000011</v>
      </c>
      <c r="N110" s="342">
        <f t="shared" si="81"/>
        <v>2615.2000000000048</v>
      </c>
      <c r="O110" s="342">
        <f t="shared" si="82"/>
        <v>5455.399999999996</v>
      </c>
      <c r="P110" s="261">
        <f t="shared" si="38"/>
        <v>458.49999999999909</v>
      </c>
      <c r="Q110" s="261">
        <f t="shared" si="39"/>
        <v>4511.390000000004</v>
      </c>
      <c r="R110" s="261">
        <f t="shared" si="40"/>
        <v>8327.3699999999953</v>
      </c>
      <c r="S110" s="339">
        <f t="shared" si="83"/>
        <v>2165.2999999999993</v>
      </c>
      <c r="T110" s="350">
        <v>0.3</v>
      </c>
      <c r="U110" s="350">
        <v>1.2</v>
      </c>
      <c r="V110" s="340">
        <f t="shared" si="84"/>
        <v>1672.6000000000004</v>
      </c>
      <c r="W110" s="340">
        <f t="shared" si="85"/>
        <v>1989.7</v>
      </c>
      <c r="X110" s="341">
        <f t="shared" si="86"/>
        <v>5584.3000000000011</v>
      </c>
      <c r="Y110" s="342">
        <f t="shared" si="87"/>
        <v>3506.4000000000055</v>
      </c>
      <c r="Z110" s="342">
        <f t="shared" si="88"/>
        <v>5928.5999999999995</v>
      </c>
      <c r="AC110" s="212">
        <f t="shared" si="21"/>
        <v>1334.7000000000007</v>
      </c>
      <c r="AD110" s="260">
        <f t="shared" si="22"/>
        <v>6010.3</v>
      </c>
      <c r="AE110" s="212">
        <f t="shared" si="23"/>
        <v>8471.4</v>
      </c>
    </row>
    <row r="111" spans="1:31" ht="19.5" customHeight="1" x14ac:dyDescent="0.2">
      <c r="A111" s="335" t="s">
        <v>460</v>
      </c>
      <c r="B111" s="348">
        <v>45222</v>
      </c>
      <c r="C111" s="35">
        <v>6</v>
      </c>
      <c r="D111" s="35">
        <v>3</v>
      </c>
      <c r="E111" s="35">
        <v>3</v>
      </c>
      <c r="F111" s="338">
        <f t="shared" si="75"/>
        <v>4344.4999999999991</v>
      </c>
      <c r="G111" s="27">
        <f t="shared" si="76"/>
        <v>6236</v>
      </c>
      <c r="H111" s="339">
        <f t="shared" si="77"/>
        <v>3047.4999999999991</v>
      </c>
      <c r="I111" s="29">
        <v>1</v>
      </c>
      <c r="J111" s="29">
        <v>2.4</v>
      </c>
      <c r="K111" s="340">
        <f t="shared" si="78"/>
        <v>649.39999999999895</v>
      </c>
      <c r="L111" s="340">
        <f t="shared" si="79"/>
        <v>1753.3000000000006</v>
      </c>
      <c r="M111" s="341">
        <f t="shared" si="80"/>
        <v>4886.8000000000011</v>
      </c>
      <c r="N111" s="342">
        <f t="shared" si="81"/>
        <v>2616.2000000000048</v>
      </c>
      <c r="O111" s="342">
        <f t="shared" si="82"/>
        <v>5457.7999999999956</v>
      </c>
      <c r="P111" s="261">
        <f t="shared" si="38"/>
        <v>452.49999999999909</v>
      </c>
      <c r="Q111" s="261">
        <f t="shared" si="39"/>
        <v>4508.9900000000043</v>
      </c>
      <c r="R111" s="261">
        <f t="shared" si="40"/>
        <v>8326.3699999999953</v>
      </c>
      <c r="S111" s="339">
        <f t="shared" si="83"/>
        <v>2171.2999999999993</v>
      </c>
      <c r="T111" s="350">
        <v>1</v>
      </c>
      <c r="U111" s="350">
        <v>2.2999999999999998</v>
      </c>
      <c r="V111" s="340">
        <f t="shared" si="84"/>
        <v>1673.6000000000004</v>
      </c>
      <c r="W111" s="340">
        <f t="shared" si="85"/>
        <v>1992</v>
      </c>
      <c r="X111" s="341">
        <f t="shared" si="86"/>
        <v>5590.3000000000011</v>
      </c>
      <c r="Y111" s="342">
        <f t="shared" si="87"/>
        <v>3507.4000000000055</v>
      </c>
      <c r="Z111" s="342">
        <f t="shared" si="88"/>
        <v>5930.9</v>
      </c>
      <c r="AC111" s="212">
        <f t="shared" si="21"/>
        <v>1328.7000000000007</v>
      </c>
      <c r="AD111" s="260">
        <f t="shared" si="22"/>
        <v>6008</v>
      </c>
      <c r="AE111" s="212">
        <f t="shared" si="23"/>
        <v>8470.4</v>
      </c>
    </row>
    <row r="112" spans="1:31" ht="19.5" customHeight="1" x14ac:dyDescent="0.2">
      <c r="A112" s="335" t="s">
        <v>461</v>
      </c>
      <c r="B112" s="348">
        <v>45223</v>
      </c>
      <c r="C112" s="35">
        <v>4.5</v>
      </c>
      <c r="D112" s="35">
        <v>3</v>
      </c>
      <c r="E112" s="35">
        <v>3</v>
      </c>
      <c r="F112" s="338">
        <f t="shared" si="75"/>
        <v>4348.9999999999991</v>
      </c>
      <c r="G112" s="27">
        <f t="shared" si="76"/>
        <v>6239</v>
      </c>
      <c r="H112" s="339">
        <f t="shared" si="77"/>
        <v>3051.9999999999991</v>
      </c>
      <c r="I112" s="29">
        <v>1.2</v>
      </c>
      <c r="J112" s="29">
        <v>2.2000000000000002</v>
      </c>
      <c r="K112" s="340">
        <f t="shared" si="78"/>
        <v>650.599999999999</v>
      </c>
      <c r="L112" s="340">
        <f t="shared" si="79"/>
        <v>1755.5000000000007</v>
      </c>
      <c r="M112" s="341">
        <f t="shared" si="80"/>
        <v>4891.3000000000011</v>
      </c>
      <c r="N112" s="342">
        <f t="shared" si="81"/>
        <v>2617.4000000000046</v>
      </c>
      <c r="O112" s="342">
        <f t="shared" si="82"/>
        <v>5459.9999999999955</v>
      </c>
      <c r="P112" s="261">
        <f t="shared" si="38"/>
        <v>447.99999999999909</v>
      </c>
      <c r="Q112" s="261">
        <f t="shared" si="39"/>
        <v>4506.7900000000045</v>
      </c>
      <c r="R112" s="261">
        <f t="shared" si="40"/>
        <v>8325.1699999999946</v>
      </c>
      <c r="S112" s="339">
        <f t="shared" si="83"/>
        <v>2175.7999999999993</v>
      </c>
      <c r="T112" s="350">
        <v>1.2</v>
      </c>
      <c r="U112" s="350">
        <v>2.2999999999999998</v>
      </c>
      <c r="V112" s="340">
        <f t="shared" si="84"/>
        <v>1674.8000000000004</v>
      </c>
      <c r="W112" s="340">
        <f t="shared" si="85"/>
        <v>1994.3</v>
      </c>
      <c r="X112" s="341">
        <f t="shared" si="86"/>
        <v>5594.8000000000011</v>
      </c>
      <c r="Y112" s="342">
        <f t="shared" si="87"/>
        <v>3508.6000000000054</v>
      </c>
      <c r="Z112" s="342">
        <f t="shared" si="88"/>
        <v>5933.2</v>
      </c>
      <c r="AC112" s="212">
        <f t="shared" si="21"/>
        <v>1324.2000000000007</v>
      </c>
      <c r="AD112" s="260">
        <f t="shared" si="22"/>
        <v>6005.7</v>
      </c>
      <c r="AE112" s="212">
        <f t="shared" si="23"/>
        <v>8469.1999999999989</v>
      </c>
    </row>
    <row r="113" spans="1:31" ht="19.5" customHeight="1" x14ac:dyDescent="0.2">
      <c r="A113" s="335" t="s">
        <v>463</v>
      </c>
      <c r="B113" s="348">
        <v>45224</v>
      </c>
      <c r="C113" s="35">
        <v>0</v>
      </c>
      <c r="D113" s="35">
        <v>0</v>
      </c>
      <c r="E113" s="35">
        <v>0</v>
      </c>
      <c r="F113" s="338">
        <f t="shared" si="75"/>
        <v>4348.9999999999991</v>
      </c>
      <c r="G113" s="27">
        <f t="shared" si="76"/>
        <v>6239</v>
      </c>
      <c r="H113" s="339">
        <f t="shared" si="77"/>
        <v>3051.9999999999991</v>
      </c>
      <c r="I113" s="29">
        <v>0</v>
      </c>
      <c r="J113" s="29">
        <v>0</v>
      </c>
      <c r="K113" s="340">
        <f t="shared" si="78"/>
        <v>650.599999999999</v>
      </c>
      <c r="L113" s="340">
        <f t="shared" si="79"/>
        <v>1755.5000000000007</v>
      </c>
      <c r="M113" s="341">
        <f t="shared" si="80"/>
        <v>4891.3000000000011</v>
      </c>
      <c r="N113" s="342">
        <f t="shared" si="81"/>
        <v>2617.4000000000046</v>
      </c>
      <c r="O113" s="342">
        <f t="shared" si="82"/>
        <v>5459.9999999999955</v>
      </c>
      <c r="P113" s="261">
        <f t="shared" si="38"/>
        <v>447.99999999999909</v>
      </c>
      <c r="Q113" s="261">
        <f t="shared" si="39"/>
        <v>4506.7900000000045</v>
      </c>
      <c r="R113" s="261">
        <f t="shared" si="40"/>
        <v>8325.1699999999946</v>
      </c>
      <c r="S113" s="339">
        <f t="shared" si="83"/>
        <v>2175.7999999999993</v>
      </c>
      <c r="T113" s="350">
        <v>0</v>
      </c>
      <c r="U113" s="350">
        <v>0</v>
      </c>
      <c r="V113" s="340">
        <f t="shared" si="84"/>
        <v>1674.8000000000004</v>
      </c>
      <c r="W113" s="340">
        <f t="shared" si="85"/>
        <v>1994.3</v>
      </c>
      <c r="X113" s="341">
        <f t="shared" si="86"/>
        <v>5594.8000000000011</v>
      </c>
      <c r="Y113" s="342">
        <f t="shared" si="87"/>
        <v>3508.6000000000054</v>
      </c>
      <c r="Z113" s="342">
        <f t="shared" si="88"/>
        <v>5933.2</v>
      </c>
      <c r="AC113" s="212">
        <f t="shared" si="21"/>
        <v>1324.2000000000007</v>
      </c>
      <c r="AD113" s="260">
        <f t="shared" si="22"/>
        <v>6005.7</v>
      </c>
      <c r="AE113" s="212">
        <f t="shared" si="23"/>
        <v>8469.1999999999989</v>
      </c>
    </row>
    <row r="114" spans="1:31" ht="19.5" customHeight="1" x14ac:dyDescent="0.2">
      <c r="A114" s="335" t="s">
        <v>466</v>
      </c>
      <c r="B114" s="348">
        <v>45225</v>
      </c>
      <c r="C114" s="35">
        <v>2.7</v>
      </c>
      <c r="D114" s="35">
        <v>1</v>
      </c>
      <c r="E114" s="35">
        <v>1</v>
      </c>
      <c r="F114" s="338">
        <f t="shared" si="75"/>
        <v>4351.6999999999989</v>
      </c>
      <c r="G114" s="27">
        <f t="shared" si="76"/>
        <v>6240</v>
      </c>
      <c r="H114" s="339">
        <f t="shared" si="77"/>
        <v>3054.6999999999989</v>
      </c>
      <c r="I114" s="29">
        <v>0.3</v>
      </c>
      <c r="J114" s="29">
        <v>0.8</v>
      </c>
      <c r="K114" s="340">
        <f t="shared" si="78"/>
        <v>650.89999999999895</v>
      </c>
      <c r="L114" s="340">
        <f t="shared" si="79"/>
        <v>1756.3000000000006</v>
      </c>
      <c r="M114" s="341">
        <f t="shared" si="80"/>
        <v>4894.0000000000009</v>
      </c>
      <c r="N114" s="342">
        <f t="shared" si="81"/>
        <v>2617.7000000000048</v>
      </c>
      <c r="O114" s="342">
        <f t="shared" si="82"/>
        <v>5460.7999999999956</v>
      </c>
      <c r="P114" s="261">
        <f t="shared" si="38"/>
        <v>445.29999999999927</v>
      </c>
      <c r="Q114" s="261">
        <f t="shared" si="39"/>
        <v>4505.9900000000043</v>
      </c>
      <c r="R114" s="261">
        <f t="shared" si="40"/>
        <v>8324.8699999999953</v>
      </c>
      <c r="S114" s="339">
        <f t="shared" si="83"/>
        <v>2178.4999999999991</v>
      </c>
      <c r="T114" s="350">
        <v>0.4</v>
      </c>
      <c r="U114" s="350">
        <v>0.8</v>
      </c>
      <c r="V114" s="340">
        <f t="shared" si="84"/>
        <v>1675.2000000000005</v>
      </c>
      <c r="W114" s="340">
        <f t="shared" si="85"/>
        <v>1995.1</v>
      </c>
      <c r="X114" s="341">
        <f t="shared" si="86"/>
        <v>5597.5000000000009</v>
      </c>
      <c r="Y114" s="342">
        <f t="shared" si="87"/>
        <v>3509.0000000000055</v>
      </c>
      <c r="Z114" s="342">
        <f t="shared" si="88"/>
        <v>5934</v>
      </c>
      <c r="AC114" s="212">
        <f t="shared" si="21"/>
        <v>1321.5000000000009</v>
      </c>
      <c r="AD114" s="260">
        <f t="shared" si="22"/>
        <v>6004.9</v>
      </c>
      <c r="AE114" s="212">
        <f t="shared" si="23"/>
        <v>8468.7999999999993</v>
      </c>
    </row>
    <row r="115" spans="1:31" ht="19.5" customHeight="1" x14ac:dyDescent="0.2">
      <c r="A115" s="335" t="s">
        <v>467</v>
      </c>
      <c r="B115" s="348">
        <v>45226</v>
      </c>
      <c r="C115" s="35">
        <v>0</v>
      </c>
      <c r="D115" s="35">
        <v>0</v>
      </c>
      <c r="E115" s="35">
        <v>0</v>
      </c>
      <c r="F115" s="338">
        <f t="shared" si="75"/>
        <v>4351.6999999999989</v>
      </c>
      <c r="G115" s="27">
        <f t="shared" si="76"/>
        <v>6240</v>
      </c>
      <c r="H115" s="339">
        <f t="shared" si="77"/>
        <v>3054.6999999999989</v>
      </c>
      <c r="I115" s="29">
        <v>0</v>
      </c>
      <c r="J115" s="29">
        <v>0</v>
      </c>
      <c r="K115" s="340">
        <f t="shared" si="78"/>
        <v>650.89999999999895</v>
      </c>
      <c r="L115" s="340">
        <f t="shared" si="79"/>
        <v>1756.3000000000006</v>
      </c>
      <c r="M115" s="341">
        <f t="shared" si="80"/>
        <v>4894.0000000000009</v>
      </c>
      <c r="N115" s="342">
        <f t="shared" si="81"/>
        <v>2617.7000000000048</v>
      </c>
      <c r="O115" s="342">
        <f t="shared" si="82"/>
        <v>5460.7999999999956</v>
      </c>
      <c r="P115" s="261">
        <f t="shared" si="38"/>
        <v>445.29999999999927</v>
      </c>
      <c r="Q115" s="261">
        <f t="shared" si="39"/>
        <v>4505.9900000000043</v>
      </c>
      <c r="R115" s="261">
        <f t="shared" si="40"/>
        <v>8324.8699999999953</v>
      </c>
      <c r="S115" s="339">
        <f t="shared" si="83"/>
        <v>2178.4999999999991</v>
      </c>
      <c r="T115" s="350">
        <v>0</v>
      </c>
      <c r="U115" s="350">
        <v>0</v>
      </c>
      <c r="V115" s="340">
        <f t="shared" si="84"/>
        <v>1675.2000000000005</v>
      </c>
      <c r="W115" s="340">
        <f t="shared" si="85"/>
        <v>1995.1</v>
      </c>
      <c r="X115" s="341">
        <f t="shared" si="86"/>
        <v>5597.5000000000009</v>
      </c>
      <c r="Y115" s="342">
        <f t="shared" si="87"/>
        <v>3509.0000000000055</v>
      </c>
      <c r="Z115" s="342">
        <f t="shared" si="88"/>
        <v>5934</v>
      </c>
      <c r="AC115" s="212">
        <f t="shared" si="21"/>
        <v>1321.5000000000009</v>
      </c>
      <c r="AD115" s="260">
        <f t="shared" si="22"/>
        <v>6004.9</v>
      </c>
      <c r="AE115" s="212">
        <f t="shared" si="23"/>
        <v>8468.7999999999993</v>
      </c>
    </row>
    <row r="116" spans="1:31" s="155" customFormat="1" ht="19.5" customHeight="1" thickBot="1" x14ac:dyDescent="0.25">
      <c r="A116" s="351" t="s">
        <v>468</v>
      </c>
      <c r="B116" s="352">
        <v>45227</v>
      </c>
      <c r="C116" s="62">
        <v>0</v>
      </c>
      <c r="D116" s="62">
        <v>0</v>
      </c>
      <c r="E116" s="62">
        <v>0</v>
      </c>
      <c r="F116" s="353">
        <f>IF(C116="","",C116+F115)</f>
        <v>4351.6999999999989</v>
      </c>
      <c r="G116" s="354">
        <f>IF(E116="","",G115+E116)</f>
        <v>6240</v>
      </c>
      <c r="H116" s="355">
        <f>IF(C116="","",C116+H115)</f>
        <v>3054.6999999999989</v>
      </c>
      <c r="I116" s="356">
        <v>0</v>
      </c>
      <c r="J116" s="356">
        <v>0</v>
      </c>
      <c r="K116" s="357">
        <f>IF(I116="","",I116+K115)</f>
        <v>650.89999999999895</v>
      </c>
      <c r="L116" s="357">
        <f>IF(J116="","",J116+L115)</f>
        <v>1756.3000000000006</v>
      </c>
      <c r="M116" s="358">
        <f>IF(H116="","",H116-H115+M115)</f>
        <v>4894.0000000000009</v>
      </c>
      <c r="N116" s="359">
        <f>IF(I116="","",I116+N115)</f>
        <v>2617.7000000000048</v>
      </c>
      <c r="O116" s="359">
        <f>IF(J116="","",J116+O115)</f>
        <v>5460.7999999999956</v>
      </c>
      <c r="P116" s="261">
        <f t="shared" si="38"/>
        <v>445.29999999999927</v>
      </c>
      <c r="Q116" s="261">
        <f t="shared" si="39"/>
        <v>4505.9900000000043</v>
      </c>
      <c r="R116" s="261">
        <f t="shared" si="40"/>
        <v>8324.8699999999953</v>
      </c>
      <c r="S116" s="355">
        <f>IF(C116="","",C116+S115)</f>
        <v>2178.4999999999991</v>
      </c>
      <c r="T116" s="360">
        <v>0</v>
      </c>
      <c r="U116" s="360">
        <v>0</v>
      </c>
      <c r="V116" s="357">
        <f>IF(T116="","",T116+V115)</f>
        <v>1675.2000000000005</v>
      </c>
      <c r="W116" s="357">
        <f>IF(U116="","",U116+W115)</f>
        <v>1995.1</v>
      </c>
      <c r="X116" s="358">
        <f>IF(S116="","",S116-S115+X115)</f>
        <v>5597.5000000000009</v>
      </c>
      <c r="Y116" s="359">
        <f>IF(T116="","",T116+Y115)</f>
        <v>3509.0000000000055</v>
      </c>
      <c r="Z116" s="359">
        <f>IF(U116="","",U116+Z115)</f>
        <v>5934</v>
      </c>
      <c r="AC116" s="212">
        <f t="shared" ref="AC116" si="89">IF(S116="","",3153-(S116-347))</f>
        <v>1321.5000000000009</v>
      </c>
      <c r="AD116" s="260">
        <f t="shared" ref="AD116" si="90">IF(W116="","",7662-(W116-338))</f>
        <v>6004.9</v>
      </c>
      <c r="AE116" s="212">
        <f t="shared" ref="AE116" si="91">IF(V116="","",144-(V116-10000))</f>
        <v>8468.7999999999993</v>
      </c>
    </row>
    <row r="117" spans="1:31" s="116" customFormat="1" ht="19.5" customHeight="1" thickBot="1" x14ac:dyDescent="0.25">
      <c r="A117" s="452" t="s">
        <v>489</v>
      </c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  <c r="AD117" s="453"/>
      <c r="AE117" s="454"/>
    </row>
    <row r="118" spans="1:31" s="155" customFormat="1" ht="49.5" customHeight="1" thickBot="1" x14ac:dyDescent="0.25">
      <c r="A118" s="459" t="s">
        <v>6</v>
      </c>
      <c r="B118" s="457"/>
      <c r="C118" s="457"/>
      <c r="D118" s="457"/>
      <c r="E118" s="458"/>
      <c r="F118" s="460" t="s">
        <v>7</v>
      </c>
      <c r="G118" s="458"/>
      <c r="H118" s="460" t="s">
        <v>490</v>
      </c>
      <c r="I118" s="461"/>
      <c r="J118" s="461"/>
      <c r="K118" s="461"/>
      <c r="L118" s="462"/>
      <c r="M118" s="456" t="s">
        <v>491</v>
      </c>
      <c r="N118" s="457"/>
      <c r="O118" s="458"/>
      <c r="P118" s="435" t="s">
        <v>661</v>
      </c>
      <c r="Q118" s="436"/>
      <c r="R118" s="437"/>
      <c r="S118" s="463" t="s">
        <v>373</v>
      </c>
      <c r="T118" s="457"/>
      <c r="U118" s="457"/>
      <c r="V118" s="457"/>
      <c r="W118" s="458"/>
      <c r="X118" s="456" t="s">
        <v>226</v>
      </c>
      <c r="Y118" s="457"/>
      <c r="Z118" s="458"/>
      <c r="AA118" s="332" t="s">
        <v>12</v>
      </c>
      <c r="AB118" s="333"/>
      <c r="AC118" s="435" t="s">
        <v>661</v>
      </c>
      <c r="AD118" s="436"/>
      <c r="AE118" s="455"/>
    </row>
    <row r="119" spans="1:31" ht="26.25" customHeight="1" thickBot="1" x14ac:dyDescent="0.25">
      <c r="A119" s="319" t="s">
        <v>13</v>
      </c>
      <c r="B119" s="320" t="s">
        <v>14</v>
      </c>
      <c r="C119" s="321" t="s">
        <v>15</v>
      </c>
      <c r="D119" s="322" t="s">
        <v>16</v>
      </c>
      <c r="E119" s="323" t="s">
        <v>17</v>
      </c>
      <c r="F119" s="324" t="s">
        <v>18</v>
      </c>
      <c r="G119" s="322" t="s">
        <v>19</v>
      </c>
      <c r="H119" s="325" t="s">
        <v>25</v>
      </c>
      <c r="I119" s="326" t="s">
        <v>21</v>
      </c>
      <c r="J119" s="326" t="s">
        <v>22</v>
      </c>
      <c r="K119" s="327" t="s">
        <v>23</v>
      </c>
      <c r="L119" s="327" t="s">
        <v>24</v>
      </c>
      <c r="M119" s="328" t="s">
        <v>25</v>
      </c>
      <c r="N119" s="329" t="s">
        <v>21</v>
      </c>
      <c r="O119" s="329" t="s">
        <v>22</v>
      </c>
      <c r="P119" s="291" t="s">
        <v>665</v>
      </c>
      <c r="Q119" s="291" t="s">
        <v>663</v>
      </c>
      <c r="R119" s="291" t="s">
        <v>664</v>
      </c>
      <c r="S119" s="325" t="s">
        <v>25</v>
      </c>
      <c r="T119" s="326" t="s">
        <v>21</v>
      </c>
      <c r="U119" s="326" t="s">
        <v>22</v>
      </c>
      <c r="V119" s="327" t="s">
        <v>23</v>
      </c>
      <c r="W119" s="327" t="s">
        <v>24</v>
      </c>
      <c r="X119" s="328" t="s">
        <v>25</v>
      </c>
      <c r="Y119" s="329" t="s">
        <v>21</v>
      </c>
      <c r="Z119" s="330" t="s">
        <v>22</v>
      </c>
      <c r="AA119" s="331" t="s">
        <v>26</v>
      </c>
      <c r="AB119" s="331" t="s">
        <v>27</v>
      </c>
      <c r="AC119" s="291" t="s">
        <v>662</v>
      </c>
      <c r="AD119" s="291" t="s">
        <v>663</v>
      </c>
      <c r="AE119" s="318" t="s">
        <v>664</v>
      </c>
    </row>
    <row r="120" spans="1:31" ht="19.5" customHeight="1" x14ac:dyDescent="0.2">
      <c r="A120" s="362" t="s">
        <v>472</v>
      </c>
      <c r="B120" s="363">
        <v>45230</v>
      </c>
      <c r="C120" s="364">
        <v>0</v>
      </c>
      <c r="D120" s="364">
        <v>0</v>
      </c>
      <c r="E120" s="364">
        <v>0</v>
      </c>
      <c r="F120" s="365">
        <f>IF(C120="","",C120+F116)</f>
        <v>4351.6999999999989</v>
      </c>
      <c r="G120" s="366">
        <f>IF(E120="","",G116+E120)</f>
        <v>6240</v>
      </c>
      <c r="H120" s="266">
        <v>1223.9000000000001</v>
      </c>
      <c r="I120" s="367">
        <v>4</v>
      </c>
      <c r="J120" s="367">
        <v>5.0999999999999996</v>
      </c>
      <c r="K120" s="268">
        <v>1197.5</v>
      </c>
      <c r="L120" s="268">
        <v>1691.8</v>
      </c>
      <c r="M120" s="368">
        <v>4721.2</v>
      </c>
      <c r="N120" s="369">
        <v>2909.5</v>
      </c>
      <c r="O120" s="369">
        <v>4412.7</v>
      </c>
      <c r="P120" s="261">
        <f>IF(H120="","",2761.92-(H120-738.08))</f>
        <v>2276.1</v>
      </c>
      <c r="Q120" s="261">
        <f>IF(L120="","",4014.95-(L120-1268.65))</f>
        <v>3591.8</v>
      </c>
      <c r="R120" s="261">
        <f>IF(K120="","",7237-(K120-1051))</f>
        <v>7090.5</v>
      </c>
      <c r="S120" s="266">
        <f>IF(C120="","",C120+S116)</f>
        <v>2178.4999999999991</v>
      </c>
      <c r="T120" s="370">
        <v>0.8</v>
      </c>
      <c r="U120" s="370">
        <v>1.3</v>
      </c>
      <c r="V120" s="268">
        <f>IF(T120="","",T120+V116)</f>
        <v>1676.0000000000005</v>
      </c>
      <c r="W120" s="268">
        <f>IF(U120="","",U120+W116)</f>
        <v>1996.3999999999999</v>
      </c>
      <c r="X120" s="368">
        <f>IF(S120="","",S120-S116+X116)</f>
        <v>5597.5000000000009</v>
      </c>
      <c r="Y120" s="369">
        <f>IF(T120="","",T120+Y116)</f>
        <v>3509.8000000000056</v>
      </c>
      <c r="Z120" s="369">
        <f>IF(U120="","",U120+Z116)</f>
        <v>5935.3</v>
      </c>
      <c r="AA120" s="155"/>
      <c r="AB120" s="155"/>
      <c r="AC120" s="212">
        <f t="shared" ref="AC120:AC183" si="92">IF(S120="","",3153-(S120-347))</f>
        <v>1321.5000000000009</v>
      </c>
      <c r="AD120" s="260">
        <f t="shared" ref="AD120:AD183" si="93">IF(W120="","",7662-(W120-338))</f>
        <v>6003.6</v>
      </c>
      <c r="AE120" s="212">
        <f t="shared" ref="AE120:AE183" si="94">IF(V120="","",144-(V120-10000))</f>
        <v>8468</v>
      </c>
    </row>
    <row r="121" spans="1:31" ht="19.5" customHeight="1" x14ac:dyDescent="0.2">
      <c r="A121" s="335" t="s">
        <v>473</v>
      </c>
      <c r="B121" s="348">
        <v>45231</v>
      </c>
      <c r="C121" s="35">
        <v>1.6</v>
      </c>
      <c r="D121" s="35">
        <v>1</v>
      </c>
      <c r="E121" s="35">
        <v>3</v>
      </c>
      <c r="F121" s="338">
        <f t="shared" si="75"/>
        <v>4353.2999999999993</v>
      </c>
      <c r="G121" s="27">
        <f t="shared" si="76"/>
        <v>6243</v>
      </c>
      <c r="H121" s="339">
        <f>IF(C121="","",C121+H120)</f>
        <v>1225.5</v>
      </c>
      <c r="I121" s="29">
        <v>0.4</v>
      </c>
      <c r="J121" s="29">
        <v>1.5</v>
      </c>
      <c r="K121" s="340">
        <f>IF(I121="","",I121+K120)</f>
        <v>1197.9000000000001</v>
      </c>
      <c r="L121" s="340">
        <f t="shared" si="79"/>
        <v>1693.3</v>
      </c>
      <c r="M121" s="341">
        <f t="shared" si="80"/>
        <v>4722.7999999999993</v>
      </c>
      <c r="N121" s="342">
        <f>IF(I121="","",I121+N120)</f>
        <v>2909.9</v>
      </c>
      <c r="O121" s="342">
        <f t="shared" si="82"/>
        <v>4414.2</v>
      </c>
      <c r="P121" s="261">
        <f t="shared" ref="P121:P184" si="95">IF(H121="","",2761.92-(H121-738.08))</f>
        <v>2274.5</v>
      </c>
      <c r="Q121" s="261">
        <f t="shared" ref="Q121:Q184" si="96">IF(L121="","",4014.95-(L121-1268.65))</f>
        <v>3590.3</v>
      </c>
      <c r="R121" s="261">
        <f t="shared" ref="R121:R184" si="97">IF(K121="","",7237-(K121-1051))</f>
        <v>7090.1</v>
      </c>
      <c r="S121" s="339">
        <f t="shared" si="83"/>
        <v>2180.099999999999</v>
      </c>
      <c r="T121" s="350">
        <v>0.3</v>
      </c>
      <c r="U121" s="350">
        <v>1.4</v>
      </c>
      <c r="V121" s="340">
        <f>IF(T121="","",T121+V120)</f>
        <v>1676.3000000000004</v>
      </c>
      <c r="W121" s="340">
        <f t="shared" si="85"/>
        <v>1997.8</v>
      </c>
      <c r="X121" s="341">
        <f t="shared" si="86"/>
        <v>5599.1</v>
      </c>
      <c r="Y121" s="342">
        <f>IF(T121="","",T121+Y120)</f>
        <v>3510.1000000000058</v>
      </c>
      <c r="Z121" s="342">
        <f t="shared" si="88"/>
        <v>5936.7</v>
      </c>
      <c r="AC121" s="212">
        <f t="shared" si="92"/>
        <v>1319.900000000001</v>
      </c>
      <c r="AD121" s="260">
        <f t="shared" si="93"/>
        <v>6002.2</v>
      </c>
      <c r="AE121" s="212">
        <f t="shared" si="94"/>
        <v>8467.6999999999989</v>
      </c>
    </row>
    <row r="122" spans="1:31" ht="19.5" customHeight="1" x14ac:dyDescent="0.2">
      <c r="A122" s="335" t="s">
        <v>474</v>
      </c>
      <c r="B122" s="348">
        <v>45232</v>
      </c>
      <c r="C122" s="35">
        <v>2.4</v>
      </c>
      <c r="D122" s="35">
        <v>1</v>
      </c>
      <c r="E122" s="35">
        <v>1</v>
      </c>
      <c r="F122" s="338">
        <f t="shared" si="75"/>
        <v>4355.6999999999989</v>
      </c>
      <c r="G122" s="27">
        <f t="shared" si="76"/>
        <v>6244</v>
      </c>
      <c r="H122" s="339">
        <f t="shared" si="77"/>
        <v>1227.9000000000001</v>
      </c>
      <c r="I122" s="29">
        <v>0.3</v>
      </c>
      <c r="J122" s="29">
        <v>1.1000000000000001</v>
      </c>
      <c r="K122" s="340">
        <f t="shared" si="78"/>
        <v>1198.2</v>
      </c>
      <c r="L122" s="340">
        <f t="shared" si="79"/>
        <v>1694.3999999999999</v>
      </c>
      <c r="M122" s="341">
        <f t="shared" si="80"/>
        <v>4725.1999999999989</v>
      </c>
      <c r="N122" s="342">
        <f t="shared" si="81"/>
        <v>2910.2000000000003</v>
      </c>
      <c r="O122" s="342">
        <f t="shared" si="82"/>
        <v>4415.3</v>
      </c>
      <c r="P122" s="261">
        <f t="shared" si="95"/>
        <v>2272.1</v>
      </c>
      <c r="Q122" s="261">
        <f t="shared" si="96"/>
        <v>3589.2</v>
      </c>
      <c r="R122" s="261">
        <f t="shared" si="97"/>
        <v>7089.8</v>
      </c>
      <c r="S122" s="339">
        <f t="shared" si="83"/>
        <v>2182.4999999999991</v>
      </c>
      <c r="T122" s="350">
        <v>0.4</v>
      </c>
      <c r="U122" s="350">
        <v>1.1000000000000001</v>
      </c>
      <c r="V122" s="340">
        <f t="shared" si="84"/>
        <v>1676.7000000000005</v>
      </c>
      <c r="W122" s="340">
        <f t="shared" si="85"/>
        <v>1998.8999999999999</v>
      </c>
      <c r="X122" s="341">
        <f t="shared" si="86"/>
        <v>5601.5</v>
      </c>
      <c r="Y122" s="342">
        <f t="shared" si="87"/>
        <v>3510.5000000000059</v>
      </c>
      <c r="Z122" s="342">
        <f t="shared" si="88"/>
        <v>5937.8</v>
      </c>
      <c r="AC122" s="212">
        <f t="shared" si="92"/>
        <v>1317.5000000000009</v>
      </c>
      <c r="AD122" s="260">
        <f t="shared" si="93"/>
        <v>6001.1</v>
      </c>
      <c r="AE122" s="212">
        <f t="shared" si="94"/>
        <v>8467.2999999999993</v>
      </c>
    </row>
    <row r="123" spans="1:31" ht="19.5" customHeight="1" x14ac:dyDescent="0.2">
      <c r="A123" s="335" t="s">
        <v>476</v>
      </c>
      <c r="B123" s="348">
        <v>45233</v>
      </c>
      <c r="C123" s="35">
        <v>1.7</v>
      </c>
      <c r="D123" s="35">
        <v>1</v>
      </c>
      <c r="E123" s="35">
        <v>3</v>
      </c>
      <c r="F123" s="338">
        <f t="shared" si="75"/>
        <v>4357.3999999999987</v>
      </c>
      <c r="G123" s="27">
        <f t="shared" si="76"/>
        <v>6247</v>
      </c>
      <c r="H123" s="339">
        <f t="shared" si="77"/>
        <v>1229.6000000000001</v>
      </c>
      <c r="I123" s="29">
        <v>0.3</v>
      </c>
      <c r="J123" s="29">
        <v>1.4</v>
      </c>
      <c r="K123" s="340">
        <f t="shared" si="78"/>
        <v>1198.5</v>
      </c>
      <c r="L123" s="340">
        <f t="shared" si="79"/>
        <v>1695.8</v>
      </c>
      <c r="M123" s="341">
        <f t="shared" si="80"/>
        <v>4726.8999999999987</v>
      </c>
      <c r="N123" s="342">
        <f t="shared" si="81"/>
        <v>2910.5000000000005</v>
      </c>
      <c r="O123" s="342">
        <f t="shared" si="82"/>
        <v>4416.7</v>
      </c>
      <c r="P123" s="261">
        <f t="shared" si="95"/>
        <v>2270.4</v>
      </c>
      <c r="Q123" s="261">
        <f t="shared" si="96"/>
        <v>3587.8</v>
      </c>
      <c r="R123" s="261">
        <f t="shared" si="97"/>
        <v>7089.5</v>
      </c>
      <c r="S123" s="339">
        <f t="shared" si="83"/>
        <v>2184.1999999999989</v>
      </c>
      <c r="T123" s="350">
        <v>0.3</v>
      </c>
      <c r="U123" s="350">
        <v>1.3</v>
      </c>
      <c r="V123" s="340">
        <f t="shared" si="84"/>
        <v>1677.0000000000005</v>
      </c>
      <c r="W123" s="340">
        <f t="shared" si="85"/>
        <v>2000.1999999999998</v>
      </c>
      <c r="X123" s="341">
        <f t="shared" si="86"/>
        <v>5603.2</v>
      </c>
      <c r="Y123" s="342">
        <f t="shared" si="87"/>
        <v>3510.8000000000061</v>
      </c>
      <c r="Z123" s="342">
        <f t="shared" si="88"/>
        <v>5939.1</v>
      </c>
      <c r="AC123" s="212">
        <f t="shared" si="92"/>
        <v>1315.8000000000011</v>
      </c>
      <c r="AD123" s="260">
        <f t="shared" si="93"/>
        <v>5999.8</v>
      </c>
      <c r="AE123" s="212">
        <f t="shared" si="94"/>
        <v>8467</v>
      </c>
    </row>
    <row r="124" spans="1:31" ht="20.25" customHeight="1" x14ac:dyDescent="0.2">
      <c r="A124" s="335" t="s">
        <v>478</v>
      </c>
      <c r="B124" s="348">
        <v>45236</v>
      </c>
      <c r="C124" s="35">
        <v>2.1</v>
      </c>
      <c r="D124" s="35">
        <v>1</v>
      </c>
      <c r="E124" s="35">
        <v>1</v>
      </c>
      <c r="F124" s="338">
        <f t="shared" si="75"/>
        <v>4359.4999999999991</v>
      </c>
      <c r="G124" s="27">
        <f t="shared" si="76"/>
        <v>6248</v>
      </c>
      <c r="H124" s="339">
        <f t="shared" si="77"/>
        <v>1231.7</v>
      </c>
      <c r="I124" s="29">
        <v>0.4</v>
      </c>
      <c r="J124" s="29">
        <v>0.9</v>
      </c>
      <c r="K124" s="340">
        <f t="shared" si="78"/>
        <v>1198.9000000000001</v>
      </c>
      <c r="L124" s="340">
        <f t="shared" si="79"/>
        <v>1696.7</v>
      </c>
      <c r="M124" s="341">
        <f t="shared" si="80"/>
        <v>4728.9999999999982</v>
      </c>
      <c r="N124" s="342">
        <f t="shared" si="81"/>
        <v>2910.9000000000005</v>
      </c>
      <c r="O124" s="342">
        <f t="shared" si="82"/>
        <v>4417.5999999999995</v>
      </c>
      <c r="P124" s="261">
        <f t="shared" si="95"/>
        <v>2268.3000000000002</v>
      </c>
      <c r="Q124" s="261">
        <f t="shared" si="96"/>
        <v>3586.8999999999996</v>
      </c>
      <c r="R124" s="261">
        <f t="shared" si="97"/>
        <v>7089.1</v>
      </c>
      <c r="S124" s="339">
        <f t="shared" si="83"/>
        <v>2186.2999999999988</v>
      </c>
      <c r="T124" s="350">
        <v>0.4</v>
      </c>
      <c r="U124" s="350">
        <v>1.2</v>
      </c>
      <c r="V124" s="340">
        <f t="shared" si="84"/>
        <v>1677.4000000000005</v>
      </c>
      <c r="W124" s="340">
        <f t="shared" si="85"/>
        <v>2001.3999999999999</v>
      </c>
      <c r="X124" s="341">
        <f t="shared" si="86"/>
        <v>5605.2999999999993</v>
      </c>
      <c r="Y124" s="342">
        <f t="shared" si="87"/>
        <v>3511.2000000000062</v>
      </c>
      <c r="Z124" s="342">
        <f t="shared" si="88"/>
        <v>5940.3</v>
      </c>
      <c r="AC124" s="212">
        <f t="shared" si="92"/>
        <v>1313.7000000000012</v>
      </c>
      <c r="AD124" s="260">
        <f t="shared" si="93"/>
        <v>5998.6</v>
      </c>
      <c r="AE124" s="212">
        <f t="shared" si="94"/>
        <v>8466.5999999999985</v>
      </c>
    </row>
    <row r="125" spans="1:31" ht="19.5" customHeight="1" x14ac:dyDescent="0.2">
      <c r="A125" s="335" t="s">
        <v>480</v>
      </c>
      <c r="B125" s="348">
        <v>45237</v>
      </c>
      <c r="C125" s="35">
        <v>0</v>
      </c>
      <c r="D125" s="35">
        <v>0</v>
      </c>
      <c r="E125" s="35">
        <v>0</v>
      </c>
      <c r="F125" s="338">
        <f t="shared" si="75"/>
        <v>4359.4999999999991</v>
      </c>
      <c r="G125" s="27">
        <f t="shared" si="76"/>
        <v>6248</v>
      </c>
      <c r="H125" s="339">
        <f t="shared" si="77"/>
        <v>1231.7</v>
      </c>
      <c r="I125" s="29">
        <v>0</v>
      </c>
      <c r="J125" s="29">
        <v>0</v>
      </c>
      <c r="K125" s="340">
        <f t="shared" si="78"/>
        <v>1198.9000000000001</v>
      </c>
      <c r="L125" s="340">
        <f t="shared" si="79"/>
        <v>1696.7</v>
      </c>
      <c r="M125" s="341">
        <f t="shared" si="80"/>
        <v>4728.9999999999982</v>
      </c>
      <c r="N125" s="342">
        <f t="shared" si="81"/>
        <v>2910.9000000000005</v>
      </c>
      <c r="O125" s="342">
        <f t="shared" si="82"/>
        <v>4417.5999999999995</v>
      </c>
      <c r="P125" s="261">
        <f t="shared" si="95"/>
        <v>2268.3000000000002</v>
      </c>
      <c r="Q125" s="261">
        <f t="shared" si="96"/>
        <v>3586.8999999999996</v>
      </c>
      <c r="R125" s="261">
        <f t="shared" si="97"/>
        <v>7089.1</v>
      </c>
      <c r="S125" s="339">
        <f t="shared" si="83"/>
        <v>2186.2999999999988</v>
      </c>
      <c r="T125" s="350">
        <v>0</v>
      </c>
      <c r="U125" s="350">
        <v>0</v>
      </c>
      <c r="V125" s="340">
        <f t="shared" si="84"/>
        <v>1677.4000000000005</v>
      </c>
      <c r="W125" s="340">
        <f t="shared" si="85"/>
        <v>2001.3999999999999</v>
      </c>
      <c r="X125" s="341">
        <f t="shared" si="86"/>
        <v>5605.2999999999993</v>
      </c>
      <c r="Y125" s="342">
        <f t="shared" si="87"/>
        <v>3511.2000000000062</v>
      </c>
      <c r="Z125" s="342">
        <f t="shared" si="88"/>
        <v>5940.3</v>
      </c>
      <c r="AC125" s="212">
        <f t="shared" si="92"/>
        <v>1313.7000000000012</v>
      </c>
      <c r="AD125" s="260">
        <f t="shared" si="93"/>
        <v>5998.6</v>
      </c>
      <c r="AE125" s="212">
        <f t="shared" si="94"/>
        <v>8466.5999999999985</v>
      </c>
    </row>
    <row r="126" spans="1:31" ht="19.5" customHeight="1" x14ac:dyDescent="0.2">
      <c r="A126" s="335" t="s">
        <v>482</v>
      </c>
      <c r="B126" s="348">
        <v>45238</v>
      </c>
      <c r="C126" s="35">
        <v>1.7</v>
      </c>
      <c r="D126" s="35">
        <v>1</v>
      </c>
      <c r="E126" s="35">
        <v>1</v>
      </c>
      <c r="F126" s="338">
        <f t="shared" si="75"/>
        <v>4361.1999999999989</v>
      </c>
      <c r="G126" s="27">
        <f t="shared" si="76"/>
        <v>6249</v>
      </c>
      <c r="H126" s="339">
        <f t="shared" si="77"/>
        <v>1233.4000000000001</v>
      </c>
      <c r="I126" s="29">
        <v>0.3</v>
      </c>
      <c r="J126" s="29">
        <v>0.8</v>
      </c>
      <c r="K126" s="340">
        <f t="shared" si="78"/>
        <v>1199.2</v>
      </c>
      <c r="L126" s="340">
        <f t="shared" si="79"/>
        <v>1697.5</v>
      </c>
      <c r="M126" s="341">
        <f t="shared" si="80"/>
        <v>4730.699999999998</v>
      </c>
      <c r="N126" s="342">
        <f t="shared" si="81"/>
        <v>2911.2000000000007</v>
      </c>
      <c r="O126" s="342">
        <f t="shared" si="82"/>
        <v>4418.3999999999996</v>
      </c>
      <c r="P126" s="261">
        <f t="shared" si="95"/>
        <v>2266.6</v>
      </c>
      <c r="Q126" s="261">
        <f t="shared" si="96"/>
        <v>3586.1</v>
      </c>
      <c r="R126" s="261">
        <f t="shared" si="97"/>
        <v>7088.8</v>
      </c>
      <c r="S126" s="339">
        <f t="shared" si="83"/>
        <v>2187.9999999999986</v>
      </c>
      <c r="T126" s="350">
        <v>0.3</v>
      </c>
      <c r="U126" s="350">
        <v>0.8</v>
      </c>
      <c r="V126" s="340">
        <f t="shared" si="84"/>
        <v>1677.7000000000005</v>
      </c>
      <c r="W126" s="340">
        <f t="shared" si="85"/>
        <v>2002.1999999999998</v>
      </c>
      <c r="X126" s="341">
        <f t="shared" si="86"/>
        <v>5606.9999999999991</v>
      </c>
      <c r="Y126" s="342">
        <f t="shared" si="87"/>
        <v>3511.5000000000064</v>
      </c>
      <c r="Z126" s="342">
        <f t="shared" si="88"/>
        <v>5941.1</v>
      </c>
      <c r="AC126" s="212">
        <f t="shared" si="92"/>
        <v>1312.0000000000014</v>
      </c>
      <c r="AD126" s="260">
        <f t="shared" si="93"/>
        <v>5997.8</v>
      </c>
      <c r="AE126" s="212">
        <f t="shared" si="94"/>
        <v>8466.2999999999993</v>
      </c>
    </row>
    <row r="127" spans="1:31" ht="19.5" customHeight="1" x14ac:dyDescent="0.2">
      <c r="A127" s="335" t="s">
        <v>483</v>
      </c>
      <c r="B127" s="348">
        <v>45239</v>
      </c>
      <c r="C127" s="35">
        <v>0</v>
      </c>
      <c r="D127" s="35">
        <v>0</v>
      </c>
      <c r="E127" s="35">
        <v>0</v>
      </c>
      <c r="F127" s="338">
        <f t="shared" si="75"/>
        <v>4361.1999999999989</v>
      </c>
      <c r="G127" s="27">
        <f t="shared" si="76"/>
        <v>6249</v>
      </c>
      <c r="H127" s="339">
        <f t="shared" si="77"/>
        <v>1233.4000000000001</v>
      </c>
      <c r="I127" s="29">
        <v>0</v>
      </c>
      <c r="J127" s="29">
        <v>0</v>
      </c>
      <c r="K127" s="340">
        <f t="shared" si="78"/>
        <v>1199.2</v>
      </c>
      <c r="L127" s="340">
        <f t="shared" si="79"/>
        <v>1697.5</v>
      </c>
      <c r="M127" s="341">
        <f t="shared" si="80"/>
        <v>4730.699999999998</v>
      </c>
      <c r="N127" s="342">
        <f t="shared" si="81"/>
        <v>2911.2000000000007</v>
      </c>
      <c r="O127" s="342">
        <f t="shared" si="82"/>
        <v>4418.3999999999996</v>
      </c>
      <c r="P127" s="261">
        <f t="shared" si="95"/>
        <v>2266.6</v>
      </c>
      <c r="Q127" s="261">
        <f t="shared" si="96"/>
        <v>3586.1</v>
      </c>
      <c r="R127" s="261">
        <f t="shared" si="97"/>
        <v>7088.8</v>
      </c>
      <c r="S127" s="339">
        <f t="shared" si="83"/>
        <v>2187.9999999999986</v>
      </c>
      <c r="T127" s="350">
        <v>0</v>
      </c>
      <c r="U127" s="350">
        <v>0</v>
      </c>
      <c r="V127" s="340">
        <f t="shared" si="84"/>
        <v>1677.7000000000005</v>
      </c>
      <c r="W127" s="340">
        <f t="shared" si="85"/>
        <v>2002.1999999999998</v>
      </c>
      <c r="X127" s="341">
        <f t="shared" si="86"/>
        <v>5606.9999999999991</v>
      </c>
      <c r="Y127" s="342">
        <f t="shared" si="87"/>
        <v>3511.5000000000064</v>
      </c>
      <c r="Z127" s="342">
        <f t="shared" si="88"/>
        <v>5941.1</v>
      </c>
      <c r="AC127" s="212">
        <f t="shared" si="92"/>
        <v>1312.0000000000014</v>
      </c>
      <c r="AD127" s="260">
        <f t="shared" si="93"/>
        <v>5997.8</v>
      </c>
      <c r="AE127" s="212">
        <f t="shared" si="94"/>
        <v>8466.2999999999993</v>
      </c>
    </row>
    <row r="128" spans="1:31" ht="19.5" customHeight="1" x14ac:dyDescent="0.2">
      <c r="A128" s="335" t="s">
        <v>485</v>
      </c>
      <c r="B128" s="348">
        <v>45240</v>
      </c>
      <c r="C128" s="35">
        <v>4.0999999999999996</v>
      </c>
      <c r="D128" s="35">
        <v>2</v>
      </c>
      <c r="E128" s="35">
        <v>2</v>
      </c>
      <c r="F128" s="338">
        <f t="shared" si="75"/>
        <v>4365.2999999999993</v>
      </c>
      <c r="G128" s="27">
        <f t="shared" si="76"/>
        <v>6251</v>
      </c>
      <c r="H128" s="339">
        <f t="shared" si="77"/>
        <v>1237.5</v>
      </c>
      <c r="I128" s="29">
        <v>0.7</v>
      </c>
      <c r="J128" s="29">
        <v>1.6</v>
      </c>
      <c r="K128" s="340">
        <f t="shared" si="78"/>
        <v>1199.9000000000001</v>
      </c>
      <c r="L128" s="340">
        <f t="shared" si="79"/>
        <v>1699.1</v>
      </c>
      <c r="M128" s="341">
        <f t="shared" si="80"/>
        <v>4734.7999999999975</v>
      </c>
      <c r="N128" s="342">
        <f t="shared" si="81"/>
        <v>2911.9000000000005</v>
      </c>
      <c r="O128" s="342">
        <f t="shared" si="82"/>
        <v>4420</v>
      </c>
      <c r="P128" s="261">
        <f t="shared" si="95"/>
        <v>2262.5</v>
      </c>
      <c r="Q128" s="261">
        <f t="shared" si="96"/>
        <v>3584.5</v>
      </c>
      <c r="R128" s="261">
        <f t="shared" si="97"/>
        <v>7088.1</v>
      </c>
      <c r="S128" s="339">
        <f t="shared" si="83"/>
        <v>2192.0999999999985</v>
      </c>
      <c r="T128" s="350">
        <v>0.7</v>
      </c>
      <c r="U128" s="350">
        <v>1.6</v>
      </c>
      <c r="V128" s="340">
        <f t="shared" si="84"/>
        <v>1678.4000000000005</v>
      </c>
      <c r="W128" s="340">
        <f t="shared" si="85"/>
        <v>2003.7999999999997</v>
      </c>
      <c r="X128" s="341">
        <f t="shared" si="86"/>
        <v>5611.0999999999985</v>
      </c>
      <c r="Y128" s="342">
        <f t="shared" si="87"/>
        <v>3512.2000000000062</v>
      </c>
      <c r="Z128" s="342">
        <f t="shared" si="88"/>
        <v>5942.7000000000007</v>
      </c>
      <c r="AC128" s="212">
        <f t="shared" si="92"/>
        <v>1307.9000000000015</v>
      </c>
      <c r="AD128" s="260">
        <f t="shared" si="93"/>
        <v>5996.2000000000007</v>
      </c>
      <c r="AE128" s="212">
        <f t="shared" si="94"/>
        <v>8465.5999999999985</v>
      </c>
    </row>
    <row r="129" spans="1:31" ht="19.5" customHeight="1" x14ac:dyDescent="0.2">
      <c r="A129" s="335" t="s">
        <v>486</v>
      </c>
      <c r="B129" s="348">
        <v>45244</v>
      </c>
      <c r="C129" s="35">
        <v>0.6</v>
      </c>
      <c r="D129" s="35">
        <v>1</v>
      </c>
      <c r="E129" s="35">
        <v>1</v>
      </c>
      <c r="F129" s="338">
        <f t="shared" si="75"/>
        <v>4365.8999999999996</v>
      </c>
      <c r="G129" s="27">
        <f t="shared" si="76"/>
        <v>6252</v>
      </c>
      <c r="H129" s="339">
        <f t="shared" si="77"/>
        <v>1238.0999999999999</v>
      </c>
      <c r="I129" s="29">
        <v>0.3</v>
      </c>
      <c r="J129" s="29">
        <v>1</v>
      </c>
      <c r="K129" s="340">
        <f t="shared" si="78"/>
        <v>1200.2</v>
      </c>
      <c r="L129" s="340">
        <f t="shared" si="79"/>
        <v>1700.1</v>
      </c>
      <c r="M129" s="341">
        <f t="shared" si="80"/>
        <v>4735.3999999999978</v>
      </c>
      <c r="N129" s="342">
        <f t="shared" si="81"/>
        <v>2912.2000000000007</v>
      </c>
      <c r="O129" s="342">
        <f t="shared" si="82"/>
        <v>4421</v>
      </c>
      <c r="P129" s="261">
        <f t="shared" si="95"/>
        <v>2261.9</v>
      </c>
      <c r="Q129" s="261">
        <f t="shared" si="96"/>
        <v>3583.5</v>
      </c>
      <c r="R129" s="261">
        <f t="shared" si="97"/>
        <v>7087.8</v>
      </c>
      <c r="S129" s="339">
        <f t="shared" si="83"/>
        <v>2192.6999999999985</v>
      </c>
      <c r="T129" s="350">
        <v>0.3</v>
      </c>
      <c r="U129" s="350">
        <v>0.9</v>
      </c>
      <c r="V129" s="340">
        <f t="shared" si="84"/>
        <v>1678.7000000000005</v>
      </c>
      <c r="W129" s="340">
        <f t="shared" si="85"/>
        <v>2004.6999999999998</v>
      </c>
      <c r="X129" s="341">
        <f t="shared" si="86"/>
        <v>5611.6999999999989</v>
      </c>
      <c r="Y129" s="342">
        <f t="shared" si="87"/>
        <v>3512.5000000000064</v>
      </c>
      <c r="Z129" s="342">
        <f t="shared" si="88"/>
        <v>5943.6</v>
      </c>
      <c r="AC129" s="212">
        <f t="shared" si="92"/>
        <v>1307.3000000000015</v>
      </c>
      <c r="AD129" s="260">
        <f t="shared" si="93"/>
        <v>5995.3</v>
      </c>
      <c r="AE129" s="212">
        <f t="shared" si="94"/>
        <v>8465.2999999999993</v>
      </c>
    </row>
    <row r="130" spans="1:31" ht="19.5" customHeight="1" x14ac:dyDescent="0.2">
      <c r="A130" s="335" t="s">
        <v>498</v>
      </c>
      <c r="B130" s="348">
        <v>45245</v>
      </c>
      <c r="C130" s="35">
        <v>2.1</v>
      </c>
      <c r="D130" s="35">
        <v>1</v>
      </c>
      <c r="E130" s="35">
        <v>1</v>
      </c>
      <c r="F130" s="338">
        <f t="shared" si="75"/>
        <v>4368</v>
      </c>
      <c r="G130" s="27">
        <f t="shared" si="76"/>
        <v>6253</v>
      </c>
      <c r="H130" s="339">
        <f t="shared" si="77"/>
        <v>1240.1999999999998</v>
      </c>
      <c r="I130" s="29">
        <v>0.3</v>
      </c>
      <c r="J130" s="29">
        <v>0.9</v>
      </c>
      <c r="K130" s="340">
        <f t="shared" si="78"/>
        <v>1200.5</v>
      </c>
      <c r="L130" s="340">
        <f t="shared" si="79"/>
        <v>1701</v>
      </c>
      <c r="M130" s="341">
        <f t="shared" si="80"/>
        <v>4737.4999999999982</v>
      </c>
      <c r="N130" s="342">
        <f t="shared" si="81"/>
        <v>2912.5000000000009</v>
      </c>
      <c r="O130" s="342">
        <f t="shared" si="82"/>
        <v>4421.8999999999996</v>
      </c>
      <c r="P130" s="261">
        <f t="shared" si="95"/>
        <v>2259.8000000000002</v>
      </c>
      <c r="Q130" s="261">
        <f t="shared" si="96"/>
        <v>3582.6</v>
      </c>
      <c r="R130" s="261">
        <f t="shared" si="97"/>
        <v>7087.5</v>
      </c>
      <c r="S130" s="339">
        <f t="shared" si="83"/>
        <v>2194.7999999999984</v>
      </c>
      <c r="T130" s="350">
        <v>0.4</v>
      </c>
      <c r="U130" s="350">
        <v>1</v>
      </c>
      <c r="V130" s="340">
        <f t="shared" si="84"/>
        <v>1679.1000000000006</v>
      </c>
      <c r="W130" s="340">
        <f t="shared" si="85"/>
        <v>2005.6999999999998</v>
      </c>
      <c r="X130" s="341">
        <f t="shared" si="86"/>
        <v>5613.7999999999993</v>
      </c>
      <c r="Y130" s="342">
        <f t="shared" si="87"/>
        <v>3512.9000000000065</v>
      </c>
      <c r="Z130" s="342">
        <f t="shared" si="88"/>
        <v>5944.6</v>
      </c>
      <c r="AC130" s="212">
        <f t="shared" si="92"/>
        <v>1305.2000000000016</v>
      </c>
      <c r="AD130" s="260">
        <f t="shared" si="93"/>
        <v>5994.3</v>
      </c>
      <c r="AE130" s="212">
        <f t="shared" si="94"/>
        <v>8464.9</v>
      </c>
    </row>
    <row r="131" spans="1:31" ht="19.5" customHeight="1" x14ac:dyDescent="0.2">
      <c r="A131" s="335" t="s">
        <v>499</v>
      </c>
      <c r="B131" s="348">
        <v>45246</v>
      </c>
      <c r="C131" s="35">
        <v>0.3</v>
      </c>
      <c r="D131" s="35">
        <v>1</v>
      </c>
      <c r="E131" s="35">
        <v>1</v>
      </c>
      <c r="F131" s="338">
        <f t="shared" si="75"/>
        <v>4368.3</v>
      </c>
      <c r="G131" s="27">
        <f t="shared" si="76"/>
        <v>6254</v>
      </c>
      <c r="H131" s="339">
        <f t="shared" si="77"/>
        <v>1240.4999999999998</v>
      </c>
      <c r="I131" s="29">
        <v>1</v>
      </c>
      <c r="J131" s="29">
        <v>1.8</v>
      </c>
      <c r="K131" s="340">
        <f t="shared" si="78"/>
        <v>1201.5</v>
      </c>
      <c r="L131" s="340">
        <f t="shared" si="79"/>
        <v>1702.8</v>
      </c>
      <c r="M131" s="341">
        <f t="shared" si="80"/>
        <v>4737.7999999999984</v>
      </c>
      <c r="N131" s="342">
        <f>IF(I131="","",I131+N130)</f>
        <v>2913.5000000000009</v>
      </c>
      <c r="O131" s="342">
        <f t="shared" si="82"/>
        <v>4423.7</v>
      </c>
      <c r="P131" s="261">
        <f t="shared" si="95"/>
        <v>2259.5000000000005</v>
      </c>
      <c r="Q131" s="261">
        <f t="shared" si="96"/>
        <v>3580.8</v>
      </c>
      <c r="R131" s="261">
        <f t="shared" si="97"/>
        <v>7086.5</v>
      </c>
      <c r="S131" s="339">
        <f t="shared" si="83"/>
        <v>2195.0999999999985</v>
      </c>
      <c r="T131" s="350">
        <v>1</v>
      </c>
      <c r="U131" s="350">
        <v>1.8</v>
      </c>
      <c r="V131" s="340">
        <f t="shared" si="84"/>
        <v>1680.1000000000006</v>
      </c>
      <c r="W131" s="340">
        <f t="shared" si="85"/>
        <v>2007.4999999999998</v>
      </c>
      <c r="X131" s="341">
        <f t="shared" si="86"/>
        <v>5614.0999999999995</v>
      </c>
      <c r="Y131" s="342">
        <f t="shared" si="87"/>
        <v>3513.9000000000065</v>
      </c>
      <c r="Z131" s="342">
        <f t="shared" si="88"/>
        <v>5946.4000000000005</v>
      </c>
      <c r="AC131" s="212">
        <f t="shared" si="92"/>
        <v>1304.9000000000015</v>
      </c>
      <c r="AD131" s="260">
        <f t="shared" si="93"/>
        <v>5992.5</v>
      </c>
      <c r="AE131" s="212">
        <f t="shared" si="94"/>
        <v>8463.9</v>
      </c>
    </row>
    <row r="132" spans="1:31" ht="19.5" customHeight="1" x14ac:dyDescent="0.2">
      <c r="A132" s="335" t="s">
        <v>500</v>
      </c>
      <c r="B132" s="348">
        <v>45247</v>
      </c>
      <c r="C132" s="35">
        <v>0.5</v>
      </c>
      <c r="D132" s="35">
        <v>4</v>
      </c>
      <c r="E132" s="35">
        <v>2</v>
      </c>
      <c r="F132" s="338">
        <f t="shared" si="75"/>
        <v>4368.8</v>
      </c>
      <c r="G132" s="27">
        <f t="shared" si="76"/>
        <v>6256</v>
      </c>
      <c r="H132" s="339">
        <f t="shared" si="77"/>
        <v>1240.9999999999998</v>
      </c>
      <c r="I132" s="29">
        <v>2.5</v>
      </c>
      <c r="J132" s="29">
        <v>4</v>
      </c>
      <c r="K132" s="340">
        <f t="shared" si="78"/>
        <v>1204</v>
      </c>
      <c r="L132" s="340">
        <f t="shared" si="79"/>
        <v>1706.8</v>
      </c>
      <c r="M132" s="341">
        <f t="shared" si="80"/>
        <v>4738.2999999999984</v>
      </c>
      <c r="N132" s="342">
        <f t="shared" si="81"/>
        <v>2916.0000000000009</v>
      </c>
      <c r="O132" s="342">
        <f t="shared" si="82"/>
        <v>4427.7</v>
      </c>
      <c r="P132" s="261">
        <f t="shared" si="95"/>
        <v>2259.0000000000005</v>
      </c>
      <c r="Q132" s="261">
        <f t="shared" si="96"/>
        <v>3576.8</v>
      </c>
      <c r="R132" s="261">
        <f t="shared" si="97"/>
        <v>7084</v>
      </c>
      <c r="S132" s="339">
        <f t="shared" si="83"/>
        <v>2195.5999999999985</v>
      </c>
      <c r="T132" s="350">
        <v>2.2999999999999998</v>
      </c>
      <c r="U132" s="350">
        <v>3.9</v>
      </c>
      <c r="V132" s="340">
        <f t="shared" si="84"/>
        <v>1682.4000000000005</v>
      </c>
      <c r="W132" s="340">
        <f t="shared" si="85"/>
        <v>2011.3999999999999</v>
      </c>
      <c r="X132" s="341">
        <f t="shared" si="86"/>
        <v>5614.5999999999995</v>
      </c>
      <c r="Y132" s="342">
        <f t="shared" si="87"/>
        <v>3516.2000000000066</v>
      </c>
      <c r="Z132" s="342">
        <f t="shared" si="88"/>
        <v>5950.3</v>
      </c>
      <c r="AC132" s="212">
        <f t="shared" si="92"/>
        <v>1304.4000000000015</v>
      </c>
      <c r="AD132" s="260">
        <f t="shared" si="93"/>
        <v>5988.6</v>
      </c>
      <c r="AE132" s="212">
        <f t="shared" si="94"/>
        <v>8461.5999999999985</v>
      </c>
    </row>
    <row r="133" spans="1:31" ht="19.5" customHeight="1" x14ac:dyDescent="0.2">
      <c r="A133" s="335" t="s">
        <v>501</v>
      </c>
      <c r="B133" s="348">
        <v>45247</v>
      </c>
      <c r="C133" s="35">
        <v>0.6</v>
      </c>
      <c r="D133" s="35">
        <v>3</v>
      </c>
      <c r="E133" s="35">
        <v>3</v>
      </c>
      <c r="F133" s="338">
        <f t="shared" si="75"/>
        <v>4369.4000000000005</v>
      </c>
      <c r="G133" s="27">
        <f t="shared" si="76"/>
        <v>6259</v>
      </c>
      <c r="H133" s="339">
        <f t="shared" si="77"/>
        <v>1241.5999999999997</v>
      </c>
      <c r="I133" s="29">
        <v>1.2</v>
      </c>
      <c r="J133" s="29">
        <v>2.5</v>
      </c>
      <c r="K133" s="340">
        <f t="shared" si="78"/>
        <v>1205.2</v>
      </c>
      <c r="L133" s="340">
        <f t="shared" si="79"/>
        <v>1709.3</v>
      </c>
      <c r="M133" s="341">
        <f t="shared" si="80"/>
        <v>4738.8999999999978</v>
      </c>
      <c r="N133" s="342">
        <f t="shared" si="81"/>
        <v>2917.2000000000007</v>
      </c>
      <c r="O133" s="342">
        <f t="shared" si="82"/>
        <v>4430.2</v>
      </c>
      <c r="P133" s="261">
        <f t="shared" si="95"/>
        <v>2258.4000000000005</v>
      </c>
      <c r="Q133" s="261">
        <f t="shared" si="96"/>
        <v>3574.3</v>
      </c>
      <c r="R133" s="261">
        <f t="shared" si="97"/>
        <v>7082.8</v>
      </c>
      <c r="S133" s="339">
        <f t="shared" si="83"/>
        <v>2196.1999999999985</v>
      </c>
      <c r="T133" s="350">
        <v>1.3</v>
      </c>
      <c r="U133" s="350">
        <v>2.5</v>
      </c>
      <c r="V133" s="340">
        <f t="shared" si="84"/>
        <v>1683.7000000000005</v>
      </c>
      <c r="W133" s="340">
        <f t="shared" si="85"/>
        <v>2013.8999999999999</v>
      </c>
      <c r="X133" s="341">
        <f t="shared" si="86"/>
        <v>5615.1999999999989</v>
      </c>
      <c r="Y133" s="342">
        <f t="shared" si="87"/>
        <v>3517.5000000000068</v>
      </c>
      <c r="Z133" s="342">
        <f t="shared" si="88"/>
        <v>5952.8</v>
      </c>
      <c r="AC133" s="212">
        <f t="shared" si="92"/>
        <v>1303.8000000000015</v>
      </c>
      <c r="AD133" s="260">
        <f t="shared" si="93"/>
        <v>5986.1</v>
      </c>
      <c r="AE133" s="212">
        <f t="shared" si="94"/>
        <v>8460.2999999999993</v>
      </c>
    </row>
    <row r="134" spans="1:31" ht="19.5" customHeight="1" x14ac:dyDescent="0.2">
      <c r="A134" s="335" t="s">
        <v>502</v>
      </c>
      <c r="B134" s="348">
        <v>45250</v>
      </c>
      <c r="C134" s="35">
        <v>0</v>
      </c>
      <c r="D134" s="35">
        <v>0</v>
      </c>
      <c r="E134" s="35">
        <v>0</v>
      </c>
      <c r="F134" s="338">
        <f t="shared" si="75"/>
        <v>4369.4000000000005</v>
      </c>
      <c r="G134" s="27">
        <f t="shared" si="76"/>
        <v>6259</v>
      </c>
      <c r="H134" s="339">
        <f t="shared" si="77"/>
        <v>1241.5999999999997</v>
      </c>
      <c r="I134" s="29">
        <v>0.3</v>
      </c>
      <c r="J134" s="29">
        <v>0.6</v>
      </c>
      <c r="K134" s="340">
        <f t="shared" si="78"/>
        <v>1205.5</v>
      </c>
      <c r="L134" s="340">
        <f t="shared" si="79"/>
        <v>1709.8999999999999</v>
      </c>
      <c r="M134" s="341">
        <f t="shared" si="80"/>
        <v>4738.8999999999978</v>
      </c>
      <c r="N134" s="342">
        <f t="shared" si="81"/>
        <v>2917.5000000000009</v>
      </c>
      <c r="O134" s="342">
        <f t="shared" si="82"/>
        <v>4430.8</v>
      </c>
      <c r="P134" s="261">
        <f t="shared" si="95"/>
        <v>2258.4000000000005</v>
      </c>
      <c r="Q134" s="261">
        <f t="shared" si="96"/>
        <v>3573.7</v>
      </c>
      <c r="R134" s="261">
        <f t="shared" si="97"/>
        <v>7082.5</v>
      </c>
      <c r="S134" s="339">
        <f t="shared" si="83"/>
        <v>2196.1999999999985</v>
      </c>
      <c r="T134" s="350">
        <v>0.4</v>
      </c>
      <c r="U134" s="350">
        <v>0.6</v>
      </c>
      <c r="V134" s="340">
        <f t="shared" si="84"/>
        <v>1684.1000000000006</v>
      </c>
      <c r="W134" s="340">
        <f t="shared" si="85"/>
        <v>2014.4999999999998</v>
      </c>
      <c r="X134" s="341">
        <f t="shared" si="86"/>
        <v>5615.1999999999989</v>
      </c>
      <c r="Y134" s="342">
        <f t="shared" si="87"/>
        <v>3517.9000000000069</v>
      </c>
      <c r="Z134" s="342">
        <f t="shared" si="88"/>
        <v>5953.4000000000005</v>
      </c>
      <c r="AC134" s="212">
        <f t="shared" si="92"/>
        <v>1303.8000000000015</v>
      </c>
      <c r="AD134" s="260">
        <f t="shared" si="93"/>
        <v>5985.5</v>
      </c>
      <c r="AE134" s="212">
        <f t="shared" si="94"/>
        <v>8459.9</v>
      </c>
    </row>
    <row r="135" spans="1:31" ht="19.5" customHeight="1" x14ac:dyDescent="0.2">
      <c r="A135" s="335" t="s">
        <v>503</v>
      </c>
      <c r="B135" s="348">
        <v>45252</v>
      </c>
      <c r="C135" s="35">
        <v>0.3</v>
      </c>
      <c r="D135" s="35">
        <v>2</v>
      </c>
      <c r="E135" s="35">
        <v>1</v>
      </c>
      <c r="F135" s="338">
        <f t="shared" si="75"/>
        <v>4369.7000000000007</v>
      </c>
      <c r="G135" s="27">
        <f t="shared" si="76"/>
        <v>6260</v>
      </c>
      <c r="H135" s="339">
        <f t="shared" si="77"/>
        <v>1241.8999999999996</v>
      </c>
      <c r="I135" s="29">
        <v>1</v>
      </c>
      <c r="J135" s="29">
        <v>1.7</v>
      </c>
      <c r="K135" s="340">
        <f t="shared" si="78"/>
        <v>1206.5</v>
      </c>
      <c r="L135" s="340">
        <f t="shared" si="79"/>
        <v>1711.6</v>
      </c>
      <c r="M135" s="341">
        <f t="shared" si="80"/>
        <v>4739.199999999998</v>
      </c>
      <c r="N135" s="342">
        <f t="shared" si="81"/>
        <v>2918.5000000000009</v>
      </c>
      <c r="O135" s="342">
        <f t="shared" si="82"/>
        <v>4432.5</v>
      </c>
      <c r="P135" s="261">
        <f t="shared" si="95"/>
        <v>2258.1000000000004</v>
      </c>
      <c r="Q135" s="261">
        <f t="shared" si="96"/>
        <v>3572</v>
      </c>
      <c r="R135" s="261">
        <f t="shared" si="97"/>
        <v>7081.5</v>
      </c>
      <c r="S135" s="339">
        <f t="shared" si="83"/>
        <v>2196.4999999999986</v>
      </c>
      <c r="T135" s="350">
        <v>1</v>
      </c>
      <c r="U135" s="350">
        <v>1.7</v>
      </c>
      <c r="V135" s="340">
        <f t="shared" si="84"/>
        <v>1685.1000000000006</v>
      </c>
      <c r="W135" s="340">
        <f t="shared" si="85"/>
        <v>2016.1999999999998</v>
      </c>
      <c r="X135" s="341">
        <f t="shared" si="86"/>
        <v>5615.4999999999991</v>
      </c>
      <c r="Y135" s="342">
        <f t="shared" si="87"/>
        <v>3518.9000000000069</v>
      </c>
      <c r="Z135" s="342">
        <f t="shared" si="88"/>
        <v>5955.1</v>
      </c>
      <c r="AC135" s="212">
        <f t="shared" si="92"/>
        <v>1303.5000000000014</v>
      </c>
      <c r="AD135" s="260">
        <f t="shared" si="93"/>
        <v>5983.8</v>
      </c>
      <c r="AE135" s="212">
        <f t="shared" si="94"/>
        <v>8458.9</v>
      </c>
    </row>
    <row r="136" spans="1:31" ht="19.5" customHeight="1" x14ac:dyDescent="0.2">
      <c r="A136" s="335" t="s">
        <v>504</v>
      </c>
      <c r="B136" s="348">
        <v>45253</v>
      </c>
      <c r="C136" s="35">
        <v>2.7</v>
      </c>
      <c r="D136" s="35">
        <v>4</v>
      </c>
      <c r="E136" s="35">
        <v>4</v>
      </c>
      <c r="F136" s="338">
        <f t="shared" si="75"/>
        <v>4372.4000000000005</v>
      </c>
      <c r="G136" s="27">
        <f t="shared" si="76"/>
        <v>6264</v>
      </c>
      <c r="H136" s="339">
        <f t="shared" si="77"/>
        <v>1244.5999999999997</v>
      </c>
      <c r="I136" s="29">
        <v>1.4</v>
      </c>
      <c r="J136" s="29">
        <v>2.9</v>
      </c>
      <c r="K136" s="340">
        <f t="shared" si="78"/>
        <v>1207.9000000000001</v>
      </c>
      <c r="L136" s="340">
        <f t="shared" si="79"/>
        <v>1714.5</v>
      </c>
      <c r="M136" s="341">
        <f t="shared" si="80"/>
        <v>4741.8999999999978</v>
      </c>
      <c r="N136" s="342">
        <f t="shared" si="81"/>
        <v>2919.900000000001</v>
      </c>
      <c r="O136" s="342">
        <f t="shared" si="82"/>
        <v>4435.3999999999996</v>
      </c>
      <c r="P136" s="261">
        <f t="shared" si="95"/>
        <v>2255.4000000000005</v>
      </c>
      <c r="Q136" s="261">
        <f t="shared" si="96"/>
        <v>3569.1</v>
      </c>
      <c r="R136" s="261">
        <f t="shared" si="97"/>
        <v>7080.1</v>
      </c>
      <c r="S136" s="339">
        <f t="shared" si="83"/>
        <v>2199.1999999999985</v>
      </c>
      <c r="T136" s="350">
        <v>1.3</v>
      </c>
      <c r="U136" s="350">
        <v>3</v>
      </c>
      <c r="V136" s="340">
        <f t="shared" si="84"/>
        <v>1686.4000000000005</v>
      </c>
      <c r="W136" s="340">
        <f t="shared" si="85"/>
        <v>2019.1999999999998</v>
      </c>
      <c r="X136" s="341">
        <f t="shared" si="86"/>
        <v>5618.1999999999989</v>
      </c>
      <c r="Y136" s="342">
        <f t="shared" si="87"/>
        <v>3520.2000000000071</v>
      </c>
      <c r="Z136" s="342">
        <f t="shared" si="88"/>
        <v>5958.1</v>
      </c>
      <c r="AC136" s="212">
        <f t="shared" si="92"/>
        <v>1300.8000000000015</v>
      </c>
      <c r="AD136" s="260">
        <f t="shared" si="93"/>
        <v>5980.8</v>
      </c>
      <c r="AE136" s="212">
        <f t="shared" si="94"/>
        <v>8457.5999999999985</v>
      </c>
    </row>
    <row r="137" spans="1:31" ht="19.5" customHeight="1" x14ac:dyDescent="0.2">
      <c r="A137" s="335" t="s">
        <v>506</v>
      </c>
      <c r="B137" s="348">
        <v>45254</v>
      </c>
      <c r="C137" s="35">
        <v>2</v>
      </c>
      <c r="D137" s="35">
        <v>1</v>
      </c>
      <c r="E137" s="35">
        <v>1</v>
      </c>
      <c r="F137" s="338">
        <f t="shared" si="75"/>
        <v>4374.4000000000005</v>
      </c>
      <c r="G137" s="27">
        <f t="shared" si="76"/>
        <v>6265</v>
      </c>
      <c r="H137" s="339">
        <f t="shared" si="77"/>
        <v>1246.5999999999997</v>
      </c>
      <c r="I137" s="29">
        <v>0.3</v>
      </c>
      <c r="J137" s="29">
        <v>0.9</v>
      </c>
      <c r="K137" s="340">
        <f t="shared" si="78"/>
        <v>1208.2</v>
      </c>
      <c r="L137" s="340">
        <f t="shared" si="79"/>
        <v>1715.4</v>
      </c>
      <c r="M137" s="341">
        <f t="shared" si="80"/>
        <v>4743.8999999999978</v>
      </c>
      <c r="N137" s="342">
        <f t="shared" si="81"/>
        <v>2920.2000000000012</v>
      </c>
      <c r="O137" s="342">
        <f t="shared" si="82"/>
        <v>4436.2999999999993</v>
      </c>
      <c r="P137" s="261">
        <f t="shared" si="95"/>
        <v>2253.4000000000005</v>
      </c>
      <c r="Q137" s="261">
        <f t="shared" si="96"/>
        <v>3568.2</v>
      </c>
      <c r="R137" s="261">
        <f t="shared" si="97"/>
        <v>7079.8</v>
      </c>
      <c r="S137" s="339">
        <f t="shared" si="83"/>
        <v>2201.1999999999985</v>
      </c>
      <c r="T137" s="350">
        <v>0.4</v>
      </c>
      <c r="U137" s="350">
        <v>0.9</v>
      </c>
      <c r="V137" s="340">
        <f t="shared" si="84"/>
        <v>1686.8000000000006</v>
      </c>
      <c r="W137" s="340">
        <f t="shared" si="85"/>
        <v>2020.1</v>
      </c>
      <c r="X137" s="341">
        <f t="shared" si="86"/>
        <v>5620.1999999999989</v>
      </c>
      <c r="Y137" s="342">
        <f t="shared" si="87"/>
        <v>3520.6000000000072</v>
      </c>
      <c r="Z137" s="342">
        <f t="shared" si="88"/>
        <v>5959</v>
      </c>
      <c r="AC137" s="212">
        <f t="shared" si="92"/>
        <v>1298.8000000000015</v>
      </c>
      <c r="AD137" s="260">
        <f t="shared" si="93"/>
        <v>5979.9</v>
      </c>
      <c r="AE137" s="212">
        <f t="shared" si="94"/>
        <v>8457.1999999999989</v>
      </c>
    </row>
    <row r="138" spans="1:31" ht="19.5" customHeight="1" x14ac:dyDescent="0.2">
      <c r="A138" s="335" t="s">
        <v>507</v>
      </c>
      <c r="B138" s="348">
        <v>45258</v>
      </c>
      <c r="C138" s="35">
        <v>1.5</v>
      </c>
      <c r="D138" s="35">
        <v>1</v>
      </c>
      <c r="E138" s="35">
        <v>3</v>
      </c>
      <c r="F138" s="338">
        <f t="shared" si="75"/>
        <v>4375.9000000000005</v>
      </c>
      <c r="G138" s="27">
        <f t="shared" si="76"/>
        <v>6268</v>
      </c>
      <c r="H138" s="339">
        <f t="shared" si="77"/>
        <v>1248.0999999999997</v>
      </c>
      <c r="I138" s="29">
        <v>0.4</v>
      </c>
      <c r="J138" s="29">
        <v>1.3</v>
      </c>
      <c r="K138" s="340">
        <f t="shared" si="78"/>
        <v>1208.6000000000001</v>
      </c>
      <c r="L138" s="340">
        <f t="shared" si="79"/>
        <v>1716.7</v>
      </c>
      <c r="M138" s="341">
        <f t="shared" si="80"/>
        <v>4745.3999999999978</v>
      </c>
      <c r="N138" s="342">
        <f t="shared" si="81"/>
        <v>2920.6000000000013</v>
      </c>
      <c r="O138" s="342">
        <f t="shared" si="82"/>
        <v>4437.5999999999995</v>
      </c>
      <c r="P138" s="261">
        <f t="shared" si="95"/>
        <v>2251.9000000000005</v>
      </c>
      <c r="Q138" s="261">
        <f t="shared" si="96"/>
        <v>3566.8999999999996</v>
      </c>
      <c r="R138" s="261">
        <f t="shared" si="97"/>
        <v>7079.4</v>
      </c>
      <c r="S138" s="339">
        <f t="shared" si="83"/>
        <v>2202.6999999999985</v>
      </c>
      <c r="T138" s="350">
        <v>0.3</v>
      </c>
      <c r="U138" s="350">
        <v>1.4</v>
      </c>
      <c r="V138" s="340">
        <f t="shared" si="84"/>
        <v>1687.1000000000006</v>
      </c>
      <c r="W138" s="340">
        <f t="shared" si="85"/>
        <v>2021.5</v>
      </c>
      <c r="X138" s="341">
        <f t="shared" si="86"/>
        <v>5621.6999999999989</v>
      </c>
      <c r="Y138" s="342">
        <f t="shared" si="87"/>
        <v>3520.9000000000074</v>
      </c>
      <c r="Z138" s="342">
        <f t="shared" si="88"/>
        <v>5960.4</v>
      </c>
      <c r="AC138" s="212">
        <f t="shared" si="92"/>
        <v>1297.3000000000015</v>
      </c>
      <c r="AD138" s="260">
        <f t="shared" si="93"/>
        <v>5978.5</v>
      </c>
      <c r="AE138" s="212">
        <f t="shared" si="94"/>
        <v>8456.9</v>
      </c>
    </row>
    <row r="139" spans="1:31" ht="19.5" customHeight="1" x14ac:dyDescent="0.2">
      <c r="A139" s="335" t="s">
        <v>511</v>
      </c>
      <c r="B139" s="348">
        <v>45259</v>
      </c>
      <c r="C139" s="35">
        <v>7</v>
      </c>
      <c r="D139" s="35">
        <v>4</v>
      </c>
      <c r="E139" s="35">
        <v>5</v>
      </c>
      <c r="F139" s="338">
        <f t="shared" si="75"/>
        <v>4382.9000000000005</v>
      </c>
      <c r="G139" s="27">
        <f t="shared" si="76"/>
        <v>6273</v>
      </c>
      <c r="H139" s="339">
        <f t="shared" si="77"/>
        <v>1255.0999999999997</v>
      </c>
      <c r="I139" s="29">
        <v>1.3</v>
      </c>
      <c r="J139" s="29">
        <v>3.4</v>
      </c>
      <c r="K139" s="340">
        <f t="shared" si="78"/>
        <v>1209.9000000000001</v>
      </c>
      <c r="L139" s="340">
        <f t="shared" si="79"/>
        <v>1720.1000000000001</v>
      </c>
      <c r="M139" s="341">
        <f t="shared" si="80"/>
        <v>4752.3999999999978</v>
      </c>
      <c r="N139" s="342">
        <f t="shared" si="81"/>
        <v>2921.9000000000015</v>
      </c>
      <c r="O139" s="342">
        <f t="shared" si="82"/>
        <v>4440.9999999999991</v>
      </c>
      <c r="P139" s="261">
        <f t="shared" si="95"/>
        <v>2244.9000000000005</v>
      </c>
      <c r="Q139" s="261">
        <f t="shared" si="96"/>
        <v>3563.5</v>
      </c>
      <c r="R139" s="261">
        <f t="shared" si="97"/>
        <v>7078.1</v>
      </c>
      <c r="S139" s="339">
        <f t="shared" si="83"/>
        <v>2209.6999999999985</v>
      </c>
      <c r="T139" s="350">
        <v>1.3</v>
      </c>
      <c r="U139" s="350">
        <v>3.4</v>
      </c>
      <c r="V139" s="340">
        <f t="shared" si="84"/>
        <v>1688.4000000000005</v>
      </c>
      <c r="W139" s="340">
        <f t="shared" si="85"/>
        <v>2024.9</v>
      </c>
      <c r="X139" s="341">
        <f t="shared" si="86"/>
        <v>5628.6999999999989</v>
      </c>
      <c r="Y139" s="342">
        <f t="shared" si="87"/>
        <v>3522.2000000000075</v>
      </c>
      <c r="Z139" s="342">
        <f t="shared" si="88"/>
        <v>5963.7999999999993</v>
      </c>
      <c r="AC139" s="212">
        <f t="shared" si="92"/>
        <v>1290.3000000000015</v>
      </c>
      <c r="AD139" s="260">
        <f t="shared" si="93"/>
        <v>5975.1</v>
      </c>
      <c r="AE139" s="212">
        <f t="shared" si="94"/>
        <v>8455.5999999999985</v>
      </c>
    </row>
    <row r="140" spans="1:31" ht="19.5" customHeight="1" x14ac:dyDescent="0.2">
      <c r="A140" s="335" t="s">
        <v>512</v>
      </c>
      <c r="B140" s="348">
        <v>45260</v>
      </c>
      <c r="C140" s="35">
        <v>3.1</v>
      </c>
      <c r="D140" s="35">
        <v>2</v>
      </c>
      <c r="E140" s="35">
        <v>2</v>
      </c>
      <c r="F140" s="338">
        <f t="shared" si="75"/>
        <v>4386.0000000000009</v>
      </c>
      <c r="G140" s="27">
        <f t="shared" si="76"/>
        <v>6275</v>
      </c>
      <c r="H140" s="339">
        <f t="shared" si="77"/>
        <v>1258.1999999999996</v>
      </c>
      <c r="I140" s="29">
        <v>0.6</v>
      </c>
      <c r="J140" s="29">
        <v>1.6</v>
      </c>
      <c r="K140" s="340">
        <f t="shared" si="78"/>
        <v>1210.5</v>
      </c>
      <c r="L140" s="340">
        <f t="shared" si="79"/>
        <v>1721.7</v>
      </c>
      <c r="M140" s="341">
        <f t="shared" si="80"/>
        <v>4755.4999999999982</v>
      </c>
      <c r="N140" s="342">
        <f t="shared" si="81"/>
        <v>2922.5000000000014</v>
      </c>
      <c r="O140" s="342">
        <f t="shared" si="82"/>
        <v>4442.5999999999995</v>
      </c>
      <c r="P140" s="261">
        <f t="shared" si="95"/>
        <v>2241.8000000000006</v>
      </c>
      <c r="Q140" s="261">
        <f t="shared" si="96"/>
        <v>3561.8999999999996</v>
      </c>
      <c r="R140" s="261">
        <f t="shared" si="97"/>
        <v>7077.5</v>
      </c>
      <c r="S140" s="339">
        <f t="shared" si="83"/>
        <v>2212.7999999999984</v>
      </c>
      <c r="T140" s="350">
        <v>0.7</v>
      </c>
      <c r="U140" s="350">
        <v>1.5</v>
      </c>
      <c r="V140" s="340">
        <f t="shared" si="84"/>
        <v>1689.1000000000006</v>
      </c>
      <c r="W140" s="340">
        <f t="shared" si="85"/>
        <v>2026.4</v>
      </c>
      <c r="X140" s="341">
        <f t="shared" si="86"/>
        <v>5631.7999999999993</v>
      </c>
      <c r="Y140" s="342">
        <f t="shared" si="87"/>
        <v>3522.9000000000074</v>
      </c>
      <c r="Z140" s="342">
        <f t="shared" si="88"/>
        <v>5965.2999999999993</v>
      </c>
      <c r="AC140" s="212">
        <f t="shared" si="92"/>
        <v>1287.2000000000016</v>
      </c>
      <c r="AD140" s="260">
        <f t="shared" si="93"/>
        <v>5973.6</v>
      </c>
      <c r="AE140" s="212">
        <f t="shared" si="94"/>
        <v>8454.9</v>
      </c>
    </row>
    <row r="141" spans="1:31" ht="19.5" customHeight="1" x14ac:dyDescent="0.2">
      <c r="A141" s="335" t="s">
        <v>513</v>
      </c>
      <c r="B141" s="348">
        <v>45261</v>
      </c>
      <c r="C141" s="35">
        <v>2</v>
      </c>
      <c r="D141" s="35">
        <v>1</v>
      </c>
      <c r="E141" s="35">
        <v>2</v>
      </c>
      <c r="F141" s="338">
        <f t="shared" si="75"/>
        <v>4388.0000000000009</v>
      </c>
      <c r="G141" s="27">
        <f t="shared" si="76"/>
        <v>6277</v>
      </c>
      <c r="H141" s="339">
        <f t="shared" si="77"/>
        <v>1260.1999999999996</v>
      </c>
      <c r="I141" s="29">
        <v>0.4</v>
      </c>
      <c r="J141" s="29">
        <v>0.9</v>
      </c>
      <c r="K141" s="340">
        <f t="shared" si="78"/>
        <v>1210.9000000000001</v>
      </c>
      <c r="L141" s="340">
        <f t="shared" si="79"/>
        <v>1722.6000000000001</v>
      </c>
      <c r="M141" s="341">
        <f t="shared" si="80"/>
        <v>4757.4999999999982</v>
      </c>
      <c r="N141" s="342">
        <f t="shared" si="81"/>
        <v>2922.9000000000015</v>
      </c>
      <c r="O141" s="342">
        <f t="shared" si="82"/>
        <v>4443.4999999999991</v>
      </c>
      <c r="P141" s="261">
        <f t="shared" si="95"/>
        <v>2239.8000000000006</v>
      </c>
      <c r="Q141" s="261">
        <f t="shared" si="96"/>
        <v>3561</v>
      </c>
      <c r="R141" s="261">
        <f t="shared" si="97"/>
        <v>7077.1</v>
      </c>
      <c r="S141" s="339">
        <f t="shared" si="83"/>
        <v>2214.7999999999984</v>
      </c>
      <c r="T141" s="350">
        <v>0.4</v>
      </c>
      <c r="U141" s="350">
        <v>1</v>
      </c>
      <c r="V141" s="340">
        <f t="shared" si="84"/>
        <v>1689.5000000000007</v>
      </c>
      <c r="W141" s="340">
        <f t="shared" si="85"/>
        <v>2027.4</v>
      </c>
      <c r="X141" s="341">
        <f t="shared" si="86"/>
        <v>5633.7999999999993</v>
      </c>
      <c r="Y141" s="342">
        <f t="shared" si="87"/>
        <v>3523.3000000000075</v>
      </c>
      <c r="Z141" s="342">
        <f t="shared" si="88"/>
        <v>5966.2999999999993</v>
      </c>
      <c r="AC141" s="212">
        <f t="shared" si="92"/>
        <v>1285.2000000000016</v>
      </c>
      <c r="AD141" s="260">
        <f t="shared" si="93"/>
        <v>5972.6</v>
      </c>
      <c r="AE141" s="212">
        <f t="shared" si="94"/>
        <v>8454.5</v>
      </c>
    </row>
    <row r="142" spans="1:31" ht="19.5" customHeight="1" x14ac:dyDescent="0.2">
      <c r="A142" s="335" t="s">
        <v>514</v>
      </c>
      <c r="B142" s="348">
        <v>45263</v>
      </c>
      <c r="C142" s="35">
        <v>0.8</v>
      </c>
      <c r="D142" s="35">
        <v>1</v>
      </c>
      <c r="E142" s="35">
        <v>1</v>
      </c>
      <c r="F142" s="338">
        <f t="shared" si="75"/>
        <v>4388.8000000000011</v>
      </c>
      <c r="G142" s="27">
        <f t="shared" si="76"/>
        <v>6278</v>
      </c>
      <c r="H142" s="339">
        <f t="shared" si="77"/>
        <v>1260.9999999999995</v>
      </c>
      <c r="I142" s="29">
        <v>0.3</v>
      </c>
      <c r="J142" s="29">
        <v>0.9</v>
      </c>
      <c r="K142" s="340">
        <f t="shared" si="78"/>
        <v>1211.2</v>
      </c>
      <c r="L142" s="340">
        <f t="shared" si="79"/>
        <v>1723.5000000000002</v>
      </c>
      <c r="M142" s="341">
        <f t="shared" si="80"/>
        <v>4758.2999999999984</v>
      </c>
      <c r="N142" s="342">
        <f t="shared" si="81"/>
        <v>2923.2000000000016</v>
      </c>
      <c r="O142" s="342">
        <f t="shared" si="82"/>
        <v>4444.3999999999987</v>
      </c>
      <c r="P142" s="261">
        <f t="shared" si="95"/>
        <v>2239.0000000000005</v>
      </c>
      <c r="Q142" s="261">
        <f t="shared" si="96"/>
        <v>3560.0999999999995</v>
      </c>
      <c r="R142" s="261">
        <f t="shared" si="97"/>
        <v>7076.8</v>
      </c>
      <c r="S142" s="339">
        <f t="shared" si="83"/>
        <v>2215.5999999999985</v>
      </c>
      <c r="T142" s="350">
        <v>0.3</v>
      </c>
      <c r="U142" s="350">
        <v>0.8</v>
      </c>
      <c r="V142" s="340">
        <f t="shared" si="84"/>
        <v>1689.8000000000006</v>
      </c>
      <c r="W142" s="340">
        <f t="shared" si="85"/>
        <v>2028.2</v>
      </c>
      <c r="X142" s="341">
        <f t="shared" si="86"/>
        <v>5634.5999999999995</v>
      </c>
      <c r="Y142" s="342">
        <f t="shared" si="87"/>
        <v>3523.6000000000076</v>
      </c>
      <c r="Z142" s="342">
        <f t="shared" si="88"/>
        <v>5967.0999999999995</v>
      </c>
      <c r="AC142" s="212">
        <f t="shared" si="92"/>
        <v>1284.4000000000015</v>
      </c>
      <c r="AD142" s="260">
        <f t="shared" si="93"/>
        <v>5971.8</v>
      </c>
      <c r="AE142" s="212">
        <f t="shared" si="94"/>
        <v>8454.1999999999989</v>
      </c>
    </row>
    <row r="143" spans="1:31" ht="19.5" customHeight="1" x14ac:dyDescent="0.2">
      <c r="A143" s="335" t="s">
        <v>515</v>
      </c>
      <c r="B143" s="348">
        <v>45264</v>
      </c>
      <c r="C143" s="35">
        <v>4</v>
      </c>
      <c r="D143" s="35">
        <v>2</v>
      </c>
      <c r="E143" s="35">
        <v>2</v>
      </c>
      <c r="F143" s="338">
        <f t="shared" si="75"/>
        <v>4392.8000000000011</v>
      </c>
      <c r="G143" s="27">
        <f t="shared" si="76"/>
        <v>6280</v>
      </c>
      <c r="H143" s="339">
        <f t="shared" si="77"/>
        <v>1264.9999999999995</v>
      </c>
      <c r="I143" s="29">
        <v>0.7</v>
      </c>
      <c r="J143" s="29">
        <v>1.6</v>
      </c>
      <c r="K143" s="340">
        <f t="shared" si="78"/>
        <v>1211.9000000000001</v>
      </c>
      <c r="L143" s="340">
        <f t="shared" si="79"/>
        <v>1725.1000000000001</v>
      </c>
      <c r="M143" s="341">
        <f t="shared" si="80"/>
        <v>4762.2999999999984</v>
      </c>
      <c r="N143" s="342">
        <f t="shared" si="81"/>
        <v>2923.9000000000015</v>
      </c>
      <c r="O143" s="342">
        <f t="shared" si="82"/>
        <v>4445.9999999999991</v>
      </c>
      <c r="P143" s="261">
        <f t="shared" si="95"/>
        <v>2235.0000000000005</v>
      </c>
      <c r="Q143" s="261">
        <f t="shared" si="96"/>
        <v>3558.5</v>
      </c>
      <c r="R143" s="261">
        <f t="shared" si="97"/>
        <v>7076.1</v>
      </c>
      <c r="S143" s="339">
        <f t="shared" si="83"/>
        <v>2219.5999999999985</v>
      </c>
      <c r="T143" s="350">
        <v>0.7</v>
      </c>
      <c r="U143" s="350">
        <v>1.6</v>
      </c>
      <c r="V143" s="340">
        <f t="shared" si="84"/>
        <v>1690.5000000000007</v>
      </c>
      <c r="W143" s="340">
        <f t="shared" si="85"/>
        <v>2029.8</v>
      </c>
      <c r="X143" s="341">
        <f t="shared" si="86"/>
        <v>5638.5999999999995</v>
      </c>
      <c r="Y143" s="342">
        <f t="shared" si="87"/>
        <v>3524.3000000000075</v>
      </c>
      <c r="Z143" s="342">
        <f t="shared" si="88"/>
        <v>5968.7</v>
      </c>
      <c r="AC143" s="212">
        <f t="shared" si="92"/>
        <v>1280.4000000000015</v>
      </c>
      <c r="AD143" s="260">
        <f t="shared" si="93"/>
        <v>5970.2</v>
      </c>
      <c r="AE143" s="212">
        <f t="shared" si="94"/>
        <v>8453.5</v>
      </c>
    </row>
    <row r="144" spans="1:31" ht="19.5" customHeight="1" x14ac:dyDescent="0.2">
      <c r="A144" s="335" t="s">
        <v>516</v>
      </c>
      <c r="B144" s="348">
        <v>45265</v>
      </c>
      <c r="C144" s="35">
        <v>5.7</v>
      </c>
      <c r="D144" s="35">
        <v>3</v>
      </c>
      <c r="E144" s="35">
        <v>3</v>
      </c>
      <c r="F144" s="338">
        <f t="shared" si="75"/>
        <v>4398.5000000000009</v>
      </c>
      <c r="G144" s="27">
        <f t="shared" si="76"/>
        <v>6283</v>
      </c>
      <c r="H144" s="339">
        <f t="shared" si="77"/>
        <v>1270.6999999999996</v>
      </c>
      <c r="I144" s="29">
        <v>1</v>
      </c>
      <c r="J144" s="29">
        <v>2.4</v>
      </c>
      <c r="K144" s="340">
        <f t="shared" si="78"/>
        <v>1212.9000000000001</v>
      </c>
      <c r="L144" s="340">
        <f t="shared" si="79"/>
        <v>1727.5000000000002</v>
      </c>
      <c r="M144" s="341">
        <f t="shared" si="80"/>
        <v>4767.9999999999982</v>
      </c>
      <c r="N144" s="342">
        <f t="shared" si="81"/>
        <v>2924.9000000000015</v>
      </c>
      <c r="O144" s="342">
        <f t="shared" si="82"/>
        <v>4448.3999999999987</v>
      </c>
      <c r="P144" s="261">
        <f t="shared" si="95"/>
        <v>2229.3000000000006</v>
      </c>
      <c r="Q144" s="261">
        <f t="shared" si="96"/>
        <v>3556.0999999999995</v>
      </c>
      <c r="R144" s="261">
        <f t="shared" si="97"/>
        <v>7075.1</v>
      </c>
      <c r="S144" s="339">
        <f t="shared" si="83"/>
        <v>2225.2999999999984</v>
      </c>
      <c r="T144" s="350">
        <v>1</v>
      </c>
      <c r="U144" s="350">
        <v>2.4</v>
      </c>
      <c r="V144" s="340">
        <f t="shared" si="84"/>
        <v>1691.5000000000007</v>
      </c>
      <c r="W144" s="340">
        <f t="shared" si="85"/>
        <v>2032.2</v>
      </c>
      <c r="X144" s="341">
        <f t="shared" si="86"/>
        <v>5644.2999999999993</v>
      </c>
      <c r="Y144" s="342">
        <f t="shared" si="87"/>
        <v>3525.3000000000075</v>
      </c>
      <c r="Z144" s="342">
        <f t="shared" si="88"/>
        <v>5971.0999999999995</v>
      </c>
      <c r="AC144" s="212">
        <f t="shared" si="92"/>
        <v>1274.7000000000016</v>
      </c>
      <c r="AD144" s="260">
        <f t="shared" si="93"/>
        <v>5967.8</v>
      </c>
      <c r="AE144" s="212">
        <f t="shared" si="94"/>
        <v>8452.5</v>
      </c>
    </row>
    <row r="145" spans="1:31" ht="19.5" customHeight="1" x14ac:dyDescent="0.2">
      <c r="A145" s="335" t="s">
        <v>518</v>
      </c>
      <c r="B145" s="348">
        <v>45266</v>
      </c>
      <c r="C145" s="35">
        <v>2.5</v>
      </c>
      <c r="D145" s="35">
        <v>1</v>
      </c>
      <c r="E145" s="35">
        <v>1</v>
      </c>
      <c r="F145" s="338">
        <f t="shared" si="75"/>
        <v>4401.0000000000009</v>
      </c>
      <c r="G145" s="27">
        <f t="shared" si="76"/>
        <v>6284</v>
      </c>
      <c r="H145" s="339">
        <f t="shared" si="77"/>
        <v>1273.1999999999996</v>
      </c>
      <c r="I145" s="29">
        <v>0.3</v>
      </c>
      <c r="J145" s="29">
        <v>0.8</v>
      </c>
      <c r="K145" s="340">
        <f t="shared" si="78"/>
        <v>1213.2</v>
      </c>
      <c r="L145" s="340">
        <f t="shared" si="79"/>
        <v>1728.3000000000002</v>
      </c>
      <c r="M145" s="341">
        <f t="shared" si="80"/>
        <v>4770.4999999999982</v>
      </c>
      <c r="N145" s="342">
        <f t="shared" si="81"/>
        <v>2925.2000000000016</v>
      </c>
      <c r="O145" s="342">
        <f t="shared" si="82"/>
        <v>4449.1999999999989</v>
      </c>
      <c r="P145" s="261">
        <f t="shared" si="95"/>
        <v>2226.8000000000006</v>
      </c>
      <c r="Q145" s="261">
        <f t="shared" si="96"/>
        <v>3555.2999999999997</v>
      </c>
      <c r="R145" s="261">
        <f t="shared" si="97"/>
        <v>7074.8</v>
      </c>
      <c r="S145" s="339">
        <f t="shared" si="83"/>
        <v>2227.7999999999984</v>
      </c>
      <c r="T145" s="350">
        <v>0.3</v>
      </c>
      <c r="U145" s="350">
        <v>0.8</v>
      </c>
      <c r="V145" s="340">
        <f t="shared" si="84"/>
        <v>1691.8000000000006</v>
      </c>
      <c r="W145" s="340">
        <f t="shared" si="85"/>
        <v>2033</v>
      </c>
      <c r="X145" s="341">
        <f t="shared" si="86"/>
        <v>5646.7999999999993</v>
      </c>
      <c r="Y145" s="342">
        <f t="shared" si="87"/>
        <v>3525.6000000000076</v>
      </c>
      <c r="Z145" s="342">
        <f t="shared" si="88"/>
        <v>5971.9</v>
      </c>
      <c r="AC145" s="212">
        <f t="shared" si="92"/>
        <v>1272.2000000000016</v>
      </c>
      <c r="AD145" s="260">
        <f t="shared" si="93"/>
        <v>5967</v>
      </c>
      <c r="AE145" s="212">
        <f t="shared" si="94"/>
        <v>8452.1999999999989</v>
      </c>
    </row>
    <row r="146" spans="1:31" ht="21.75" customHeight="1" x14ac:dyDescent="0.2">
      <c r="A146" s="335" t="s">
        <v>525</v>
      </c>
      <c r="B146" s="348">
        <v>45267</v>
      </c>
      <c r="C146" s="35">
        <v>2.1</v>
      </c>
      <c r="D146" s="35">
        <v>2</v>
      </c>
      <c r="E146" s="35">
        <v>4</v>
      </c>
      <c r="F146" s="338">
        <f t="shared" si="75"/>
        <v>4403.1000000000013</v>
      </c>
      <c r="G146" s="27">
        <f t="shared" si="76"/>
        <v>6288</v>
      </c>
      <c r="H146" s="339">
        <f t="shared" si="77"/>
        <v>1275.2999999999995</v>
      </c>
      <c r="I146" s="29">
        <v>0.7</v>
      </c>
      <c r="J146" s="29">
        <v>1.6</v>
      </c>
      <c r="K146" s="340">
        <f t="shared" si="78"/>
        <v>1213.9000000000001</v>
      </c>
      <c r="L146" s="340">
        <f t="shared" si="79"/>
        <v>1729.9</v>
      </c>
      <c r="M146" s="341">
        <f t="shared" si="80"/>
        <v>4772.5999999999985</v>
      </c>
      <c r="N146" s="342">
        <f t="shared" si="81"/>
        <v>2925.9000000000015</v>
      </c>
      <c r="O146" s="342">
        <f t="shared" si="82"/>
        <v>4450.7999999999993</v>
      </c>
      <c r="P146" s="261">
        <f t="shared" si="95"/>
        <v>2224.7000000000007</v>
      </c>
      <c r="Q146" s="261">
        <f t="shared" si="96"/>
        <v>3553.7</v>
      </c>
      <c r="R146" s="261">
        <f t="shared" si="97"/>
        <v>7074.1</v>
      </c>
      <c r="S146" s="339">
        <f t="shared" si="83"/>
        <v>2229.8999999999983</v>
      </c>
      <c r="T146" s="350">
        <v>0.7</v>
      </c>
      <c r="U146" s="350">
        <v>1.7</v>
      </c>
      <c r="V146" s="340">
        <f t="shared" si="84"/>
        <v>1692.5000000000007</v>
      </c>
      <c r="W146" s="340">
        <f t="shared" si="85"/>
        <v>2034.7</v>
      </c>
      <c r="X146" s="341">
        <f t="shared" si="86"/>
        <v>5648.9</v>
      </c>
      <c r="Y146" s="342">
        <f t="shared" si="87"/>
        <v>3526.3000000000075</v>
      </c>
      <c r="Z146" s="342">
        <f t="shared" si="88"/>
        <v>5973.5999999999995</v>
      </c>
      <c r="AC146" s="212">
        <f t="shared" si="92"/>
        <v>1270.1000000000017</v>
      </c>
      <c r="AD146" s="260">
        <f t="shared" si="93"/>
        <v>5965.3</v>
      </c>
      <c r="AE146" s="212">
        <f t="shared" si="94"/>
        <v>8451.5</v>
      </c>
    </row>
    <row r="147" spans="1:31" ht="21.75" customHeight="1" x14ac:dyDescent="0.2">
      <c r="A147" s="335" t="s">
        <v>526</v>
      </c>
      <c r="B147" s="348">
        <v>45269</v>
      </c>
      <c r="C147" s="35">
        <v>2.1</v>
      </c>
      <c r="D147" s="35">
        <v>1</v>
      </c>
      <c r="E147" s="35">
        <v>1</v>
      </c>
      <c r="F147" s="338">
        <f t="shared" si="75"/>
        <v>4405.2000000000016</v>
      </c>
      <c r="G147" s="27">
        <f t="shared" si="76"/>
        <v>6289</v>
      </c>
      <c r="H147" s="339">
        <f t="shared" si="77"/>
        <v>1277.3999999999994</v>
      </c>
      <c r="I147" s="29">
        <v>0.3</v>
      </c>
      <c r="J147" s="29">
        <v>0.9</v>
      </c>
      <c r="K147" s="340">
        <f t="shared" si="78"/>
        <v>1214.2</v>
      </c>
      <c r="L147" s="340">
        <f t="shared" si="79"/>
        <v>1730.8000000000002</v>
      </c>
      <c r="M147" s="341">
        <f t="shared" si="80"/>
        <v>4774.6999999999989</v>
      </c>
      <c r="N147" s="342">
        <f t="shared" si="81"/>
        <v>2926.2000000000016</v>
      </c>
      <c r="O147" s="342">
        <f t="shared" si="82"/>
        <v>4451.6999999999989</v>
      </c>
      <c r="P147" s="261">
        <f t="shared" si="95"/>
        <v>2222.6000000000008</v>
      </c>
      <c r="Q147" s="261">
        <f t="shared" si="96"/>
        <v>3552.7999999999997</v>
      </c>
      <c r="R147" s="261">
        <f t="shared" si="97"/>
        <v>7073.8</v>
      </c>
      <c r="S147" s="339">
        <f t="shared" si="83"/>
        <v>2231.9999999999982</v>
      </c>
      <c r="T147" s="350">
        <v>0.3</v>
      </c>
      <c r="U147" s="350">
        <v>0.8</v>
      </c>
      <c r="V147" s="340">
        <f t="shared" si="84"/>
        <v>1692.8000000000006</v>
      </c>
      <c r="W147" s="340">
        <f t="shared" si="85"/>
        <v>2035.5</v>
      </c>
      <c r="X147" s="341">
        <f t="shared" si="86"/>
        <v>5651</v>
      </c>
      <c r="Y147" s="342">
        <f t="shared" si="87"/>
        <v>3526.6000000000076</v>
      </c>
      <c r="Z147" s="342">
        <f t="shared" si="88"/>
        <v>5974.4</v>
      </c>
      <c r="AC147" s="212">
        <f t="shared" si="92"/>
        <v>1268.0000000000018</v>
      </c>
      <c r="AD147" s="260">
        <f t="shared" si="93"/>
        <v>5964.5</v>
      </c>
      <c r="AE147" s="212">
        <f t="shared" si="94"/>
        <v>8451.1999999999989</v>
      </c>
    </row>
    <row r="148" spans="1:31" ht="21.75" customHeight="1" x14ac:dyDescent="0.2">
      <c r="A148" s="335" t="s">
        <v>527</v>
      </c>
      <c r="B148" s="348">
        <v>45271</v>
      </c>
      <c r="C148" s="35">
        <v>4.2</v>
      </c>
      <c r="D148" s="35">
        <v>4</v>
      </c>
      <c r="E148" s="35">
        <v>8</v>
      </c>
      <c r="F148" s="338">
        <f t="shared" si="75"/>
        <v>4409.4000000000015</v>
      </c>
      <c r="G148" s="27">
        <f t="shared" si="76"/>
        <v>6297</v>
      </c>
      <c r="H148" s="339">
        <f t="shared" si="77"/>
        <v>1281.5999999999995</v>
      </c>
      <c r="I148" s="29">
        <v>1.7</v>
      </c>
      <c r="J148" s="29">
        <v>4</v>
      </c>
      <c r="K148" s="340">
        <f t="shared" si="78"/>
        <v>1215.9000000000001</v>
      </c>
      <c r="L148" s="340">
        <f t="shared" si="79"/>
        <v>1734.8000000000002</v>
      </c>
      <c r="M148" s="341">
        <f t="shared" si="80"/>
        <v>4778.8999999999987</v>
      </c>
      <c r="N148" s="342">
        <f t="shared" si="81"/>
        <v>2927.9000000000015</v>
      </c>
      <c r="O148" s="342">
        <f t="shared" si="82"/>
        <v>4455.6999999999989</v>
      </c>
      <c r="P148" s="261">
        <f t="shared" si="95"/>
        <v>2218.4000000000005</v>
      </c>
      <c r="Q148" s="261">
        <f t="shared" si="96"/>
        <v>3548.7999999999997</v>
      </c>
      <c r="R148" s="261">
        <f t="shared" si="97"/>
        <v>7072.1</v>
      </c>
      <c r="S148" s="339">
        <f t="shared" si="83"/>
        <v>2236.199999999998</v>
      </c>
      <c r="T148" s="350">
        <v>1.6</v>
      </c>
      <c r="U148" s="350">
        <v>4</v>
      </c>
      <c r="V148" s="340">
        <f t="shared" si="84"/>
        <v>1694.4000000000005</v>
      </c>
      <c r="W148" s="340">
        <f t="shared" si="85"/>
        <v>2039.5</v>
      </c>
      <c r="X148" s="341">
        <f t="shared" si="86"/>
        <v>5655.2</v>
      </c>
      <c r="Y148" s="342">
        <f t="shared" si="87"/>
        <v>3528.2000000000075</v>
      </c>
      <c r="Z148" s="342">
        <f t="shared" si="88"/>
        <v>5978.4</v>
      </c>
      <c r="AC148" s="212">
        <f t="shared" si="92"/>
        <v>1263.800000000002</v>
      </c>
      <c r="AD148" s="260">
        <f t="shared" si="93"/>
        <v>5960.5</v>
      </c>
      <c r="AE148" s="212">
        <f t="shared" si="94"/>
        <v>8449.5999999999985</v>
      </c>
    </row>
    <row r="149" spans="1:31" ht="21.75" customHeight="1" x14ac:dyDescent="0.2">
      <c r="A149" s="335" t="s">
        <v>529</v>
      </c>
      <c r="B149" s="348">
        <v>45272</v>
      </c>
      <c r="C149" s="35">
        <v>5.9</v>
      </c>
      <c r="D149" s="35">
        <v>5</v>
      </c>
      <c r="E149" s="35">
        <v>12</v>
      </c>
      <c r="F149" s="338">
        <f t="shared" si="75"/>
        <v>4415.3000000000011</v>
      </c>
      <c r="G149" s="27">
        <f t="shared" si="76"/>
        <v>6309</v>
      </c>
      <c r="H149" s="339">
        <f t="shared" si="77"/>
        <v>1287.4999999999995</v>
      </c>
      <c r="I149" s="29">
        <v>1.8</v>
      </c>
      <c r="J149" s="29">
        <v>4.5</v>
      </c>
      <c r="K149" s="340">
        <f t="shared" si="78"/>
        <v>1217.7</v>
      </c>
      <c r="L149" s="340">
        <f t="shared" si="79"/>
        <v>1739.3000000000002</v>
      </c>
      <c r="M149" s="341">
        <f t="shared" si="80"/>
        <v>4784.7999999999993</v>
      </c>
      <c r="N149" s="342">
        <f t="shared" ref="N149:O156" si="98">IF(I149="","",I149+N148)</f>
        <v>2929.7000000000016</v>
      </c>
      <c r="O149" s="342">
        <f t="shared" si="98"/>
        <v>4460.1999999999989</v>
      </c>
      <c r="P149" s="261">
        <f t="shared" si="95"/>
        <v>2212.5000000000005</v>
      </c>
      <c r="Q149" s="261">
        <f t="shared" si="96"/>
        <v>3544.2999999999997</v>
      </c>
      <c r="R149" s="261">
        <f t="shared" si="97"/>
        <v>7070.3</v>
      </c>
      <c r="S149" s="339">
        <f t="shared" si="83"/>
        <v>2242.0999999999981</v>
      </c>
      <c r="T149" s="350">
        <v>1.8</v>
      </c>
      <c r="U149" s="350">
        <v>4.5</v>
      </c>
      <c r="V149" s="340">
        <f t="shared" si="84"/>
        <v>1696.2000000000005</v>
      </c>
      <c r="W149" s="340">
        <f t="shared" si="85"/>
        <v>2044</v>
      </c>
      <c r="X149" s="341">
        <f t="shared" si="86"/>
        <v>5661.1</v>
      </c>
      <c r="Y149" s="342">
        <f t="shared" si="87"/>
        <v>3530.0000000000077</v>
      </c>
      <c r="Z149" s="342">
        <f t="shared" si="88"/>
        <v>5982.9</v>
      </c>
      <c r="AC149" s="212">
        <f t="shared" si="92"/>
        <v>1257.9000000000019</v>
      </c>
      <c r="AD149" s="260">
        <f t="shared" si="93"/>
        <v>5956</v>
      </c>
      <c r="AE149" s="212">
        <f t="shared" si="94"/>
        <v>8447.7999999999993</v>
      </c>
    </row>
    <row r="150" spans="1:31" ht="21.75" customHeight="1" x14ac:dyDescent="0.2">
      <c r="A150" s="335" t="s">
        <v>532</v>
      </c>
      <c r="B150" s="348">
        <v>45273</v>
      </c>
      <c r="C150" s="35">
        <v>6</v>
      </c>
      <c r="D150" s="35">
        <v>5</v>
      </c>
      <c r="E150" s="35">
        <v>16</v>
      </c>
      <c r="F150" s="338">
        <f t="shared" si="75"/>
        <v>4421.3000000000011</v>
      </c>
      <c r="G150" s="27">
        <f t="shared" si="76"/>
        <v>6325</v>
      </c>
      <c r="H150" s="339">
        <f t="shared" si="77"/>
        <v>1293.4999999999995</v>
      </c>
      <c r="I150" s="29">
        <v>1.8</v>
      </c>
      <c r="J150" s="29">
        <v>4.7</v>
      </c>
      <c r="K150" s="340">
        <f t="shared" si="78"/>
        <v>1219.5</v>
      </c>
      <c r="L150" s="340">
        <f t="shared" si="79"/>
        <v>1744.0000000000002</v>
      </c>
      <c r="M150" s="341">
        <f t="shared" si="80"/>
        <v>4790.7999999999993</v>
      </c>
      <c r="N150" s="342">
        <f t="shared" si="98"/>
        <v>2931.5000000000018</v>
      </c>
      <c r="O150" s="342">
        <f t="shared" si="98"/>
        <v>4464.8999999999987</v>
      </c>
      <c r="P150" s="261">
        <f t="shared" si="95"/>
        <v>2206.5000000000005</v>
      </c>
      <c r="Q150" s="261">
        <f t="shared" si="96"/>
        <v>3539.5999999999995</v>
      </c>
      <c r="R150" s="261">
        <f t="shared" si="97"/>
        <v>7068.5</v>
      </c>
      <c r="S150" s="339">
        <f t="shared" si="83"/>
        <v>2248.0999999999981</v>
      </c>
      <c r="T150" s="350">
        <v>1.8</v>
      </c>
      <c r="U150" s="350">
        <v>4.7</v>
      </c>
      <c r="V150" s="340">
        <f t="shared" si="84"/>
        <v>1698.0000000000005</v>
      </c>
      <c r="W150" s="340">
        <f t="shared" si="85"/>
        <v>2048.6999999999998</v>
      </c>
      <c r="X150" s="341">
        <f t="shared" si="86"/>
        <v>5667.1</v>
      </c>
      <c r="Y150" s="342">
        <f t="shared" si="87"/>
        <v>3531.8000000000079</v>
      </c>
      <c r="Z150" s="342">
        <f t="shared" si="88"/>
        <v>5987.5999999999995</v>
      </c>
      <c r="AC150" s="212">
        <f t="shared" si="92"/>
        <v>1251.9000000000019</v>
      </c>
      <c r="AD150" s="260">
        <f t="shared" si="93"/>
        <v>5951.3</v>
      </c>
      <c r="AE150" s="212">
        <f t="shared" si="94"/>
        <v>8446</v>
      </c>
    </row>
    <row r="151" spans="1:31" ht="21.75" customHeight="1" x14ac:dyDescent="0.2">
      <c r="A151" s="335" t="s">
        <v>540</v>
      </c>
      <c r="B151" s="348">
        <v>45274</v>
      </c>
      <c r="C151" s="35">
        <v>0</v>
      </c>
      <c r="D151" s="35">
        <v>0</v>
      </c>
      <c r="E151" s="35">
        <v>0</v>
      </c>
      <c r="F151" s="338">
        <f t="shared" ref="F151:F167" si="99">IF(C151="","",C151+F150)</f>
        <v>4421.3000000000011</v>
      </c>
      <c r="G151" s="27">
        <f t="shared" ref="G151:G167" si="100">IF(E151="","",G150+E151)</f>
        <v>6325</v>
      </c>
      <c r="H151" s="339">
        <f t="shared" ref="H151:H167" si="101">IF(C151="","",C151+H150)</f>
        <v>1293.4999999999995</v>
      </c>
      <c r="I151" s="29">
        <v>0</v>
      </c>
      <c r="J151" s="29">
        <v>0</v>
      </c>
      <c r="K151" s="340">
        <f t="shared" ref="K151:K167" si="102">IF(I151="","",I151+K150)</f>
        <v>1219.5</v>
      </c>
      <c r="L151" s="340">
        <f t="shared" ref="L151:L167" si="103">IF(J151="","",J151+L150)</f>
        <v>1744.0000000000002</v>
      </c>
      <c r="M151" s="341">
        <f t="shared" ref="M151:M156" si="104">IF(H151="","",H151-H150+M150)</f>
        <v>4790.7999999999993</v>
      </c>
      <c r="N151" s="342">
        <f t="shared" si="98"/>
        <v>2931.5000000000018</v>
      </c>
      <c r="O151" s="342">
        <f t="shared" si="98"/>
        <v>4464.8999999999987</v>
      </c>
      <c r="P151" s="261">
        <f t="shared" si="95"/>
        <v>2206.5000000000005</v>
      </c>
      <c r="Q151" s="261">
        <f t="shared" si="96"/>
        <v>3539.5999999999995</v>
      </c>
      <c r="R151" s="261">
        <f t="shared" si="97"/>
        <v>7068.5</v>
      </c>
      <c r="S151" s="339">
        <f t="shared" ref="S151:S167" si="105">IF(C151="","",C151+S150)</f>
        <v>2248.0999999999981</v>
      </c>
      <c r="T151" s="350">
        <v>0</v>
      </c>
      <c r="U151" s="350">
        <v>0</v>
      </c>
      <c r="V151" s="340">
        <f t="shared" ref="V151:V167" si="106">IF(T151="","",T151+V150)</f>
        <v>1698.0000000000005</v>
      </c>
      <c r="W151" s="340">
        <f t="shared" ref="W151:W167" si="107">IF(U151="","",U151+W150)</f>
        <v>2048.6999999999998</v>
      </c>
      <c r="X151" s="341">
        <f t="shared" ref="X151:X167" si="108">IF(S151="","",S151-S150+X150)</f>
        <v>5667.1</v>
      </c>
      <c r="Y151" s="342">
        <f t="shared" ref="Y151:Y167" si="109">IF(T151="","",T151+Y150)</f>
        <v>3531.8000000000079</v>
      </c>
      <c r="Z151" s="342">
        <f t="shared" ref="Z151:Z167" si="110">IF(U151="","",U151+Z150)</f>
        <v>5987.5999999999995</v>
      </c>
      <c r="AC151" s="212">
        <f t="shared" si="92"/>
        <v>1251.9000000000019</v>
      </c>
      <c r="AD151" s="260">
        <f t="shared" si="93"/>
        <v>5951.3</v>
      </c>
      <c r="AE151" s="212">
        <f t="shared" si="94"/>
        <v>8446</v>
      </c>
    </row>
    <row r="152" spans="1:31" ht="21.75" customHeight="1" x14ac:dyDescent="0.2">
      <c r="A152" s="335" t="s">
        <v>541</v>
      </c>
      <c r="B152" s="348">
        <v>45275</v>
      </c>
      <c r="C152" s="35">
        <v>0</v>
      </c>
      <c r="D152" s="35">
        <v>0</v>
      </c>
      <c r="E152" s="35">
        <v>0</v>
      </c>
      <c r="F152" s="338">
        <f t="shared" si="99"/>
        <v>4421.3000000000011</v>
      </c>
      <c r="G152" s="27">
        <f t="shared" si="100"/>
        <v>6325</v>
      </c>
      <c r="H152" s="339">
        <f t="shared" si="101"/>
        <v>1293.4999999999995</v>
      </c>
      <c r="I152" s="29">
        <v>0.3</v>
      </c>
      <c r="J152" s="29">
        <v>0.6</v>
      </c>
      <c r="K152" s="340">
        <f t="shared" si="102"/>
        <v>1219.8</v>
      </c>
      <c r="L152" s="340">
        <f t="shared" si="103"/>
        <v>1744.6000000000001</v>
      </c>
      <c r="M152" s="341">
        <f t="shared" si="104"/>
        <v>4790.7999999999993</v>
      </c>
      <c r="N152" s="342">
        <f t="shared" si="98"/>
        <v>2931.800000000002</v>
      </c>
      <c r="O152" s="342">
        <f t="shared" si="98"/>
        <v>4465.4999999999991</v>
      </c>
      <c r="P152" s="261">
        <f t="shared" si="95"/>
        <v>2206.5000000000005</v>
      </c>
      <c r="Q152" s="261">
        <f t="shared" si="96"/>
        <v>3539</v>
      </c>
      <c r="R152" s="261">
        <f t="shared" si="97"/>
        <v>7068.2</v>
      </c>
      <c r="S152" s="339">
        <f t="shared" si="105"/>
        <v>2248.0999999999981</v>
      </c>
      <c r="T152" s="350">
        <v>0.3</v>
      </c>
      <c r="U152" s="350">
        <v>0.6</v>
      </c>
      <c r="V152" s="340">
        <f t="shared" si="106"/>
        <v>1698.3000000000004</v>
      </c>
      <c r="W152" s="340">
        <f t="shared" si="107"/>
        <v>2049.2999999999997</v>
      </c>
      <c r="X152" s="341">
        <f t="shared" si="108"/>
        <v>5667.1</v>
      </c>
      <c r="Y152" s="342">
        <f t="shared" si="109"/>
        <v>3532.1000000000081</v>
      </c>
      <c r="Z152" s="342">
        <f t="shared" si="110"/>
        <v>5988.2</v>
      </c>
      <c r="AC152" s="212">
        <f t="shared" si="92"/>
        <v>1251.9000000000019</v>
      </c>
      <c r="AD152" s="260">
        <f t="shared" si="93"/>
        <v>5950.7000000000007</v>
      </c>
      <c r="AE152" s="212">
        <f t="shared" si="94"/>
        <v>8445.6999999999989</v>
      </c>
    </row>
    <row r="153" spans="1:31" ht="21.75" customHeight="1" x14ac:dyDescent="0.2">
      <c r="A153" s="335" t="s">
        <v>542</v>
      </c>
      <c r="B153" s="348">
        <v>45280</v>
      </c>
      <c r="C153" s="35">
        <v>0</v>
      </c>
      <c r="D153" s="35">
        <v>0</v>
      </c>
      <c r="E153" s="35">
        <v>0</v>
      </c>
      <c r="F153" s="338">
        <f t="shared" si="99"/>
        <v>4421.3000000000011</v>
      </c>
      <c r="G153" s="27">
        <f t="shared" si="100"/>
        <v>6325</v>
      </c>
      <c r="H153" s="339">
        <f t="shared" si="101"/>
        <v>1293.4999999999995</v>
      </c>
      <c r="I153" s="29">
        <v>0</v>
      </c>
      <c r="J153" s="29">
        <v>0</v>
      </c>
      <c r="K153" s="340">
        <f t="shared" si="102"/>
        <v>1219.8</v>
      </c>
      <c r="L153" s="340">
        <f t="shared" si="103"/>
        <v>1744.6000000000001</v>
      </c>
      <c r="M153" s="341">
        <f t="shared" si="104"/>
        <v>4790.7999999999993</v>
      </c>
      <c r="N153" s="342">
        <f t="shared" si="98"/>
        <v>2931.800000000002</v>
      </c>
      <c r="O153" s="342">
        <f t="shared" si="98"/>
        <v>4465.4999999999991</v>
      </c>
      <c r="P153" s="261">
        <f t="shared" si="95"/>
        <v>2206.5000000000005</v>
      </c>
      <c r="Q153" s="261">
        <f t="shared" si="96"/>
        <v>3539</v>
      </c>
      <c r="R153" s="261">
        <f t="shared" si="97"/>
        <v>7068.2</v>
      </c>
      <c r="S153" s="339">
        <f t="shared" si="105"/>
        <v>2248.0999999999981</v>
      </c>
      <c r="T153" s="350">
        <v>0</v>
      </c>
      <c r="U153" s="350">
        <v>0</v>
      </c>
      <c r="V153" s="340">
        <f t="shared" si="106"/>
        <v>1698.3000000000004</v>
      </c>
      <c r="W153" s="340">
        <f t="shared" si="107"/>
        <v>2049.2999999999997</v>
      </c>
      <c r="X153" s="341">
        <f t="shared" si="108"/>
        <v>5667.1</v>
      </c>
      <c r="Y153" s="342">
        <f t="shared" si="109"/>
        <v>3532.1000000000081</v>
      </c>
      <c r="Z153" s="342">
        <f t="shared" si="110"/>
        <v>5988.2</v>
      </c>
      <c r="AC153" s="212">
        <f t="shared" si="92"/>
        <v>1251.9000000000019</v>
      </c>
      <c r="AD153" s="260">
        <f t="shared" si="93"/>
        <v>5950.7000000000007</v>
      </c>
      <c r="AE153" s="212">
        <f t="shared" si="94"/>
        <v>8445.6999999999989</v>
      </c>
    </row>
    <row r="154" spans="1:31" ht="21.75" customHeight="1" x14ac:dyDescent="0.2">
      <c r="A154" s="335" t="s">
        <v>543</v>
      </c>
      <c r="B154" s="348">
        <v>45281</v>
      </c>
      <c r="C154" s="35">
        <v>0.8</v>
      </c>
      <c r="D154" s="35">
        <v>3</v>
      </c>
      <c r="E154" s="35">
        <v>4</v>
      </c>
      <c r="F154" s="338">
        <f t="shared" si="99"/>
        <v>4422.1000000000013</v>
      </c>
      <c r="G154" s="27">
        <f t="shared" si="100"/>
        <v>6329</v>
      </c>
      <c r="H154" s="339">
        <f t="shared" si="101"/>
        <v>1294.2999999999995</v>
      </c>
      <c r="I154" s="29">
        <v>1.1000000000000001</v>
      </c>
      <c r="J154" s="29">
        <v>2.2000000000000002</v>
      </c>
      <c r="K154" s="340">
        <f t="shared" si="102"/>
        <v>1220.8999999999999</v>
      </c>
      <c r="L154" s="340">
        <f t="shared" si="103"/>
        <v>1746.8000000000002</v>
      </c>
      <c r="M154" s="341">
        <f t="shared" si="104"/>
        <v>4791.5999999999995</v>
      </c>
      <c r="N154" s="342">
        <f t="shared" si="98"/>
        <v>2932.9000000000019</v>
      </c>
      <c r="O154" s="342">
        <f t="shared" si="98"/>
        <v>4467.6999999999989</v>
      </c>
      <c r="P154" s="261">
        <f t="shared" si="95"/>
        <v>2205.7000000000007</v>
      </c>
      <c r="Q154" s="261">
        <f t="shared" si="96"/>
        <v>3536.7999999999997</v>
      </c>
      <c r="R154" s="261">
        <f t="shared" si="97"/>
        <v>7067.1</v>
      </c>
      <c r="S154" s="339">
        <f t="shared" si="105"/>
        <v>2248.8999999999983</v>
      </c>
      <c r="T154" s="350">
        <v>1</v>
      </c>
      <c r="U154" s="350">
        <v>2.2000000000000002</v>
      </c>
      <c r="V154" s="340">
        <f t="shared" si="106"/>
        <v>1699.3000000000004</v>
      </c>
      <c r="W154" s="340">
        <f t="shared" si="107"/>
        <v>2051.4999999999995</v>
      </c>
      <c r="X154" s="341">
        <f t="shared" si="108"/>
        <v>5667.9000000000005</v>
      </c>
      <c r="Y154" s="342">
        <f t="shared" si="109"/>
        <v>3533.1000000000081</v>
      </c>
      <c r="Z154" s="342">
        <f t="shared" si="110"/>
        <v>5990.4</v>
      </c>
      <c r="AC154" s="212">
        <f t="shared" si="92"/>
        <v>1251.1000000000017</v>
      </c>
      <c r="AD154" s="260">
        <f t="shared" si="93"/>
        <v>5948.5</v>
      </c>
      <c r="AE154" s="212">
        <f t="shared" si="94"/>
        <v>8444.6999999999989</v>
      </c>
    </row>
    <row r="155" spans="1:31" ht="21.75" customHeight="1" x14ac:dyDescent="0.2">
      <c r="A155" s="335" t="s">
        <v>544</v>
      </c>
      <c r="B155" s="348">
        <v>45282</v>
      </c>
      <c r="C155" s="35">
        <v>1</v>
      </c>
      <c r="D155" s="35">
        <v>1</v>
      </c>
      <c r="E155" s="35">
        <v>3</v>
      </c>
      <c r="F155" s="338">
        <f t="shared" si="99"/>
        <v>4423.1000000000013</v>
      </c>
      <c r="G155" s="27">
        <f t="shared" si="100"/>
        <v>6332</v>
      </c>
      <c r="H155" s="339">
        <f t="shared" si="101"/>
        <v>1295.2999999999995</v>
      </c>
      <c r="I155" s="29">
        <v>0.3</v>
      </c>
      <c r="J155" s="29">
        <v>1.1000000000000001</v>
      </c>
      <c r="K155" s="340">
        <f t="shared" si="102"/>
        <v>1221.1999999999998</v>
      </c>
      <c r="L155" s="340">
        <f t="shared" si="103"/>
        <v>1747.9</v>
      </c>
      <c r="M155" s="341">
        <f t="shared" si="104"/>
        <v>4792.5999999999995</v>
      </c>
      <c r="N155" s="342">
        <f t="shared" si="98"/>
        <v>2933.2000000000021</v>
      </c>
      <c r="O155" s="342">
        <f t="shared" si="98"/>
        <v>4468.7999999999993</v>
      </c>
      <c r="P155" s="261">
        <f t="shared" si="95"/>
        <v>2204.7000000000007</v>
      </c>
      <c r="Q155" s="261">
        <f t="shared" si="96"/>
        <v>3535.7</v>
      </c>
      <c r="R155" s="261">
        <f t="shared" si="97"/>
        <v>7066.8</v>
      </c>
      <c r="S155" s="339">
        <f t="shared" si="105"/>
        <v>2249.8999999999983</v>
      </c>
      <c r="T155" s="350">
        <v>0.4</v>
      </c>
      <c r="U155" s="350">
        <v>1.1000000000000001</v>
      </c>
      <c r="V155" s="340">
        <f t="shared" si="106"/>
        <v>1699.7000000000005</v>
      </c>
      <c r="W155" s="340">
        <f t="shared" si="107"/>
        <v>2052.5999999999995</v>
      </c>
      <c r="X155" s="341">
        <f t="shared" si="108"/>
        <v>5668.9000000000005</v>
      </c>
      <c r="Y155" s="342">
        <f t="shared" si="109"/>
        <v>3533.5000000000082</v>
      </c>
      <c r="Z155" s="342">
        <f t="shared" si="110"/>
        <v>5991.5</v>
      </c>
      <c r="AC155" s="212">
        <f t="shared" si="92"/>
        <v>1250.1000000000017</v>
      </c>
      <c r="AD155" s="260">
        <f t="shared" si="93"/>
        <v>5947.4000000000005</v>
      </c>
      <c r="AE155" s="212">
        <f t="shared" si="94"/>
        <v>8444.2999999999993</v>
      </c>
    </row>
    <row r="156" spans="1:31" ht="21.75" customHeight="1" x14ac:dyDescent="0.2">
      <c r="A156" s="335" t="s">
        <v>546</v>
      </c>
      <c r="B156" s="348">
        <v>45286</v>
      </c>
      <c r="C156" s="35">
        <v>2.4</v>
      </c>
      <c r="D156" s="35">
        <v>1</v>
      </c>
      <c r="E156" s="35">
        <v>1</v>
      </c>
      <c r="F156" s="338">
        <f t="shared" si="99"/>
        <v>4425.5000000000009</v>
      </c>
      <c r="G156" s="27">
        <f t="shared" si="100"/>
        <v>6333</v>
      </c>
      <c r="H156" s="339">
        <f t="shared" si="101"/>
        <v>1297.6999999999996</v>
      </c>
      <c r="I156" s="29">
        <v>0.3</v>
      </c>
      <c r="J156" s="29">
        <v>0.9</v>
      </c>
      <c r="K156" s="340">
        <f t="shared" si="102"/>
        <v>1221.4999999999998</v>
      </c>
      <c r="L156" s="340">
        <f t="shared" si="103"/>
        <v>1748.8000000000002</v>
      </c>
      <c r="M156" s="341">
        <f t="shared" si="104"/>
        <v>4795</v>
      </c>
      <c r="N156" s="342">
        <f t="shared" si="98"/>
        <v>2933.5000000000023</v>
      </c>
      <c r="O156" s="342">
        <f t="shared" si="98"/>
        <v>4469.6999999999989</v>
      </c>
      <c r="P156" s="261">
        <f t="shared" si="95"/>
        <v>2202.3000000000006</v>
      </c>
      <c r="Q156" s="261">
        <f t="shared" si="96"/>
        <v>3534.7999999999997</v>
      </c>
      <c r="R156" s="261">
        <f t="shared" si="97"/>
        <v>7066.5</v>
      </c>
      <c r="S156" s="339">
        <f t="shared" si="105"/>
        <v>2252.2999999999984</v>
      </c>
      <c r="T156" s="350">
        <v>0.3</v>
      </c>
      <c r="U156" s="350">
        <v>0.9</v>
      </c>
      <c r="V156" s="340">
        <f t="shared" si="106"/>
        <v>1700.0000000000005</v>
      </c>
      <c r="W156" s="340">
        <f t="shared" si="107"/>
        <v>2053.4999999999995</v>
      </c>
      <c r="X156" s="341">
        <f t="shared" si="108"/>
        <v>5671.3000000000011</v>
      </c>
      <c r="Y156" s="342">
        <f t="shared" si="109"/>
        <v>3533.8000000000084</v>
      </c>
      <c r="Z156" s="342">
        <f t="shared" si="110"/>
        <v>5992.4</v>
      </c>
      <c r="AC156" s="212">
        <f t="shared" si="92"/>
        <v>1247.7000000000016</v>
      </c>
      <c r="AD156" s="260">
        <f t="shared" si="93"/>
        <v>5946.5</v>
      </c>
      <c r="AE156" s="212">
        <f t="shared" si="94"/>
        <v>8444</v>
      </c>
    </row>
    <row r="157" spans="1:31" ht="21.75" customHeight="1" x14ac:dyDescent="0.2">
      <c r="A157" s="335" t="s">
        <v>547</v>
      </c>
      <c r="B157" s="348">
        <v>45288</v>
      </c>
      <c r="C157" s="35">
        <v>1.5</v>
      </c>
      <c r="D157" s="35">
        <v>1</v>
      </c>
      <c r="E157" s="35">
        <v>7</v>
      </c>
      <c r="F157" s="338">
        <f t="shared" si="99"/>
        <v>4427.0000000000009</v>
      </c>
      <c r="G157" s="27">
        <f t="shared" si="100"/>
        <v>6340</v>
      </c>
      <c r="H157" s="339">
        <f t="shared" si="101"/>
        <v>1299.1999999999996</v>
      </c>
      <c r="I157" s="29">
        <v>0.5</v>
      </c>
      <c r="J157" s="29">
        <v>2.2000000000000002</v>
      </c>
      <c r="K157" s="340">
        <f t="shared" si="102"/>
        <v>1221.9999999999998</v>
      </c>
      <c r="L157" s="340">
        <f t="shared" si="103"/>
        <v>1751.0000000000002</v>
      </c>
      <c r="M157" s="341">
        <f t="shared" ref="M157:M167" si="111">IF(H157="","",H157-H156+M156)</f>
        <v>4796.5</v>
      </c>
      <c r="N157" s="342">
        <f t="shared" ref="N157:N167" si="112">IF(I157="","",I157+N156)</f>
        <v>2934.0000000000023</v>
      </c>
      <c r="O157" s="342">
        <f t="shared" ref="O157:O167" si="113">IF(J157="","",J157+O156)</f>
        <v>4471.8999999999987</v>
      </c>
      <c r="P157" s="261">
        <f t="shared" si="95"/>
        <v>2200.8000000000006</v>
      </c>
      <c r="Q157" s="261">
        <f t="shared" si="96"/>
        <v>3532.5999999999995</v>
      </c>
      <c r="R157" s="261">
        <f t="shared" si="97"/>
        <v>7066</v>
      </c>
      <c r="S157" s="339">
        <f t="shared" si="105"/>
        <v>2253.7999999999984</v>
      </c>
      <c r="T157" s="350">
        <v>0.5</v>
      </c>
      <c r="U157" s="350">
        <v>2.4</v>
      </c>
      <c r="V157" s="340">
        <f t="shared" si="106"/>
        <v>1700.5000000000005</v>
      </c>
      <c r="W157" s="340">
        <f t="shared" si="107"/>
        <v>2055.8999999999996</v>
      </c>
      <c r="X157" s="341">
        <f t="shared" si="108"/>
        <v>5672.8000000000011</v>
      </c>
      <c r="Y157" s="342">
        <f t="shared" si="109"/>
        <v>3534.3000000000084</v>
      </c>
      <c r="Z157" s="342">
        <f t="shared" si="110"/>
        <v>5994.7999999999993</v>
      </c>
      <c r="AC157" s="212">
        <f t="shared" si="92"/>
        <v>1246.2000000000016</v>
      </c>
      <c r="AD157" s="260">
        <f t="shared" si="93"/>
        <v>5944.1</v>
      </c>
      <c r="AE157" s="212">
        <f t="shared" si="94"/>
        <v>8443.5</v>
      </c>
    </row>
    <row r="158" spans="1:31" ht="21.75" customHeight="1" x14ac:dyDescent="0.2">
      <c r="A158" s="335" t="s">
        <v>549</v>
      </c>
      <c r="B158" s="348">
        <v>45293</v>
      </c>
      <c r="C158" s="35">
        <v>1</v>
      </c>
      <c r="D158" s="35">
        <v>1</v>
      </c>
      <c r="E158" s="35">
        <v>6</v>
      </c>
      <c r="F158" s="338">
        <f t="shared" si="99"/>
        <v>4428.0000000000009</v>
      </c>
      <c r="G158" s="27">
        <f t="shared" si="100"/>
        <v>6346</v>
      </c>
      <c r="H158" s="339">
        <f t="shared" si="101"/>
        <v>1300.1999999999996</v>
      </c>
      <c r="I158" s="29">
        <v>0.3</v>
      </c>
      <c r="J158" s="29">
        <v>2.2000000000000002</v>
      </c>
      <c r="K158" s="340">
        <f t="shared" si="102"/>
        <v>1222.2999999999997</v>
      </c>
      <c r="L158" s="340">
        <f t="shared" si="103"/>
        <v>1753.2000000000003</v>
      </c>
      <c r="M158" s="341">
        <f t="shared" si="111"/>
        <v>4797.5</v>
      </c>
      <c r="N158" s="342">
        <f t="shared" si="112"/>
        <v>2934.3000000000025</v>
      </c>
      <c r="O158" s="342">
        <f t="shared" si="113"/>
        <v>4474.0999999999985</v>
      </c>
      <c r="P158" s="261">
        <f t="shared" si="95"/>
        <v>2199.8000000000006</v>
      </c>
      <c r="Q158" s="261">
        <f t="shared" si="96"/>
        <v>3530.3999999999996</v>
      </c>
      <c r="R158" s="261">
        <f t="shared" si="97"/>
        <v>7065.7000000000007</v>
      </c>
      <c r="S158" s="339">
        <f t="shared" si="105"/>
        <v>2254.7999999999984</v>
      </c>
      <c r="T158" s="350">
        <v>0.3</v>
      </c>
      <c r="U158" s="350">
        <v>2.1</v>
      </c>
      <c r="V158" s="340">
        <f t="shared" si="106"/>
        <v>1700.8000000000004</v>
      </c>
      <c r="W158" s="340">
        <f t="shared" si="107"/>
        <v>2057.9999999999995</v>
      </c>
      <c r="X158" s="341">
        <f t="shared" si="108"/>
        <v>5673.8000000000011</v>
      </c>
      <c r="Y158" s="342">
        <f t="shared" si="109"/>
        <v>3534.6000000000085</v>
      </c>
      <c r="Z158" s="342">
        <f t="shared" si="110"/>
        <v>5996.9</v>
      </c>
      <c r="AC158" s="212">
        <f t="shared" si="92"/>
        <v>1245.2000000000016</v>
      </c>
      <c r="AD158" s="260">
        <f t="shared" si="93"/>
        <v>5942</v>
      </c>
      <c r="AE158" s="212">
        <f t="shared" si="94"/>
        <v>8443.1999999999989</v>
      </c>
    </row>
    <row r="159" spans="1:31" ht="21.75" customHeight="1" x14ac:dyDescent="0.2">
      <c r="A159" s="335" t="s">
        <v>550</v>
      </c>
      <c r="B159" s="348">
        <v>45294</v>
      </c>
      <c r="C159" s="35">
        <v>1.5</v>
      </c>
      <c r="D159" s="35">
        <v>1</v>
      </c>
      <c r="E159" s="35">
        <v>1</v>
      </c>
      <c r="F159" s="338">
        <f t="shared" si="99"/>
        <v>4429.5000000000009</v>
      </c>
      <c r="G159" s="27">
        <f t="shared" si="100"/>
        <v>6347</v>
      </c>
      <c r="H159" s="339">
        <f t="shared" si="101"/>
        <v>1301.6999999999996</v>
      </c>
      <c r="I159" s="29">
        <v>0.4</v>
      </c>
      <c r="J159" s="29">
        <v>0.8</v>
      </c>
      <c r="K159" s="340">
        <f t="shared" si="102"/>
        <v>1222.6999999999998</v>
      </c>
      <c r="L159" s="340">
        <f t="shared" si="103"/>
        <v>1754.0000000000002</v>
      </c>
      <c r="M159" s="341">
        <f t="shared" si="111"/>
        <v>4799</v>
      </c>
      <c r="N159" s="342">
        <f t="shared" si="112"/>
        <v>2934.7000000000025</v>
      </c>
      <c r="O159" s="342">
        <f t="shared" si="113"/>
        <v>4474.8999999999987</v>
      </c>
      <c r="P159" s="261">
        <f t="shared" si="95"/>
        <v>2198.3000000000006</v>
      </c>
      <c r="Q159" s="261">
        <f t="shared" si="96"/>
        <v>3529.5999999999995</v>
      </c>
      <c r="R159" s="261">
        <f t="shared" si="97"/>
        <v>7065.3</v>
      </c>
      <c r="S159" s="339">
        <f t="shared" si="105"/>
        <v>2256.2999999999984</v>
      </c>
      <c r="T159" s="350">
        <v>0.4</v>
      </c>
      <c r="U159" s="350">
        <v>0.9</v>
      </c>
      <c r="V159" s="340">
        <f t="shared" si="106"/>
        <v>1701.2000000000005</v>
      </c>
      <c r="W159" s="340">
        <f t="shared" si="107"/>
        <v>2058.8999999999996</v>
      </c>
      <c r="X159" s="341">
        <f t="shared" si="108"/>
        <v>5675.3000000000011</v>
      </c>
      <c r="Y159" s="342">
        <f t="shared" si="109"/>
        <v>3535.0000000000086</v>
      </c>
      <c r="Z159" s="342">
        <f t="shared" si="110"/>
        <v>5997.7999999999993</v>
      </c>
      <c r="AC159" s="212">
        <f t="shared" si="92"/>
        <v>1243.7000000000016</v>
      </c>
      <c r="AD159" s="260">
        <f t="shared" si="93"/>
        <v>5941.1</v>
      </c>
      <c r="AE159" s="212">
        <f t="shared" si="94"/>
        <v>8442.7999999999993</v>
      </c>
    </row>
    <row r="160" spans="1:31" ht="21.75" customHeight="1" x14ac:dyDescent="0.2">
      <c r="A160" s="335" t="s">
        <v>551</v>
      </c>
      <c r="B160" s="348">
        <v>45295</v>
      </c>
      <c r="C160" s="35">
        <v>1.6</v>
      </c>
      <c r="D160" s="35">
        <v>1</v>
      </c>
      <c r="E160" s="35">
        <v>1</v>
      </c>
      <c r="F160" s="338">
        <f t="shared" si="99"/>
        <v>4431.1000000000013</v>
      </c>
      <c r="G160" s="27">
        <f t="shared" si="100"/>
        <v>6348</v>
      </c>
      <c r="H160" s="339">
        <f t="shared" si="101"/>
        <v>1303.2999999999995</v>
      </c>
      <c r="I160" s="29">
        <v>0.3</v>
      </c>
      <c r="J160" s="29">
        <v>0.9</v>
      </c>
      <c r="K160" s="340">
        <f t="shared" si="102"/>
        <v>1222.9999999999998</v>
      </c>
      <c r="L160" s="340">
        <f t="shared" si="103"/>
        <v>1754.9000000000003</v>
      </c>
      <c r="M160" s="341">
        <f t="shared" si="111"/>
        <v>4800.6000000000004</v>
      </c>
      <c r="N160" s="342">
        <f t="shared" si="112"/>
        <v>2935.0000000000027</v>
      </c>
      <c r="O160" s="342">
        <f t="shared" si="113"/>
        <v>4475.7999999999984</v>
      </c>
      <c r="P160" s="261">
        <f t="shared" si="95"/>
        <v>2196.7000000000007</v>
      </c>
      <c r="Q160" s="261">
        <f t="shared" si="96"/>
        <v>3528.7</v>
      </c>
      <c r="R160" s="261">
        <f t="shared" si="97"/>
        <v>7065</v>
      </c>
      <c r="S160" s="339">
        <f t="shared" si="105"/>
        <v>2257.8999999999983</v>
      </c>
      <c r="T160" s="350">
        <v>0.3</v>
      </c>
      <c r="U160" s="350">
        <v>0.9</v>
      </c>
      <c r="V160" s="340">
        <f t="shared" si="106"/>
        <v>1701.5000000000005</v>
      </c>
      <c r="W160" s="340">
        <f t="shared" si="107"/>
        <v>2059.7999999999997</v>
      </c>
      <c r="X160" s="341">
        <f t="shared" si="108"/>
        <v>5676.9000000000015</v>
      </c>
      <c r="Y160" s="342">
        <f t="shared" si="109"/>
        <v>3535.3000000000088</v>
      </c>
      <c r="Z160" s="342">
        <f t="shared" si="110"/>
        <v>5998.6999999999989</v>
      </c>
      <c r="AC160" s="212">
        <f t="shared" si="92"/>
        <v>1242.1000000000017</v>
      </c>
      <c r="AD160" s="260">
        <f t="shared" si="93"/>
        <v>5940.2000000000007</v>
      </c>
      <c r="AE160" s="212">
        <f t="shared" si="94"/>
        <v>8442.5</v>
      </c>
    </row>
    <row r="161" spans="1:31" ht="21.75" customHeight="1" x14ac:dyDescent="0.2">
      <c r="A161" s="335" t="s">
        <v>552</v>
      </c>
      <c r="B161" s="348">
        <v>45299</v>
      </c>
      <c r="C161" s="35">
        <v>1.2</v>
      </c>
      <c r="D161" s="35">
        <v>1</v>
      </c>
      <c r="E161" s="35">
        <v>5</v>
      </c>
      <c r="F161" s="338">
        <f t="shared" si="99"/>
        <v>4432.3000000000011</v>
      </c>
      <c r="G161" s="27">
        <f t="shared" si="100"/>
        <v>6353</v>
      </c>
      <c r="H161" s="339">
        <f t="shared" si="101"/>
        <v>1304.4999999999995</v>
      </c>
      <c r="I161" s="29">
        <v>0.4</v>
      </c>
      <c r="J161" s="29">
        <v>1.6</v>
      </c>
      <c r="K161" s="340">
        <f t="shared" si="102"/>
        <v>1223.3999999999999</v>
      </c>
      <c r="L161" s="340">
        <f t="shared" si="103"/>
        <v>1756.5000000000002</v>
      </c>
      <c r="M161" s="341">
        <f t="shared" si="111"/>
        <v>4801.8</v>
      </c>
      <c r="N161" s="342">
        <f t="shared" si="112"/>
        <v>2935.4000000000028</v>
      </c>
      <c r="O161" s="342">
        <f t="shared" si="113"/>
        <v>4477.3999999999987</v>
      </c>
      <c r="P161" s="261">
        <f t="shared" si="95"/>
        <v>2195.5000000000005</v>
      </c>
      <c r="Q161" s="261">
        <f t="shared" si="96"/>
        <v>3527.0999999999995</v>
      </c>
      <c r="R161" s="261">
        <f t="shared" si="97"/>
        <v>7064.6</v>
      </c>
      <c r="S161" s="339">
        <f t="shared" si="105"/>
        <v>2259.0999999999981</v>
      </c>
      <c r="T161" s="350">
        <v>0.5</v>
      </c>
      <c r="U161" s="350">
        <v>1.6</v>
      </c>
      <c r="V161" s="340">
        <f t="shared" si="106"/>
        <v>1702.0000000000005</v>
      </c>
      <c r="W161" s="340">
        <f t="shared" si="107"/>
        <v>2061.3999999999996</v>
      </c>
      <c r="X161" s="341">
        <f t="shared" si="108"/>
        <v>5678.1000000000013</v>
      </c>
      <c r="Y161" s="342">
        <f t="shared" si="109"/>
        <v>3535.8000000000088</v>
      </c>
      <c r="Z161" s="342">
        <f t="shared" si="110"/>
        <v>6000.2999999999993</v>
      </c>
      <c r="AC161" s="212">
        <f t="shared" si="92"/>
        <v>1240.9000000000019</v>
      </c>
      <c r="AD161" s="260">
        <f t="shared" si="93"/>
        <v>5938.6</v>
      </c>
      <c r="AE161" s="212">
        <f t="shared" si="94"/>
        <v>8442</v>
      </c>
    </row>
    <row r="162" spans="1:31" ht="21.75" customHeight="1" x14ac:dyDescent="0.2">
      <c r="A162" s="335" t="s">
        <v>554</v>
      </c>
      <c r="B162" s="348">
        <v>45300</v>
      </c>
      <c r="C162" s="35">
        <v>2</v>
      </c>
      <c r="D162" s="35">
        <v>1</v>
      </c>
      <c r="E162" s="35">
        <v>6</v>
      </c>
      <c r="F162" s="338">
        <f t="shared" si="99"/>
        <v>4434.3000000000011</v>
      </c>
      <c r="G162" s="27">
        <f t="shared" si="100"/>
        <v>6359</v>
      </c>
      <c r="H162" s="339">
        <f t="shared" si="101"/>
        <v>1306.4999999999995</v>
      </c>
      <c r="I162" s="29">
        <v>0.4</v>
      </c>
      <c r="J162" s="29">
        <v>1.4</v>
      </c>
      <c r="K162" s="340">
        <f t="shared" si="102"/>
        <v>1223.8</v>
      </c>
      <c r="L162" s="340">
        <f t="shared" si="103"/>
        <v>1757.9000000000003</v>
      </c>
      <c r="M162" s="341">
        <f t="shared" si="111"/>
        <v>4803.8</v>
      </c>
      <c r="N162" s="342">
        <f t="shared" si="112"/>
        <v>2935.8000000000029</v>
      </c>
      <c r="O162" s="342">
        <f t="shared" si="113"/>
        <v>4478.7999999999984</v>
      </c>
      <c r="P162" s="261">
        <f t="shared" si="95"/>
        <v>2193.5000000000005</v>
      </c>
      <c r="Q162" s="261">
        <f t="shared" si="96"/>
        <v>3525.7</v>
      </c>
      <c r="R162" s="261">
        <f t="shared" si="97"/>
        <v>7064.2</v>
      </c>
      <c r="S162" s="339">
        <f t="shared" si="105"/>
        <v>2261.0999999999981</v>
      </c>
      <c r="T162" s="350">
        <v>0.3</v>
      </c>
      <c r="U162" s="350">
        <v>1.5</v>
      </c>
      <c r="V162" s="340">
        <f t="shared" si="106"/>
        <v>1702.3000000000004</v>
      </c>
      <c r="W162" s="340">
        <f t="shared" si="107"/>
        <v>2062.8999999999996</v>
      </c>
      <c r="X162" s="341">
        <f t="shared" si="108"/>
        <v>5680.1000000000013</v>
      </c>
      <c r="Y162" s="342">
        <f t="shared" si="109"/>
        <v>3536.100000000009</v>
      </c>
      <c r="Z162" s="342">
        <f t="shared" si="110"/>
        <v>6001.7999999999993</v>
      </c>
      <c r="AC162" s="212">
        <f t="shared" si="92"/>
        <v>1238.9000000000019</v>
      </c>
      <c r="AD162" s="260">
        <f t="shared" si="93"/>
        <v>5937.1</v>
      </c>
      <c r="AE162" s="212">
        <f t="shared" si="94"/>
        <v>8441.6999999999989</v>
      </c>
    </row>
    <row r="163" spans="1:31" ht="21.75" customHeight="1" x14ac:dyDescent="0.2">
      <c r="A163" s="335" t="s">
        <v>555</v>
      </c>
      <c r="B163" s="348">
        <v>45301</v>
      </c>
      <c r="C163" s="35">
        <v>3.2</v>
      </c>
      <c r="D163" s="35">
        <v>3</v>
      </c>
      <c r="E163" s="35">
        <v>2</v>
      </c>
      <c r="F163" s="338">
        <f t="shared" si="99"/>
        <v>4437.5000000000009</v>
      </c>
      <c r="G163" s="27">
        <f t="shared" si="100"/>
        <v>6361</v>
      </c>
      <c r="H163" s="339">
        <f t="shared" si="101"/>
        <v>1309.6999999999996</v>
      </c>
      <c r="I163" s="29">
        <v>1</v>
      </c>
      <c r="J163" s="29">
        <v>2.2999999999999998</v>
      </c>
      <c r="K163" s="340">
        <f t="shared" si="102"/>
        <v>1224.8</v>
      </c>
      <c r="L163" s="340">
        <f t="shared" si="103"/>
        <v>1760.2000000000003</v>
      </c>
      <c r="M163" s="341">
        <f t="shared" si="111"/>
        <v>4807</v>
      </c>
      <c r="N163" s="342">
        <f t="shared" si="112"/>
        <v>2936.8000000000029</v>
      </c>
      <c r="O163" s="342">
        <f t="shared" si="113"/>
        <v>4481.0999999999985</v>
      </c>
      <c r="P163" s="261">
        <f t="shared" si="95"/>
        <v>2190.3000000000006</v>
      </c>
      <c r="Q163" s="261">
        <f t="shared" si="96"/>
        <v>3523.3999999999996</v>
      </c>
      <c r="R163" s="261">
        <f t="shared" si="97"/>
        <v>7063.2</v>
      </c>
      <c r="S163" s="339">
        <f t="shared" si="105"/>
        <v>2264.2999999999979</v>
      </c>
      <c r="T163" s="350">
        <v>1</v>
      </c>
      <c r="U163" s="350">
        <v>2.2999999999999998</v>
      </c>
      <c r="V163" s="340">
        <f t="shared" si="106"/>
        <v>1703.3000000000004</v>
      </c>
      <c r="W163" s="340">
        <f t="shared" si="107"/>
        <v>2065.1999999999998</v>
      </c>
      <c r="X163" s="341">
        <f t="shared" si="108"/>
        <v>5683.3000000000011</v>
      </c>
      <c r="Y163" s="342">
        <f t="shared" si="109"/>
        <v>3537.100000000009</v>
      </c>
      <c r="Z163" s="342">
        <f t="shared" si="110"/>
        <v>6004.0999999999995</v>
      </c>
      <c r="AC163" s="212">
        <f t="shared" si="92"/>
        <v>1235.7000000000021</v>
      </c>
      <c r="AD163" s="260">
        <f t="shared" si="93"/>
        <v>5934.8</v>
      </c>
      <c r="AE163" s="212">
        <f t="shared" si="94"/>
        <v>8440.6999999999989</v>
      </c>
    </row>
    <row r="164" spans="1:31" ht="21.75" customHeight="1" x14ac:dyDescent="0.2">
      <c r="A164" s="335" t="s">
        <v>556</v>
      </c>
      <c r="B164" s="348">
        <v>45302</v>
      </c>
      <c r="C164" s="35">
        <v>4.0999999999999996</v>
      </c>
      <c r="D164" s="35">
        <v>2</v>
      </c>
      <c r="E164" s="35">
        <v>2</v>
      </c>
      <c r="F164" s="338">
        <f t="shared" si="99"/>
        <v>4441.6000000000013</v>
      </c>
      <c r="G164" s="27">
        <f t="shared" si="100"/>
        <v>6363</v>
      </c>
      <c r="H164" s="339">
        <f t="shared" si="101"/>
        <v>1313.7999999999995</v>
      </c>
      <c r="I164" s="29">
        <v>0.6</v>
      </c>
      <c r="J164" s="29">
        <v>1.8</v>
      </c>
      <c r="K164" s="340">
        <f t="shared" si="102"/>
        <v>1225.3999999999999</v>
      </c>
      <c r="L164" s="340">
        <f t="shared" si="103"/>
        <v>1762.0000000000002</v>
      </c>
      <c r="M164" s="341">
        <f t="shared" si="111"/>
        <v>4811.1000000000004</v>
      </c>
      <c r="N164" s="342">
        <f t="shared" si="112"/>
        <v>2937.4000000000028</v>
      </c>
      <c r="O164" s="342">
        <f t="shared" si="113"/>
        <v>4482.8999999999987</v>
      </c>
      <c r="P164" s="261">
        <f t="shared" si="95"/>
        <v>2186.2000000000007</v>
      </c>
      <c r="Q164" s="261">
        <f t="shared" si="96"/>
        <v>3521.5999999999995</v>
      </c>
      <c r="R164" s="261">
        <f t="shared" si="97"/>
        <v>7062.6</v>
      </c>
      <c r="S164" s="339">
        <f t="shared" si="105"/>
        <v>2268.3999999999978</v>
      </c>
      <c r="T164" s="350">
        <v>0.7</v>
      </c>
      <c r="U164" s="350">
        <v>1.7</v>
      </c>
      <c r="V164" s="340">
        <f t="shared" si="106"/>
        <v>1704.0000000000005</v>
      </c>
      <c r="W164" s="340">
        <f t="shared" si="107"/>
        <v>2066.8999999999996</v>
      </c>
      <c r="X164" s="341">
        <f t="shared" si="108"/>
        <v>5687.4000000000015</v>
      </c>
      <c r="Y164" s="342">
        <f t="shared" si="109"/>
        <v>3537.8000000000088</v>
      </c>
      <c r="Z164" s="342">
        <f t="shared" si="110"/>
        <v>6005.7999999999993</v>
      </c>
      <c r="AC164" s="212">
        <f t="shared" si="92"/>
        <v>1231.6000000000022</v>
      </c>
      <c r="AD164" s="260">
        <f t="shared" si="93"/>
        <v>5933.1</v>
      </c>
      <c r="AE164" s="212">
        <f t="shared" si="94"/>
        <v>8440</v>
      </c>
    </row>
    <row r="165" spans="1:31" ht="21.75" customHeight="1" x14ac:dyDescent="0.2">
      <c r="A165" s="335" t="s">
        <v>557</v>
      </c>
      <c r="B165" s="348">
        <v>45305</v>
      </c>
      <c r="C165" s="35">
        <v>2.4</v>
      </c>
      <c r="D165" s="35">
        <v>1</v>
      </c>
      <c r="E165" s="35">
        <v>1</v>
      </c>
      <c r="F165" s="338">
        <f t="shared" si="99"/>
        <v>4444.0000000000009</v>
      </c>
      <c r="G165" s="27">
        <f t="shared" si="100"/>
        <v>6364</v>
      </c>
      <c r="H165" s="339">
        <f t="shared" si="101"/>
        <v>1316.1999999999996</v>
      </c>
      <c r="I165" s="29">
        <v>0.4</v>
      </c>
      <c r="J165" s="29">
        <v>0.8</v>
      </c>
      <c r="K165" s="340">
        <f t="shared" si="102"/>
        <v>1225.8</v>
      </c>
      <c r="L165" s="340">
        <f t="shared" si="103"/>
        <v>1762.8000000000002</v>
      </c>
      <c r="M165" s="341">
        <f t="shared" si="111"/>
        <v>4813.5</v>
      </c>
      <c r="N165" s="342">
        <f t="shared" si="112"/>
        <v>2937.8000000000029</v>
      </c>
      <c r="O165" s="342">
        <f t="shared" si="113"/>
        <v>4483.6999999999989</v>
      </c>
      <c r="P165" s="261">
        <f t="shared" si="95"/>
        <v>2183.8000000000006</v>
      </c>
      <c r="Q165" s="261">
        <f t="shared" si="96"/>
        <v>3520.7999999999997</v>
      </c>
      <c r="R165" s="261">
        <f t="shared" si="97"/>
        <v>7062.2</v>
      </c>
      <c r="S165" s="339">
        <f t="shared" si="105"/>
        <v>2270.7999999999979</v>
      </c>
      <c r="T165" s="350">
        <v>0.3</v>
      </c>
      <c r="U165" s="350">
        <v>0.8</v>
      </c>
      <c r="V165" s="340">
        <f t="shared" si="106"/>
        <v>1704.3000000000004</v>
      </c>
      <c r="W165" s="340">
        <f t="shared" si="107"/>
        <v>2067.6999999999998</v>
      </c>
      <c r="X165" s="341">
        <f t="shared" si="108"/>
        <v>5689.8000000000011</v>
      </c>
      <c r="Y165" s="342">
        <f t="shared" si="109"/>
        <v>3538.100000000009</v>
      </c>
      <c r="Z165" s="342">
        <f t="shared" si="110"/>
        <v>6006.5999999999995</v>
      </c>
      <c r="AC165" s="212">
        <f t="shared" si="92"/>
        <v>1229.2000000000021</v>
      </c>
      <c r="AD165" s="260">
        <f t="shared" si="93"/>
        <v>5932.3</v>
      </c>
      <c r="AE165" s="212">
        <f t="shared" si="94"/>
        <v>8439.6999999999989</v>
      </c>
    </row>
    <row r="166" spans="1:31" ht="21.75" customHeight="1" x14ac:dyDescent="0.2">
      <c r="A166" s="335" t="s">
        <v>558</v>
      </c>
      <c r="B166" s="348">
        <v>45307</v>
      </c>
      <c r="C166" s="35">
        <v>0</v>
      </c>
      <c r="D166" s="35">
        <v>0</v>
      </c>
      <c r="E166" s="35">
        <v>0</v>
      </c>
      <c r="F166" s="338">
        <f t="shared" si="99"/>
        <v>4444.0000000000009</v>
      </c>
      <c r="G166" s="27">
        <f t="shared" si="100"/>
        <v>6364</v>
      </c>
      <c r="H166" s="339">
        <f t="shared" si="101"/>
        <v>1316.1999999999996</v>
      </c>
      <c r="I166" s="29">
        <v>0</v>
      </c>
      <c r="J166" s="29">
        <v>0</v>
      </c>
      <c r="K166" s="340">
        <f t="shared" si="102"/>
        <v>1225.8</v>
      </c>
      <c r="L166" s="340">
        <f t="shared" si="103"/>
        <v>1762.8000000000002</v>
      </c>
      <c r="M166" s="341">
        <f t="shared" si="111"/>
        <v>4813.5</v>
      </c>
      <c r="N166" s="342">
        <f t="shared" si="112"/>
        <v>2937.8000000000029</v>
      </c>
      <c r="O166" s="342">
        <f t="shared" si="113"/>
        <v>4483.6999999999989</v>
      </c>
      <c r="P166" s="261">
        <f t="shared" si="95"/>
        <v>2183.8000000000006</v>
      </c>
      <c r="Q166" s="261">
        <f t="shared" si="96"/>
        <v>3520.7999999999997</v>
      </c>
      <c r="R166" s="261">
        <f t="shared" si="97"/>
        <v>7062.2</v>
      </c>
      <c r="S166" s="339">
        <f t="shared" si="105"/>
        <v>2270.7999999999979</v>
      </c>
      <c r="T166" s="350">
        <v>0</v>
      </c>
      <c r="U166" s="350">
        <v>0</v>
      </c>
      <c r="V166" s="340">
        <f t="shared" si="106"/>
        <v>1704.3000000000004</v>
      </c>
      <c r="W166" s="340">
        <f t="shared" si="107"/>
        <v>2067.6999999999998</v>
      </c>
      <c r="X166" s="341">
        <f t="shared" si="108"/>
        <v>5689.8000000000011</v>
      </c>
      <c r="Y166" s="342">
        <f t="shared" si="109"/>
        <v>3538.100000000009</v>
      </c>
      <c r="Z166" s="342">
        <f t="shared" si="110"/>
        <v>6006.5999999999995</v>
      </c>
      <c r="AC166" s="212">
        <f t="shared" si="92"/>
        <v>1229.2000000000021</v>
      </c>
      <c r="AD166" s="260">
        <f t="shared" si="93"/>
        <v>5932.3</v>
      </c>
      <c r="AE166" s="212">
        <f t="shared" si="94"/>
        <v>8439.6999999999989</v>
      </c>
    </row>
    <row r="167" spans="1:31" ht="21.75" customHeight="1" x14ac:dyDescent="0.2">
      <c r="A167" s="335" t="s">
        <v>559</v>
      </c>
      <c r="B167" s="348">
        <v>45308</v>
      </c>
      <c r="C167" s="35">
        <v>2.4</v>
      </c>
      <c r="D167" s="35">
        <v>1</v>
      </c>
      <c r="E167" s="35">
        <v>1</v>
      </c>
      <c r="F167" s="338">
        <f t="shared" si="99"/>
        <v>4446.4000000000005</v>
      </c>
      <c r="G167" s="27">
        <f t="shared" si="100"/>
        <v>6365</v>
      </c>
      <c r="H167" s="339">
        <f t="shared" si="101"/>
        <v>1318.5999999999997</v>
      </c>
      <c r="I167" s="29">
        <v>0.3</v>
      </c>
      <c r="J167" s="29">
        <v>0.8</v>
      </c>
      <c r="K167" s="340">
        <f t="shared" si="102"/>
        <v>1226.0999999999999</v>
      </c>
      <c r="L167" s="340">
        <f t="shared" si="103"/>
        <v>1763.6000000000001</v>
      </c>
      <c r="M167" s="341">
        <f t="shared" si="111"/>
        <v>4815.8999999999996</v>
      </c>
      <c r="N167" s="342">
        <f t="shared" si="112"/>
        <v>2938.1000000000031</v>
      </c>
      <c r="O167" s="342">
        <f t="shared" si="113"/>
        <v>4484.4999999999991</v>
      </c>
      <c r="P167" s="261">
        <f t="shared" si="95"/>
        <v>2181.4000000000005</v>
      </c>
      <c r="Q167" s="261">
        <f t="shared" si="96"/>
        <v>3520</v>
      </c>
      <c r="R167" s="261">
        <f t="shared" si="97"/>
        <v>7061.9</v>
      </c>
      <c r="S167" s="339">
        <f t="shared" si="105"/>
        <v>2273.199999999998</v>
      </c>
      <c r="T167" s="350">
        <v>0.4</v>
      </c>
      <c r="U167" s="350">
        <v>0.8</v>
      </c>
      <c r="V167" s="340">
        <f t="shared" si="106"/>
        <v>1704.7000000000005</v>
      </c>
      <c r="W167" s="340">
        <f t="shared" si="107"/>
        <v>2068.5</v>
      </c>
      <c r="X167" s="341">
        <f t="shared" si="108"/>
        <v>5692.2000000000007</v>
      </c>
      <c r="Y167" s="342">
        <f t="shared" si="109"/>
        <v>3538.5000000000091</v>
      </c>
      <c r="Z167" s="342">
        <f t="shared" si="110"/>
        <v>6007.4</v>
      </c>
      <c r="AC167" s="212">
        <f t="shared" si="92"/>
        <v>1226.800000000002</v>
      </c>
      <c r="AD167" s="260">
        <f t="shared" si="93"/>
        <v>5931.5</v>
      </c>
      <c r="AE167" s="212">
        <f t="shared" si="94"/>
        <v>8439.2999999999993</v>
      </c>
    </row>
    <row r="168" spans="1:31" ht="19.5" customHeight="1" x14ac:dyDescent="0.2">
      <c r="A168" s="335" t="s">
        <v>560</v>
      </c>
      <c r="B168" s="348">
        <v>45309</v>
      </c>
      <c r="C168" s="35">
        <v>2.9</v>
      </c>
      <c r="D168" s="35">
        <v>2</v>
      </c>
      <c r="E168" s="35">
        <v>12</v>
      </c>
      <c r="F168" s="338">
        <f t="shared" ref="F168:F234" si="114">IF(C168="","",C168+F167)</f>
        <v>4449.3</v>
      </c>
      <c r="G168" s="27">
        <f t="shared" ref="G168:G234" si="115">IF(E168="","",G167+E168)</f>
        <v>6377</v>
      </c>
      <c r="H168" s="339">
        <f t="shared" ref="H168:H234" si="116">IF(C168="","",C168+H167)</f>
        <v>1321.4999999999998</v>
      </c>
      <c r="I168" s="29">
        <v>0.7</v>
      </c>
      <c r="J168" s="29">
        <v>3.1</v>
      </c>
      <c r="K168" s="340">
        <f t="shared" ref="K168:K234" si="117">IF(I168="","",I168+K167)</f>
        <v>1226.8</v>
      </c>
      <c r="L168" s="340">
        <f t="shared" ref="L168:L234" si="118">IF(J168="","",J168+L167)</f>
        <v>1766.7</v>
      </c>
      <c r="M168" s="341">
        <f t="shared" ref="M168:M234" si="119">IF(H168="","",H168-H167+M167)</f>
        <v>4818.7999999999993</v>
      </c>
      <c r="N168" s="342">
        <f t="shared" ref="N168:N234" si="120">IF(I168="","",I168+N167)</f>
        <v>2938.8000000000029</v>
      </c>
      <c r="O168" s="342">
        <f t="shared" ref="O168:O234" si="121">IF(J168="","",J168+O167)</f>
        <v>4487.5999999999995</v>
      </c>
      <c r="P168" s="261">
        <f t="shared" si="95"/>
        <v>2178.5000000000005</v>
      </c>
      <c r="Q168" s="261">
        <f t="shared" si="96"/>
        <v>3516.8999999999996</v>
      </c>
      <c r="R168" s="261">
        <f t="shared" si="97"/>
        <v>7061.2</v>
      </c>
      <c r="S168" s="339">
        <f t="shared" ref="S168:S234" si="122">IF(C168="","",C168+S167)</f>
        <v>2276.0999999999981</v>
      </c>
      <c r="T168" s="350">
        <v>0.6</v>
      </c>
      <c r="U168" s="350">
        <v>3.2</v>
      </c>
      <c r="V168" s="340">
        <f t="shared" ref="V168:V234" si="123">IF(T168="","",T168+V167)</f>
        <v>1705.3000000000004</v>
      </c>
      <c r="W168" s="340">
        <f t="shared" ref="W168:W234" si="124">IF(U168="","",U168+W167)</f>
        <v>2071.6999999999998</v>
      </c>
      <c r="X168" s="341">
        <f t="shared" ref="X168:X234" si="125">IF(S168="","",S168-S167+X167)</f>
        <v>5695.1</v>
      </c>
      <c r="Y168" s="342">
        <f t="shared" ref="Y168:Y234" si="126">IF(T168="","",T168+Y167)</f>
        <v>3539.100000000009</v>
      </c>
      <c r="Z168" s="342">
        <f t="shared" ref="Z168:Z234" si="127">IF(U168="","",U168+Z167)</f>
        <v>6010.5999999999995</v>
      </c>
      <c r="AC168" s="212">
        <f t="shared" si="92"/>
        <v>1223.9000000000019</v>
      </c>
      <c r="AD168" s="260">
        <f t="shared" si="93"/>
        <v>5928.3</v>
      </c>
      <c r="AE168" s="212">
        <f t="shared" si="94"/>
        <v>8438.6999999999989</v>
      </c>
    </row>
    <row r="169" spans="1:31" ht="19.5" customHeight="1" x14ac:dyDescent="0.2">
      <c r="A169" s="335" t="s">
        <v>561</v>
      </c>
      <c r="B169" s="348">
        <v>45310</v>
      </c>
      <c r="C169" s="35">
        <v>2.1</v>
      </c>
      <c r="D169" s="35">
        <v>1</v>
      </c>
      <c r="E169" s="35">
        <v>1</v>
      </c>
      <c r="F169" s="338">
        <f t="shared" si="114"/>
        <v>4451.4000000000005</v>
      </c>
      <c r="G169" s="27">
        <f t="shared" si="115"/>
        <v>6378</v>
      </c>
      <c r="H169" s="339">
        <f t="shared" si="116"/>
        <v>1323.5999999999997</v>
      </c>
      <c r="I169" s="29">
        <v>0.3</v>
      </c>
      <c r="J169" s="29">
        <v>0.8</v>
      </c>
      <c r="K169" s="340">
        <f t="shared" si="117"/>
        <v>1227.0999999999999</v>
      </c>
      <c r="L169" s="340">
        <f t="shared" si="118"/>
        <v>1767.5</v>
      </c>
      <c r="M169" s="341">
        <f t="shared" si="119"/>
        <v>4820.8999999999996</v>
      </c>
      <c r="N169" s="342">
        <f t="shared" si="120"/>
        <v>2939.1000000000031</v>
      </c>
      <c r="O169" s="342">
        <f t="shared" si="121"/>
        <v>4488.3999999999996</v>
      </c>
      <c r="P169" s="261">
        <f t="shared" si="95"/>
        <v>2176.4000000000005</v>
      </c>
      <c r="Q169" s="261">
        <f t="shared" si="96"/>
        <v>3516.1</v>
      </c>
      <c r="R169" s="261">
        <f t="shared" si="97"/>
        <v>7060.9</v>
      </c>
      <c r="S169" s="339">
        <f t="shared" si="122"/>
        <v>2278.199999999998</v>
      </c>
      <c r="T169" s="350">
        <v>0.4</v>
      </c>
      <c r="U169" s="350">
        <v>0.9</v>
      </c>
      <c r="V169" s="340">
        <f t="shared" si="123"/>
        <v>1705.7000000000005</v>
      </c>
      <c r="W169" s="340">
        <f t="shared" si="124"/>
        <v>2072.6</v>
      </c>
      <c r="X169" s="341">
        <f t="shared" si="125"/>
        <v>5697.2000000000007</v>
      </c>
      <c r="Y169" s="342">
        <f t="shared" si="126"/>
        <v>3539.5000000000091</v>
      </c>
      <c r="Z169" s="342">
        <f t="shared" si="127"/>
        <v>6011.4999999999991</v>
      </c>
      <c r="AC169" s="212">
        <f t="shared" si="92"/>
        <v>1221.800000000002</v>
      </c>
      <c r="AD169" s="260">
        <f t="shared" si="93"/>
        <v>5927.4</v>
      </c>
      <c r="AE169" s="212">
        <f t="shared" si="94"/>
        <v>8438.2999999999993</v>
      </c>
    </row>
    <row r="170" spans="1:31" ht="19.5" customHeight="1" x14ac:dyDescent="0.2">
      <c r="A170" s="335" t="s">
        <v>562</v>
      </c>
      <c r="B170" s="348">
        <v>45312</v>
      </c>
      <c r="C170" s="35">
        <v>4.4000000000000004</v>
      </c>
      <c r="D170" s="35">
        <v>2</v>
      </c>
      <c r="E170" s="35">
        <v>2</v>
      </c>
      <c r="F170" s="338">
        <f t="shared" si="114"/>
        <v>4455.8</v>
      </c>
      <c r="G170" s="27">
        <f t="shared" si="115"/>
        <v>6380</v>
      </c>
      <c r="H170" s="339">
        <f t="shared" si="116"/>
        <v>1327.9999999999998</v>
      </c>
      <c r="I170" s="29">
        <v>0.7</v>
      </c>
      <c r="J170" s="29">
        <v>1.7</v>
      </c>
      <c r="K170" s="340">
        <f>IF(I170="","",I170+K169)</f>
        <v>1227.8</v>
      </c>
      <c r="L170" s="340">
        <f t="shared" si="118"/>
        <v>1769.2</v>
      </c>
      <c r="M170" s="341">
        <f t="shared" si="119"/>
        <v>4825.2999999999993</v>
      </c>
      <c r="N170" s="342">
        <f t="shared" si="120"/>
        <v>2939.8000000000029</v>
      </c>
      <c r="O170" s="342">
        <f t="shared" si="121"/>
        <v>4490.0999999999995</v>
      </c>
      <c r="P170" s="261">
        <f t="shared" si="95"/>
        <v>2172.0000000000005</v>
      </c>
      <c r="Q170" s="261">
        <f t="shared" si="96"/>
        <v>3514.3999999999996</v>
      </c>
      <c r="R170" s="261">
        <f t="shared" si="97"/>
        <v>7060.2</v>
      </c>
      <c r="S170" s="339">
        <f t="shared" si="122"/>
        <v>2282.5999999999981</v>
      </c>
      <c r="T170" s="350">
        <v>0.6</v>
      </c>
      <c r="U170" s="350">
        <v>1.7</v>
      </c>
      <c r="V170" s="340">
        <f t="shared" si="123"/>
        <v>1706.3000000000004</v>
      </c>
      <c r="W170" s="340">
        <f t="shared" si="124"/>
        <v>2074.2999999999997</v>
      </c>
      <c r="X170" s="341">
        <f t="shared" si="125"/>
        <v>5701.6</v>
      </c>
      <c r="Y170" s="342">
        <f t="shared" si="126"/>
        <v>3540.100000000009</v>
      </c>
      <c r="Z170" s="342">
        <f t="shared" si="127"/>
        <v>6013.1999999999989</v>
      </c>
      <c r="AC170" s="212">
        <f t="shared" si="92"/>
        <v>1217.4000000000019</v>
      </c>
      <c r="AD170" s="260">
        <f t="shared" si="93"/>
        <v>5925.7000000000007</v>
      </c>
      <c r="AE170" s="212">
        <f t="shared" si="94"/>
        <v>8437.6999999999989</v>
      </c>
    </row>
    <row r="171" spans="1:31" ht="19.5" customHeight="1" x14ac:dyDescent="0.2">
      <c r="A171" s="335" t="s">
        <v>563</v>
      </c>
      <c r="B171" s="348">
        <v>45313</v>
      </c>
      <c r="C171" s="35">
        <v>3</v>
      </c>
      <c r="D171" s="35">
        <v>2</v>
      </c>
      <c r="E171" s="35">
        <v>6</v>
      </c>
      <c r="F171" s="338">
        <f t="shared" si="114"/>
        <v>4458.8</v>
      </c>
      <c r="G171" s="27">
        <f t="shared" si="115"/>
        <v>6386</v>
      </c>
      <c r="H171" s="339">
        <f t="shared" si="116"/>
        <v>1330.9999999999998</v>
      </c>
      <c r="I171" s="29">
        <v>0.6</v>
      </c>
      <c r="J171" s="29">
        <v>2</v>
      </c>
      <c r="K171" s="340">
        <f t="shared" si="117"/>
        <v>1228.3999999999999</v>
      </c>
      <c r="L171" s="340">
        <f t="shared" si="118"/>
        <v>1771.2</v>
      </c>
      <c r="M171" s="341">
        <f t="shared" si="119"/>
        <v>4828.2999999999993</v>
      </c>
      <c r="N171" s="342">
        <f t="shared" si="120"/>
        <v>2940.4000000000028</v>
      </c>
      <c r="O171" s="342">
        <f t="shared" si="121"/>
        <v>4492.0999999999995</v>
      </c>
      <c r="P171" s="261">
        <f t="shared" si="95"/>
        <v>2169.0000000000005</v>
      </c>
      <c r="Q171" s="261">
        <f t="shared" si="96"/>
        <v>3512.3999999999996</v>
      </c>
      <c r="R171" s="261">
        <f t="shared" si="97"/>
        <v>7059.6</v>
      </c>
      <c r="S171" s="339">
        <f t="shared" si="122"/>
        <v>2285.5999999999981</v>
      </c>
      <c r="T171" s="350">
        <v>0.7</v>
      </c>
      <c r="U171" s="350">
        <v>1.9</v>
      </c>
      <c r="V171" s="340">
        <f t="shared" si="123"/>
        <v>1707.0000000000005</v>
      </c>
      <c r="W171" s="340">
        <f t="shared" si="124"/>
        <v>2076.1999999999998</v>
      </c>
      <c r="X171" s="341">
        <f t="shared" si="125"/>
        <v>5704.6</v>
      </c>
      <c r="Y171" s="342">
        <f t="shared" si="126"/>
        <v>3540.8000000000088</v>
      </c>
      <c r="Z171" s="342">
        <f t="shared" si="127"/>
        <v>6015.0999999999985</v>
      </c>
      <c r="AC171" s="212">
        <f t="shared" si="92"/>
        <v>1214.4000000000019</v>
      </c>
      <c r="AD171" s="260">
        <f t="shared" si="93"/>
        <v>5923.8</v>
      </c>
      <c r="AE171" s="212">
        <f t="shared" si="94"/>
        <v>8437</v>
      </c>
    </row>
    <row r="172" spans="1:31" ht="19.5" customHeight="1" x14ac:dyDescent="0.2">
      <c r="A172" s="335" t="s">
        <v>566</v>
      </c>
      <c r="B172" s="348">
        <v>45314</v>
      </c>
      <c r="C172" s="35">
        <v>2.4</v>
      </c>
      <c r="D172" s="35">
        <v>3</v>
      </c>
      <c r="E172" s="35">
        <v>9</v>
      </c>
      <c r="F172" s="338">
        <f t="shared" si="114"/>
        <v>4461.2</v>
      </c>
      <c r="G172" s="27">
        <f t="shared" si="115"/>
        <v>6395</v>
      </c>
      <c r="H172" s="339">
        <f t="shared" si="116"/>
        <v>1333.3999999999999</v>
      </c>
      <c r="I172" s="29">
        <v>1.1000000000000001</v>
      </c>
      <c r="J172" s="29">
        <v>3.6</v>
      </c>
      <c r="K172" s="340">
        <f t="shared" si="117"/>
        <v>1229.4999999999998</v>
      </c>
      <c r="L172" s="340">
        <f t="shared" si="118"/>
        <v>1774.8</v>
      </c>
      <c r="M172" s="341">
        <f t="shared" si="119"/>
        <v>4830.6999999999989</v>
      </c>
      <c r="N172" s="342">
        <f t="shared" si="120"/>
        <v>2941.5000000000027</v>
      </c>
      <c r="O172" s="342">
        <f t="shared" si="121"/>
        <v>4495.7</v>
      </c>
      <c r="P172" s="261">
        <f t="shared" si="95"/>
        <v>2166.6000000000004</v>
      </c>
      <c r="Q172" s="261">
        <f t="shared" si="96"/>
        <v>3508.8</v>
      </c>
      <c r="R172" s="261">
        <f t="shared" si="97"/>
        <v>7058.5</v>
      </c>
      <c r="S172" s="339">
        <f t="shared" si="122"/>
        <v>2287.9999999999982</v>
      </c>
      <c r="T172" s="350">
        <v>0.8</v>
      </c>
      <c r="U172" s="350">
        <v>4</v>
      </c>
      <c r="V172" s="340">
        <f t="shared" si="123"/>
        <v>1707.8000000000004</v>
      </c>
      <c r="W172" s="340">
        <f t="shared" si="124"/>
        <v>2080.1999999999998</v>
      </c>
      <c r="X172" s="341">
        <f t="shared" si="125"/>
        <v>5707</v>
      </c>
      <c r="Y172" s="342">
        <f t="shared" si="126"/>
        <v>3541.600000000009</v>
      </c>
      <c r="Z172" s="342">
        <f t="shared" si="127"/>
        <v>6019.0999999999985</v>
      </c>
      <c r="AC172" s="212">
        <f t="shared" si="92"/>
        <v>1212.0000000000018</v>
      </c>
      <c r="AD172" s="260">
        <f t="shared" si="93"/>
        <v>5919.8</v>
      </c>
      <c r="AE172" s="212">
        <f t="shared" si="94"/>
        <v>8436.1999999999989</v>
      </c>
    </row>
    <row r="173" spans="1:31" ht="19.5" customHeight="1" x14ac:dyDescent="0.2">
      <c r="A173" s="335" t="s">
        <v>571</v>
      </c>
      <c r="B173" s="348">
        <v>45323</v>
      </c>
      <c r="C173" s="35">
        <v>0</v>
      </c>
      <c r="D173" s="35">
        <v>0</v>
      </c>
      <c r="E173" s="35">
        <v>0</v>
      </c>
      <c r="F173" s="338">
        <f t="shared" si="114"/>
        <v>4461.2</v>
      </c>
      <c r="G173" s="27">
        <f t="shared" si="115"/>
        <v>6395</v>
      </c>
      <c r="H173" s="339">
        <f t="shared" si="116"/>
        <v>1333.3999999999999</v>
      </c>
      <c r="I173" s="29">
        <v>0.3</v>
      </c>
      <c r="J173" s="29">
        <v>0.6</v>
      </c>
      <c r="K173" s="340">
        <f t="shared" si="117"/>
        <v>1229.7999999999997</v>
      </c>
      <c r="L173" s="340">
        <f t="shared" si="118"/>
        <v>1775.3999999999999</v>
      </c>
      <c r="M173" s="341">
        <f t="shared" si="119"/>
        <v>4830.6999999999989</v>
      </c>
      <c r="N173" s="342">
        <f t="shared" si="120"/>
        <v>2941.8000000000029</v>
      </c>
      <c r="O173" s="342">
        <f t="shared" si="121"/>
        <v>4496.3</v>
      </c>
      <c r="P173" s="261">
        <f t="shared" si="95"/>
        <v>2166.6000000000004</v>
      </c>
      <c r="Q173" s="261">
        <f t="shared" si="96"/>
        <v>3508.2</v>
      </c>
      <c r="R173" s="261">
        <f t="shared" si="97"/>
        <v>7058.2000000000007</v>
      </c>
      <c r="S173" s="339">
        <f t="shared" si="122"/>
        <v>2287.9999999999982</v>
      </c>
      <c r="T173" s="350">
        <v>0.4</v>
      </c>
      <c r="U173" s="350">
        <v>0.6</v>
      </c>
      <c r="V173" s="340">
        <f t="shared" si="123"/>
        <v>1708.2000000000005</v>
      </c>
      <c r="W173" s="340">
        <f t="shared" si="124"/>
        <v>2080.7999999999997</v>
      </c>
      <c r="X173" s="341">
        <f t="shared" si="125"/>
        <v>5707</v>
      </c>
      <c r="Y173" s="342">
        <f t="shared" si="126"/>
        <v>3542.0000000000091</v>
      </c>
      <c r="Z173" s="342">
        <f t="shared" si="127"/>
        <v>6019.6999999999989</v>
      </c>
      <c r="AC173" s="212">
        <f t="shared" si="92"/>
        <v>1212.0000000000018</v>
      </c>
      <c r="AD173" s="260">
        <f t="shared" si="93"/>
        <v>5919.2000000000007</v>
      </c>
      <c r="AE173" s="212">
        <f t="shared" si="94"/>
        <v>8435.7999999999993</v>
      </c>
    </row>
    <row r="174" spans="1:31" ht="19.5" customHeight="1" x14ac:dyDescent="0.2">
      <c r="A174" s="335" t="s">
        <v>572</v>
      </c>
      <c r="B174" s="348">
        <v>45326</v>
      </c>
      <c r="C174" s="35">
        <v>2.2000000000000002</v>
      </c>
      <c r="D174" s="35">
        <v>1</v>
      </c>
      <c r="E174" s="35">
        <v>1</v>
      </c>
      <c r="F174" s="338">
        <f t="shared" si="114"/>
        <v>4463.3999999999996</v>
      </c>
      <c r="G174" s="27">
        <f t="shared" si="115"/>
        <v>6396</v>
      </c>
      <c r="H174" s="339">
        <f t="shared" si="116"/>
        <v>1335.6</v>
      </c>
      <c r="I174" s="29">
        <v>0.3</v>
      </c>
      <c r="J174" s="29">
        <v>0.9</v>
      </c>
      <c r="K174" s="340">
        <f t="shared" si="117"/>
        <v>1230.0999999999997</v>
      </c>
      <c r="L174" s="340">
        <f t="shared" si="118"/>
        <v>1776.3</v>
      </c>
      <c r="M174" s="341">
        <f t="shared" si="119"/>
        <v>4832.8999999999987</v>
      </c>
      <c r="N174" s="342">
        <f t="shared" si="120"/>
        <v>2942.1000000000031</v>
      </c>
      <c r="O174" s="342">
        <f t="shared" si="121"/>
        <v>4497.2</v>
      </c>
      <c r="P174" s="261">
        <f t="shared" si="95"/>
        <v>2164.4</v>
      </c>
      <c r="Q174" s="261">
        <f t="shared" si="96"/>
        <v>3507.3</v>
      </c>
      <c r="R174" s="261">
        <f t="shared" si="97"/>
        <v>7057.9000000000005</v>
      </c>
      <c r="S174" s="339">
        <f t="shared" si="122"/>
        <v>2290.199999999998</v>
      </c>
      <c r="T174" s="350">
        <v>0.3</v>
      </c>
      <c r="U174" s="350">
        <v>0.9</v>
      </c>
      <c r="V174" s="340">
        <f t="shared" si="123"/>
        <v>1708.5000000000005</v>
      </c>
      <c r="W174" s="340">
        <f t="shared" si="124"/>
        <v>2081.6999999999998</v>
      </c>
      <c r="X174" s="341">
        <f t="shared" si="125"/>
        <v>5709.2</v>
      </c>
      <c r="Y174" s="342">
        <f t="shared" si="126"/>
        <v>3542.3000000000093</v>
      </c>
      <c r="Z174" s="342">
        <f t="shared" si="127"/>
        <v>6020.5999999999985</v>
      </c>
      <c r="AC174" s="212">
        <f t="shared" si="92"/>
        <v>1209.800000000002</v>
      </c>
      <c r="AD174" s="260">
        <f t="shared" si="93"/>
        <v>5918.3</v>
      </c>
      <c r="AE174" s="212">
        <f t="shared" si="94"/>
        <v>8435.5</v>
      </c>
    </row>
    <row r="175" spans="1:31" ht="19.5" customHeight="1" x14ac:dyDescent="0.2">
      <c r="A175" s="335" t="s">
        <v>573</v>
      </c>
      <c r="B175" s="348">
        <v>45327</v>
      </c>
      <c r="C175" s="35">
        <v>1.4</v>
      </c>
      <c r="D175" s="35">
        <v>1</v>
      </c>
      <c r="E175" s="35">
        <v>2</v>
      </c>
      <c r="F175" s="338">
        <f t="shared" si="114"/>
        <v>4464.7999999999993</v>
      </c>
      <c r="G175" s="27">
        <f t="shared" si="115"/>
        <v>6398</v>
      </c>
      <c r="H175" s="339">
        <f t="shared" si="116"/>
        <v>1337</v>
      </c>
      <c r="I175" s="29">
        <v>0.4</v>
      </c>
      <c r="J175" s="29">
        <v>1.1000000000000001</v>
      </c>
      <c r="K175" s="340">
        <f t="shared" si="117"/>
        <v>1230.4999999999998</v>
      </c>
      <c r="L175" s="340">
        <f t="shared" si="118"/>
        <v>1777.3999999999999</v>
      </c>
      <c r="M175" s="341">
        <f t="shared" si="119"/>
        <v>4834.2999999999993</v>
      </c>
      <c r="N175" s="342">
        <f t="shared" si="120"/>
        <v>2942.5000000000032</v>
      </c>
      <c r="O175" s="342">
        <f t="shared" si="121"/>
        <v>4498.3</v>
      </c>
      <c r="P175" s="261">
        <f t="shared" si="95"/>
        <v>2163</v>
      </c>
      <c r="Q175" s="261">
        <f t="shared" si="96"/>
        <v>3506.2</v>
      </c>
      <c r="R175" s="261">
        <f t="shared" si="97"/>
        <v>7057.5</v>
      </c>
      <c r="S175" s="339">
        <f t="shared" si="122"/>
        <v>2291.5999999999981</v>
      </c>
      <c r="T175" s="350">
        <v>0.3</v>
      </c>
      <c r="U175" s="350">
        <v>1</v>
      </c>
      <c r="V175" s="340">
        <f t="shared" si="123"/>
        <v>1708.8000000000004</v>
      </c>
      <c r="W175" s="340">
        <f t="shared" si="124"/>
        <v>2082.6999999999998</v>
      </c>
      <c r="X175" s="341">
        <f t="shared" si="125"/>
        <v>5710.6</v>
      </c>
      <c r="Y175" s="342">
        <f t="shared" si="126"/>
        <v>3542.6000000000095</v>
      </c>
      <c r="Z175" s="342">
        <f t="shared" si="127"/>
        <v>6021.5999999999985</v>
      </c>
      <c r="AC175" s="212">
        <f t="shared" si="92"/>
        <v>1208.4000000000019</v>
      </c>
      <c r="AD175" s="260">
        <f t="shared" si="93"/>
        <v>5917.3</v>
      </c>
      <c r="AE175" s="212">
        <f t="shared" si="94"/>
        <v>8435.1999999999989</v>
      </c>
    </row>
    <row r="176" spans="1:31" ht="19.5" customHeight="1" x14ac:dyDescent="0.2">
      <c r="A176" s="335" t="s">
        <v>576</v>
      </c>
      <c r="B176" s="348">
        <v>45328</v>
      </c>
      <c r="C176" s="35">
        <v>2.2999999999999998</v>
      </c>
      <c r="D176" s="35">
        <v>1</v>
      </c>
      <c r="E176" s="35">
        <v>1</v>
      </c>
      <c r="F176" s="338">
        <f t="shared" si="114"/>
        <v>4467.0999999999995</v>
      </c>
      <c r="G176" s="27">
        <f t="shared" si="115"/>
        <v>6399</v>
      </c>
      <c r="H176" s="339">
        <f t="shared" si="116"/>
        <v>1339.3</v>
      </c>
      <c r="I176" s="29">
        <v>0.3</v>
      </c>
      <c r="J176" s="29">
        <v>0.9</v>
      </c>
      <c r="K176" s="340">
        <f t="shared" si="117"/>
        <v>1230.7999999999997</v>
      </c>
      <c r="L176" s="340">
        <f t="shared" si="118"/>
        <v>1778.3</v>
      </c>
      <c r="M176" s="341">
        <f t="shared" si="119"/>
        <v>4836.5999999999995</v>
      </c>
      <c r="N176" s="342">
        <f t="shared" si="120"/>
        <v>2942.8000000000034</v>
      </c>
      <c r="O176" s="342">
        <f t="shared" si="121"/>
        <v>4499.2</v>
      </c>
      <c r="P176" s="261">
        <f t="shared" si="95"/>
        <v>2160.7000000000003</v>
      </c>
      <c r="Q176" s="261">
        <f t="shared" si="96"/>
        <v>3505.3</v>
      </c>
      <c r="R176" s="261">
        <f t="shared" si="97"/>
        <v>7057.2000000000007</v>
      </c>
      <c r="S176" s="339">
        <f t="shared" si="122"/>
        <v>2293.8999999999983</v>
      </c>
      <c r="T176" s="350">
        <v>0.4</v>
      </c>
      <c r="U176" s="350">
        <v>0.9</v>
      </c>
      <c r="V176" s="340">
        <f t="shared" si="123"/>
        <v>1709.2000000000005</v>
      </c>
      <c r="W176" s="340">
        <f t="shared" si="124"/>
        <v>2083.6</v>
      </c>
      <c r="X176" s="341">
        <f t="shared" si="125"/>
        <v>5712.9000000000005</v>
      </c>
      <c r="Y176" s="342">
        <f t="shared" si="126"/>
        <v>3543.0000000000095</v>
      </c>
      <c r="Z176" s="342">
        <f t="shared" si="127"/>
        <v>6022.4999999999982</v>
      </c>
      <c r="AC176" s="212">
        <f t="shared" si="92"/>
        <v>1206.1000000000017</v>
      </c>
      <c r="AD176" s="260">
        <f t="shared" si="93"/>
        <v>5916.4</v>
      </c>
      <c r="AE176" s="212">
        <f t="shared" si="94"/>
        <v>8434.7999999999993</v>
      </c>
    </row>
    <row r="177" spans="1:31" ht="19.5" customHeight="1" x14ac:dyDescent="0.2">
      <c r="A177" s="335" t="s">
        <v>577</v>
      </c>
      <c r="B177" s="348">
        <v>45329</v>
      </c>
      <c r="C177" s="35">
        <v>4.5999999999999996</v>
      </c>
      <c r="D177" s="35">
        <v>2</v>
      </c>
      <c r="E177" s="35">
        <v>2</v>
      </c>
      <c r="F177" s="338">
        <f t="shared" si="114"/>
        <v>4471.7</v>
      </c>
      <c r="G177" s="27">
        <f t="shared" si="115"/>
        <v>6401</v>
      </c>
      <c r="H177" s="339">
        <f t="shared" si="116"/>
        <v>1343.8999999999999</v>
      </c>
      <c r="I177" s="29">
        <v>0.7</v>
      </c>
      <c r="J177" s="29">
        <v>1.7</v>
      </c>
      <c r="K177" s="340">
        <f t="shared" si="117"/>
        <v>1231.4999999999998</v>
      </c>
      <c r="L177" s="340">
        <f t="shared" si="118"/>
        <v>1780</v>
      </c>
      <c r="M177" s="341">
        <f t="shared" si="119"/>
        <v>4841.1999999999989</v>
      </c>
      <c r="N177" s="342">
        <f t="shared" si="120"/>
        <v>2943.5000000000032</v>
      </c>
      <c r="O177" s="342">
        <f t="shared" si="121"/>
        <v>4500.8999999999996</v>
      </c>
      <c r="P177" s="261">
        <f t="shared" si="95"/>
        <v>2156.1000000000004</v>
      </c>
      <c r="Q177" s="261">
        <f t="shared" si="96"/>
        <v>3503.6</v>
      </c>
      <c r="R177" s="261">
        <f t="shared" si="97"/>
        <v>7056.5</v>
      </c>
      <c r="S177" s="339">
        <f t="shared" si="122"/>
        <v>2298.4999999999982</v>
      </c>
      <c r="T177" s="350">
        <v>0.7</v>
      </c>
      <c r="U177" s="350">
        <v>1.7</v>
      </c>
      <c r="V177" s="340">
        <f t="shared" si="123"/>
        <v>1709.9000000000005</v>
      </c>
      <c r="W177" s="340">
        <f t="shared" si="124"/>
        <v>2085.2999999999997</v>
      </c>
      <c r="X177" s="341">
        <f t="shared" si="125"/>
        <v>5717.5</v>
      </c>
      <c r="Y177" s="342">
        <f t="shared" si="126"/>
        <v>3543.7000000000094</v>
      </c>
      <c r="Z177" s="342">
        <f t="shared" si="127"/>
        <v>6024.199999999998</v>
      </c>
      <c r="AC177" s="212">
        <f t="shared" si="92"/>
        <v>1201.5000000000018</v>
      </c>
      <c r="AD177" s="260">
        <f t="shared" si="93"/>
        <v>5914.7000000000007</v>
      </c>
      <c r="AE177" s="212">
        <f t="shared" si="94"/>
        <v>8434.0999999999985</v>
      </c>
    </row>
    <row r="178" spans="1:31" ht="19.5" customHeight="1" x14ac:dyDescent="0.2">
      <c r="A178" s="335" t="s">
        <v>578</v>
      </c>
      <c r="B178" s="348">
        <v>45330</v>
      </c>
      <c r="C178" s="35">
        <v>2.6</v>
      </c>
      <c r="D178" s="35">
        <v>1</v>
      </c>
      <c r="E178" s="35">
        <v>1</v>
      </c>
      <c r="F178" s="338">
        <f t="shared" si="114"/>
        <v>4474.3</v>
      </c>
      <c r="G178" s="27">
        <f t="shared" si="115"/>
        <v>6402</v>
      </c>
      <c r="H178" s="339">
        <f t="shared" si="116"/>
        <v>1346.4999999999998</v>
      </c>
      <c r="I178" s="29">
        <v>0.4</v>
      </c>
      <c r="J178" s="29">
        <v>1</v>
      </c>
      <c r="K178" s="340">
        <f t="shared" si="117"/>
        <v>1231.8999999999999</v>
      </c>
      <c r="L178" s="340">
        <f t="shared" si="118"/>
        <v>1781</v>
      </c>
      <c r="M178" s="341">
        <f t="shared" si="119"/>
        <v>4843.7999999999993</v>
      </c>
      <c r="N178" s="342">
        <f t="shared" si="120"/>
        <v>2943.9000000000033</v>
      </c>
      <c r="O178" s="342">
        <f t="shared" si="121"/>
        <v>4501.8999999999996</v>
      </c>
      <c r="P178" s="261">
        <f t="shared" si="95"/>
        <v>2153.5000000000005</v>
      </c>
      <c r="Q178" s="261">
        <f t="shared" si="96"/>
        <v>3502.6</v>
      </c>
      <c r="R178" s="261">
        <f t="shared" si="97"/>
        <v>7056.1</v>
      </c>
      <c r="S178" s="339">
        <f t="shared" si="122"/>
        <v>2301.0999999999981</v>
      </c>
      <c r="T178" s="350">
        <v>0.3</v>
      </c>
      <c r="U178" s="350">
        <v>0.9</v>
      </c>
      <c r="V178" s="340">
        <f t="shared" si="123"/>
        <v>1710.2000000000005</v>
      </c>
      <c r="W178" s="340">
        <f t="shared" si="124"/>
        <v>2086.1999999999998</v>
      </c>
      <c r="X178" s="341">
        <f t="shared" si="125"/>
        <v>5720.1</v>
      </c>
      <c r="Y178" s="342">
        <f t="shared" si="126"/>
        <v>3544.0000000000095</v>
      </c>
      <c r="Z178" s="342">
        <f t="shared" si="127"/>
        <v>6025.0999999999976</v>
      </c>
      <c r="AC178" s="212">
        <f t="shared" si="92"/>
        <v>1198.9000000000019</v>
      </c>
      <c r="AD178" s="260">
        <f t="shared" si="93"/>
        <v>5913.8</v>
      </c>
      <c r="AE178" s="212">
        <f t="shared" si="94"/>
        <v>8433.7999999999993</v>
      </c>
    </row>
    <row r="179" spans="1:31" ht="19.5" customHeight="1" x14ac:dyDescent="0.2">
      <c r="A179" s="335" t="s">
        <v>582</v>
      </c>
      <c r="B179" s="348">
        <v>45332</v>
      </c>
      <c r="C179" s="35">
        <v>2.5</v>
      </c>
      <c r="D179" s="35">
        <v>1</v>
      </c>
      <c r="E179" s="35">
        <v>1</v>
      </c>
      <c r="F179" s="338">
        <f t="shared" si="114"/>
        <v>4476.8</v>
      </c>
      <c r="G179" s="27">
        <f t="shared" si="115"/>
        <v>6403</v>
      </c>
      <c r="H179" s="339">
        <f t="shared" si="116"/>
        <v>1348.9999999999998</v>
      </c>
      <c r="I179" s="29">
        <v>0.3</v>
      </c>
      <c r="J179" s="29">
        <v>0.7</v>
      </c>
      <c r="K179" s="340">
        <f t="shared" si="117"/>
        <v>1232.1999999999998</v>
      </c>
      <c r="L179" s="340">
        <f t="shared" si="118"/>
        <v>1781.7</v>
      </c>
      <c r="M179" s="341">
        <f t="shared" si="119"/>
        <v>4846.2999999999993</v>
      </c>
      <c r="N179" s="342">
        <f t="shared" si="120"/>
        <v>2944.2000000000035</v>
      </c>
      <c r="O179" s="342">
        <f t="shared" si="121"/>
        <v>4502.5999999999995</v>
      </c>
      <c r="P179" s="261">
        <f t="shared" si="95"/>
        <v>2151.0000000000005</v>
      </c>
      <c r="Q179" s="261">
        <f t="shared" si="96"/>
        <v>3501.8999999999996</v>
      </c>
      <c r="R179" s="261">
        <f t="shared" si="97"/>
        <v>7055.8</v>
      </c>
      <c r="S179" s="339">
        <f t="shared" si="122"/>
        <v>2303.5999999999981</v>
      </c>
      <c r="T179" s="350">
        <v>0.3</v>
      </c>
      <c r="U179" s="350">
        <v>0.8</v>
      </c>
      <c r="V179" s="340">
        <f t="shared" si="123"/>
        <v>1710.5000000000005</v>
      </c>
      <c r="W179" s="340">
        <f t="shared" si="124"/>
        <v>2087</v>
      </c>
      <c r="X179" s="341">
        <f t="shared" si="125"/>
        <v>5722.6</v>
      </c>
      <c r="Y179" s="342">
        <f t="shared" si="126"/>
        <v>3544.3000000000097</v>
      </c>
      <c r="Z179" s="342">
        <f t="shared" si="127"/>
        <v>6025.8999999999978</v>
      </c>
      <c r="AC179" s="212">
        <f t="shared" si="92"/>
        <v>1196.4000000000019</v>
      </c>
      <c r="AD179" s="260">
        <f t="shared" si="93"/>
        <v>5913</v>
      </c>
      <c r="AE179" s="212">
        <f t="shared" si="94"/>
        <v>8433.5</v>
      </c>
    </row>
    <row r="180" spans="1:31" ht="19.5" customHeight="1" x14ac:dyDescent="0.2">
      <c r="A180" s="335" t="s">
        <v>583</v>
      </c>
      <c r="B180" s="348">
        <v>45334</v>
      </c>
      <c r="C180" s="35">
        <v>2.5</v>
      </c>
      <c r="D180" s="35">
        <v>1</v>
      </c>
      <c r="E180" s="35">
        <v>1</v>
      </c>
      <c r="F180" s="338">
        <f t="shared" si="114"/>
        <v>4479.3</v>
      </c>
      <c r="G180" s="27">
        <f t="shared" si="115"/>
        <v>6404</v>
      </c>
      <c r="H180" s="339">
        <f t="shared" si="116"/>
        <v>1351.4999999999998</v>
      </c>
      <c r="I180" s="29">
        <v>0.3</v>
      </c>
      <c r="J180" s="29">
        <v>1</v>
      </c>
      <c r="K180" s="340">
        <f t="shared" si="117"/>
        <v>1232.4999999999998</v>
      </c>
      <c r="L180" s="340">
        <f t="shared" si="118"/>
        <v>1782.7</v>
      </c>
      <c r="M180" s="341">
        <f t="shared" si="119"/>
        <v>4848.7999999999993</v>
      </c>
      <c r="N180" s="342">
        <f t="shared" si="120"/>
        <v>2944.5000000000036</v>
      </c>
      <c r="O180" s="342">
        <f t="shared" si="121"/>
        <v>4503.5999999999995</v>
      </c>
      <c r="P180" s="261">
        <f t="shared" si="95"/>
        <v>2148.5000000000005</v>
      </c>
      <c r="Q180" s="261">
        <f t="shared" si="96"/>
        <v>3500.8999999999996</v>
      </c>
      <c r="R180" s="261">
        <f t="shared" si="97"/>
        <v>7055.5</v>
      </c>
      <c r="S180" s="339">
        <f t="shared" si="122"/>
        <v>2306.0999999999981</v>
      </c>
      <c r="T180" s="350">
        <v>0.4</v>
      </c>
      <c r="U180" s="350">
        <v>0.9</v>
      </c>
      <c r="V180" s="340">
        <f t="shared" si="123"/>
        <v>1710.9000000000005</v>
      </c>
      <c r="W180" s="340">
        <f t="shared" si="124"/>
        <v>2087.9</v>
      </c>
      <c r="X180" s="341">
        <f t="shared" si="125"/>
        <v>5725.1</v>
      </c>
      <c r="Y180" s="342">
        <f t="shared" si="126"/>
        <v>3544.7000000000098</v>
      </c>
      <c r="Z180" s="342">
        <f t="shared" si="127"/>
        <v>6026.7999999999975</v>
      </c>
      <c r="AC180" s="212">
        <f t="shared" si="92"/>
        <v>1193.9000000000019</v>
      </c>
      <c r="AD180" s="260">
        <f t="shared" si="93"/>
        <v>5912.1</v>
      </c>
      <c r="AE180" s="212">
        <f t="shared" si="94"/>
        <v>8433.0999999999985</v>
      </c>
    </row>
    <row r="181" spans="1:31" ht="19.5" customHeight="1" x14ac:dyDescent="0.2">
      <c r="A181" s="335" t="s">
        <v>584</v>
      </c>
      <c r="B181" s="348">
        <v>45335</v>
      </c>
      <c r="C181" s="35">
        <v>0</v>
      </c>
      <c r="D181" s="35">
        <v>0</v>
      </c>
      <c r="E181" s="35">
        <v>0</v>
      </c>
      <c r="F181" s="338">
        <f t="shared" si="114"/>
        <v>4479.3</v>
      </c>
      <c r="G181" s="27">
        <f t="shared" si="115"/>
        <v>6404</v>
      </c>
      <c r="H181" s="339">
        <f t="shared" si="116"/>
        <v>1351.4999999999998</v>
      </c>
      <c r="I181" s="29">
        <v>0</v>
      </c>
      <c r="J181" s="29">
        <v>0</v>
      </c>
      <c r="K181" s="340">
        <f t="shared" si="117"/>
        <v>1232.4999999999998</v>
      </c>
      <c r="L181" s="340">
        <f t="shared" si="118"/>
        <v>1782.7</v>
      </c>
      <c r="M181" s="341">
        <f t="shared" si="119"/>
        <v>4848.7999999999993</v>
      </c>
      <c r="N181" s="342">
        <f t="shared" si="120"/>
        <v>2944.5000000000036</v>
      </c>
      <c r="O181" s="342">
        <f t="shared" si="121"/>
        <v>4503.5999999999995</v>
      </c>
      <c r="P181" s="261">
        <f t="shared" si="95"/>
        <v>2148.5000000000005</v>
      </c>
      <c r="Q181" s="261">
        <f t="shared" si="96"/>
        <v>3500.8999999999996</v>
      </c>
      <c r="R181" s="261">
        <f t="shared" si="97"/>
        <v>7055.5</v>
      </c>
      <c r="S181" s="339">
        <f t="shared" si="122"/>
        <v>2306.0999999999981</v>
      </c>
      <c r="T181" s="350">
        <v>0</v>
      </c>
      <c r="U181" s="350">
        <v>0</v>
      </c>
      <c r="V181" s="340">
        <f t="shared" si="123"/>
        <v>1710.9000000000005</v>
      </c>
      <c r="W181" s="340">
        <f t="shared" si="124"/>
        <v>2087.9</v>
      </c>
      <c r="X181" s="341">
        <f t="shared" si="125"/>
        <v>5725.1</v>
      </c>
      <c r="Y181" s="342">
        <f t="shared" si="126"/>
        <v>3544.7000000000098</v>
      </c>
      <c r="Z181" s="342">
        <f t="shared" si="127"/>
        <v>6026.7999999999975</v>
      </c>
      <c r="AC181" s="212">
        <f t="shared" si="92"/>
        <v>1193.9000000000019</v>
      </c>
      <c r="AD181" s="260">
        <f t="shared" si="93"/>
        <v>5912.1</v>
      </c>
      <c r="AE181" s="212">
        <f t="shared" si="94"/>
        <v>8433.0999999999985</v>
      </c>
    </row>
    <row r="182" spans="1:31" ht="19.5" customHeight="1" x14ac:dyDescent="0.2">
      <c r="A182" s="335" t="s">
        <v>587</v>
      </c>
      <c r="B182" s="348">
        <v>45336</v>
      </c>
      <c r="C182" s="35">
        <v>0</v>
      </c>
      <c r="D182" s="35">
        <v>0</v>
      </c>
      <c r="E182" s="35">
        <v>0</v>
      </c>
      <c r="F182" s="338">
        <f t="shared" si="114"/>
        <v>4479.3</v>
      </c>
      <c r="G182" s="27">
        <f t="shared" si="115"/>
        <v>6404</v>
      </c>
      <c r="H182" s="339">
        <f t="shared" si="116"/>
        <v>1351.4999999999998</v>
      </c>
      <c r="I182" s="29">
        <v>0</v>
      </c>
      <c r="J182" s="29">
        <v>0</v>
      </c>
      <c r="K182" s="340">
        <f t="shared" si="117"/>
        <v>1232.4999999999998</v>
      </c>
      <c r="L182" s="340">
        <f t="shared" si="118"/>
        <v>1782.7</v>
      </c>
      <c r="M182" s="341">
        <f t="shared" si="119"/>
        <v>4848.7999999999993</v>
      </c>
      <c r="N182" s="342">
        <f t="shared" si="120"/>
        <v>2944.5000000000036</v>
      </c>
      <c r="O182" s="342">
        <f t="shared" si="121"/>
        <v>4503.5999999999995</v>
      </c>
      <c r="P182" s="261">
        <f t="shared" si="95"/>
        <v>2148.5000000000005</v>
      </c>
      <c r="Q182" s="261">
        <f t="shared" si="96"/>
        <v>3500.8999999999996</v>
      </c>
      <c r="R182" s="261">
        <f t="shared" si="97"/>
        <v>7055.5</v>
      </c>
      <c r="S182" s="339">
        <f t="shared" si="122"/>
        <v>2306.0999999999981</v>
      </c>
      <c r="T182" s="350">
        <v>0</v>
      </c>
      <c r="U182" s="350">
        <v>0</v>
      </c>
      <c r="V182" s="340">
        <f t="shared" si="123"/>
        <v>1710.9000000000005</v>
      </c>
      <c r="W182" s="340">
        <f t="shared" si="124"/>
        <v>2087.9</v>
      </c>
      <c r="X182" s="341">
        <f t="shared" si="125"/>
        <v>5725.1</v>
      </c>
      <c r="Y182" s="342">
        <f t="shared" si="126"/>
        <v>3544.7000000000098</v>
      </c>
      <c r="Z182" s="342">
        <f t="shared" si="127"/>
        <v>6026.7999999999975</v>
      </c>
      <c r="AC182" s="212">
        <f t="shared" si="92"/>
        <v>1193.9000000000019</v>
      </c>
      <c r="AD182" s="260">
        <f t="shared" si="93"/>
        <v>5912.1</v>
      </c>
      <c r="AE182" s="212">
        <f t="shared" si="94"/>
        <v>8433.0999999999985</v>
      </c>
    </row>
    <row r="183" spans="1:31" ht="19.5" customHeight="1" x14ac:dyDescent="0.2">
      <c r="A183" s="335" t="s">
        <v>589</v>
      </c>
      <c r="B183" s="348">
        <v>45337</v>
      </c>
      <c r="C183" s="35">
        <v>2.8</v>
      </c>
      <c r="D183" s="35">
        <v>2</v>
      </c>
      <c r="E183" s="35">
        <v>4</v>
      </c>
      <c r="F183" s="338">
        <f t="shared" si="114"/>
        <v>4482.1000000000004</v>
      </c>
      <c r="G183" s="27">
        <f t="shared" si="115"/>
        <v>6408</v>
      </c>
      <c r="H183" s="339">
        <f t="shared" si="116"/>
        <v>1354.2999999999997</v>
      </c>
      <c r="I183" s="29">
        <v>1.2</v>
      </c>
      <c r="J183" s="29">
        <v>2</v>
      </c>
      <c r="K183" s="340">
        <f t="shared" si="117"/>
        <v>1233.6999999999998</v>
      </c>
      <c r="L183" s="340">
        <f t="shared" si="118"/>
        <v>1784.7</v>
      </c>
      <c r="M183" s="341">
        <f t="shared" si="119"/>
        <v>4851.5999999999995</v>
      </c>
      <c r="N183" s="342">
        <f t="shared" si="120"/>
        <v>2945.7000000000035</v>
      </c>
      <c r="O183" s="342">
        <f t="shared" si="121"/>
        <v>4505.5999999999995</v>
      </c>
      <c r="P183" s="261">
        <f t="shared" si="95"/>
        <v>2145.7000000000003</v>
      </c>
      <c r="Q183" s="261">
        <f t="shared" si="96"/>
        <v>3498.8999999999996</v>
      </c>
      <c r="R183" s="261">
        <f t="shared" si="97"/>
        <v>7054.3</v>
      </c>
      <c r="S183" s="339">
        <f t="shared" si="122"/>
        <v>2308.8999999999983</v>
      </c>
      <c r="T183" s="350">
        <v>1.1000000000000001</v>
      </c>
      <c r="U183" s="350">
        <v>2.1</v>
      </c>
      <c r="V183" s="340">
        <f t="shared" si="123"/>
        <v>1712.0000000000005</v>
      </c>
      <c r="W183" s="340">
        <f t="shared" si="124"/>
        <v>2090</v>
      </c>
      <c r="X183" s="341">
        <f t="shared" si="125"/>
        <v>5727.9000000000005</v>
      </c>
      <c r="Y183" s="342">
        <f t="shared" si="126"/>
        <v>3545.8000000000097</v>
      </c>
      <c r="Z183" s="342">
        <f t="shared" si="127"/>
        <v>6028.8999999999978</v>
      </c>
      <c r="AC183" s="212">
        <f t="shared" si="92"/>
        <v>1191.1000000000017</v>
      </c>
      <c r="AD183" s="260">
        <f t="shared" si="93"/>
        <v>5910</v>
      </c>
      <c r="AE183" s="212">
        <f t="shared" si="94"/>
        <v>8432</v>
      </c>
    </row>
    <row r="184" spans="1:31" ht="19.5" customHeight="1" x14ac:dyDescent="0.2">
      <c r="A184" s="335" t="s">
        <v>594</v>
      </c>
      <c r="B184" s="348">
        <v>45339</v>
      </c>
      <c r="C184" s="35">
        <v>2.5</v>
      </c>
      <c r="D184" s="35">
        <v>1</v>
      </c>
      <c r="E184" s="35">
        <v>1</v>
      </c>
      <c r="F184" s="338">
        <f t="shared" si="114"/>
        <v>4484.6000000000004</v>
      </c>
      <c r="G184" s="27">
        <f t="shared" si="115"/>
        <v>6409</v>
      </c>
      <c r="H184" s="339">
        <f t="shared" si="116"/>
        <v>1356.7999999999997</v>
      </c>
      <c r="I184" s="29">
        <v>0.3</v>
      </c>
      <c r="J184" s="29">
        <v>1</v>
      </c>
      <c r="K184" s="340">
        <f t="shared" si="117"/>
        <v>1233.9999999999998</v>
      </c>
      <c r="L184" s="340">
        <f t="shared" si="118"/>
        <v>1785.7</v>
      </c>
      <c r="M184" s="341">
        <f t="shared" si="119"/>
        <v>4854.0999999999995</v>
      </c>
      <c r="N184" s="342">
        <f t="shared" si="120"/>
        <v>2946.0000000000036</v>
      </c>
      <c r="O184" s="342">
        <f t="shared" si="121"/>
        <v>4506.5999999999995</v>
      </c>
      <c r="P184" s="261">
        <f t="shared" si="95"/>
        <v>2143.2000000000003</v>
      </c>
      <c r="Q184" s="261">
        <f t="shared" si="96"/>
        <v>3497.8999999999996</v>
      </c>
      <c r="R184" s="261">
        <f t="shared" si="97"/>
        <v>7054</v>
      </c>
      <c r="S184" s="339">
        <f t="shared" si="122"/>
        <v>2311.3999999999983</v>
      </c>
      <c r="T184" s="350">
        <v>0.3</v>
      </c>
      <c r="U184" s="350">
        <v>0.9</v>
      </c>
      <c r="V184" s="340">
        <f t="shared" si="123"/>
        <v>1712.3000000000004</v>
      </c>
      <c r="W184" s="340">
        <f t="shared" si="124"/>
        <v>2090.9</v>
      </c>
      <c r="X184" s="341">
        <f t="shared" si="125"/>
        <v>5730.4000000000005</v>
      </c>
      <c r="Y184" s="342">
        <f t="shared" si="126"/>
        <v>3546.1000000000099</v>
      </c>
      <c r="Z184" s="342">
        <f t="shared" si="127"/>
        <v>6029.7999999999975</v>
      </c>
      <c r="AC184" s="212">
        <f t="shared" ref="AC184:AC247" si="128">IF(S184="","",3153-(S184-347))</f>
        <v>1188.6000000000017</v>
      </c>
      <c r="AD184" s="260">
        <f t="shared" ref="AD184:AD247" si="129">IF(W184="","",7662-(W184-338))</f>
        <v>5909.1</v>
      </c>
      <c r="AE184" s="212">
        <f t="shared" ref="AE184:AE247" si="130">IF(V184="","",144-(V184-10000))</f>
        <v>8431.6999999999989</v>
      </c>
    </row>
    <row r="185" spans="1:31" ht="19.5" customHeight="1" x14ac:dyDescent="0.2">
      <c r="A185" s="335" t="s">
        <v>595</v>
      </c>
      <c r="B185" s="348">
        <v>45340</v>
      </c>
      <c r="C185" s="35">
        <v>2.5</v>
      </c>
      <c r="D185" s="35">
        <v>1</v>
      </c>
      <c r="E185" s="35">
        <v>1</v>
      </c>
      <c r="F185" s="338">
        <f t="shared" si="114"/>
        <v>4487.1000000000004</v>
      </c>
      <c r="G185" s="27">
        <f t="shared" si="115"/>
        <v>6410</v>
      </c>
      <c r="H185" s="339">
        <f t="shared" si="116"/>
        <v>1359.2999999999997</v>
      </c>
      <c r="I185" s="29">
        <v>0.3</v>
      </c>
      <c r="J185" s="29">
        <v>0.9</v>
      </c>
      <c r="K185" s="340">
        <f t="shared" si="117"/>
        <v>1234.2999999999997</v>
      </c>
      <c r="L185" s="340">
        <f t="shared" si="118"/>
        <v>1786.6000000000001</v>
      </c>
      <c r="M185" s="341">
        <f t="shared" si="119"/>
        <v>4856.5999999999995</v>
      </c>
      <c r="N185" s="342">
        <f t="shared" si="120"/>
        <v>2946.3000000000038</v>
      </c>
      <c r="O185" s="342">
        <f t="shared" si="121"/>
        <v>4507.4999999999991</v>
      </c>
      <c r="P185" s="261">
        <f t="shared" ref="P185:P248" si="131">IF(H185="","",2761.92-(H185-738.08))</f>
        <v>2140.7000000000003</v>
      </c>
      <c r="Q185" s="261">
        <f t="shared" ref="Q185:Q248" si="132">IF(L185="","",4014.95-(L185-1268.65))</f>
        <v>3497</v>
      </c>
      <c r="R185" s="261">
        <f t="shared" ref="R185:R248" si="133">IF(K185="","",7237-(K185-1051))</f>
        <v>7053.7000000000007</v>
      </c>
      <c r="S185" s="339">
        <f t="shared" si="122"/>
        <v>2313.8999999999983</v>
      </c>
      <c r="T185" s="350">
        <v>0.4</v>
      </c>
      <c r="U185" s="350">
        <v>1</v>
      </c>
      <c r="V185" s="340">
        <f t="shared" si="123"/>
        <v>1712.7000000000005</v>
      </c>
      <c r="W185" s="340">
        <f t="shared" si="124"/>
        <v>2091.9</v>
      </c>
      <c r="X185" s="341">
        <f t="shared" si="125"/>
        <v>5732.9000000000005</v>
      </c>
      <c r="Y185" s="342">
        <f t="shared" si="126"/>
        <v>3546.50000000001</v>
      </c>
      <c r="Z185" s="342">
        <f t="shared" si="127"/>
        <v>6030.7999999999975</v>
      </c>
      <c r="AC185" s="212">
        <f t="shared" si="128"/>
        <v>1186.1000000000017</v>
      </c>
      <c r="AD185" s="260">
        <f t="shared" si="129"/>
        <v>5908.1</v>
      </c>
      <c r="AE185" s="212">
        <f t="shared" si="130"/>
        <v>8431.2999999999993</v>
      </c>
    </row>
    <row r="186" spans="1:31" ht="19.5" customHeight="1" x14ac:dyDescent="0.2">
      <c r="A186" s="335" t="s">
        <v>596</v>
      </c>
      <c r="B186" s="348">
        <v>45341</v>
      </c>
      <c r="C186" s="35">
        <v>1.8</v>
      </c>
      <c r="D186" s="35">
        <v>1</v>
      </c>
      <c r="E186" s="35">
        <v>1</v>
      </c>
      <c r="F186" s="338">
        <f t="shared" si="114"/>
        <v>4488.9000000000005</v>
      </c>
      <c r="G186" s="27">
        <f t="shared" si="115"/>
        <v>6411</v>
      </c>
      <c r="H186" s="339">
        <f t="shared" si="116"/>
        <v>1361.0999999999997</v>
      </c>
      <c r="I186" s="29">
        <v>0.5</v>
      </c>
      <c r="J186" s="29">
        <v>0.9</v>
      </c>
      <c r="K186" s="340">
        <f t="shared" si="117"/>
        <v>1234.7999999999997</v>
      </c>
      <c r="L186" s="340">
        <f t="shared" si="118"/>
        <v>1787.5000000000002</v>
      </c>
      <c r="M186" s="341">
        <f t="shared" si="119"/>
        <v>4858.3999999999996</v>
      </c>
      <c r="N186" s="342">
        <f t="shared" si="120"/>
        <v>2946.8000000000038</v>
      </c>
      <c r="O186" s="342">
        <f t="shared" si="121"/>
        <v>4508.3999999999987</v>
      </c>
      <c r="P186" s="261">
        <f t="shared" si="131"/>
        <v>2138.9000000000005</v>
      </c>
      <c r="Q186" s="261">
        <f t="shared" si="132"/>
        <v>3496.0999999999995</v>
      </c>
      <c r="R186" s="261">
        <f t="shared" si="133"/>
        <v>7053.2000000000007</v>
      </c>
      <c r="S186" s="339">
        <f t="shared" si="122"/>
        <v>2315.6999999999985</v>
      </c>
      <c r="T186" s="350">
        <v>0.5</v>
      </c>
      <c r="U186" s="350">
        <v>0.9</v>
      </c>
      <c r="V186" s="340">
        <f t="shared" si="123"/>
        <v>1713.2000000000005</v>
      </c>
      <c r="W186" s="340">
        <f t="shared" si="124"/>
        <v>2092.8000000000002</v>
      </c>
      <c r="X186" s="341">
        <f t="shared" si="125"/>
        <v>5734.7000000000007</v>
      </c>
      <c r="Y186" s="342">
        <f t="shared" si="126"/>
        <v>3547.00000000001</v>
      </c>
      <c r="Z186" s="342">
        <f t="shared" si="127"/>
        <v>6031.6999999999971</v>
      </c>
      <c r="AC186" s="212">
        <f t="shared" si="128"/>
        <v>1184.3000000000015</v>
      </c>
      <c r="AD186" s="260">
        <f t="shared" si="129"/>
        <v>5907.2</v>
      </c>
      <c r="AE186" s="212">
        <f t="shared" si="130"/>
        <v>8430.7999999999993</v>
      </c>
    </row>
    <row r="187" spans="1:31" ht="19.5" customHeight="1" x14ac:dyDescent="0.2">
      <c r="A187" s="335" t="s">
        <v>597</v>
      </c>
      <c r="B187" s="348">
        <v>45342</v>
      </c>
      <c r="C187" s="35">
        <v>2.6</v>
      </c>
      <c r="D187" s="35">
        <v>1</v>
      </c>
      <c r="E187" s="35">
        <v>1</v>
      </c>
      <c r="F187" s="338">
        <f t="shared" si="114"/>
        <v>4491.5000000000009</v>
      </c>
      <c r="G187" s="27">
        <f t="shared" si="115"/>
        <v>6412</v>
      </c>
      <c r="H187" s="339">
        <f t="shared" si="116"/>
        <v>1363.6999999999996</v>
      </c>
      <c r="I187" s="29">
        <v>0.4</v>
      </c>
      <c r="J187" s="29">
        <v>0.9</v>
      </c>
      <c r="K187" s="340">
        <f t="shared" si="117"/>
        <v>1235.1999999999998</v>
      </c>
      <c r="L187" s="340">
        <f t="shared" si="118"/>
        <v>1788.4000000000003</v>
      </c>
      <c r="M187" s="341">
        <f t="shared" si="119"/>
        <v>4861</v>
      </c>
      <c r="N187" s="342">
        <f t="shared" si="120"/>
        <v>2947.2000000000039</v>
      </c>
      <c r="O187" s="342">
        <f t="shared" si="121"/>
        <v>4509.2999999999984</v>
      </c>
      <c r="P187" s="261">
        <f t="shared" si="131"/>
        <v>2136.3000000000006</v>
      </c>
      <c r="Q187" s="261">
        <f t="shared" si="132"/>
        <v>3495.2</v>
      </c>
      <c r="R187" s="261">
        <f t="shared" si="133"/>
        <v>7052.8</v>
      </c>
      <c r="S187" s="339">
        <f t="shared" si="122"/>
        <v>2318.2999999999984</v>
      </c>
      <c r="T187" s="350">
        <v>0.3</v>
      </c>
      <c r="U187" s="350">
        <v>0.9</v>
      </c>
      <c r="V187" s="340">
        <f t="shared" si="123"/>
        <v>1713.5000000000005</v>
      </c>
      <c r="W187" s="340">
        <f t="shared" si="124"/>
        <v>2093.7000000000003</v>
      </c>
      <c r="X187" s="341">
        <f t="shared" si="125"/>
        <v>5737.3000000000011</v>
      </c>
      <c r="Y187" s="342">
        <f t="shared" si="126"/>
        <v>3547.3000000000102</v>
      </c>
      <c r="Z187" s="342">
        <f t="shared" si="127"/>
        <v>6032.5999999999967</v>
      </c>
      <c r="AC187" s="212">
        <f t="shared" si="128"/>
        <v>1181.7000000000016</v>
      </c>
      <c r="AD187" s="260">
        <f t="shared" si="129"/>
        <v>5906.2999999999993</v>
      </c>
      <c r="AE187" s="212">
        <f t="shared" si="130"/>
        <v>8430.5</v>
      </c>
    </row>
    <row r="188" spans="1:31" ht="19.5" customHeight="1" x14ac:dyDescent="0.2">
      <c r="A188" s="335" t="s">
        <v>598</v>
      </c>
      <c r="B188" s="348">
        <v>45343</v>
      </c>
      <c r="C188" s="35">
        <v>1.6</v>
      </c>
      <c r="D188" s="35">
        <v>1</v>
      </c>
      <c r="E188" s="35">
        <v>1</v>
      </c>
      <c r="F188" s="338">
        <f t="shared" si="114"/>
        <v>4493.1000000000013</v>
      </c>
      <c r="G188" s="27">
        <f t="shared" si="115"/>
        <v>6413</v>
      </c>
      <c r="H188" s="339">
        <f t="shared" si="116"/>
        <v>1365.2999999999995</v>
      </c>
      <c r="I188" s="29">
        <v>0.3</v>
      </c>
      <c r="J188" s="29">
        <v>0.9</v>
      </c>
      <c r="K188" s="340">
        <f t="shared" si="117"/>
        <v>1235.4999999999998</v>
      </c>
      <c r="L188" s="340">
        <f t="shared" si="118"/>
        <v>1789.3000000000004</v>
      </c>
      <c r="M188" s="341">
        <f t="shared" si="119"/>
        <v>4862.6000000000004</v>
      </c>
      <c r="N188" s="342">
        <f t="shared" si="120"/>
        <v>2947.5000000000041</v>
      </c>
      <c r="O188" s="342">
        <f t="shared" si="121"/>
        <v>4510.199999999998</v>
      </c>
      <c r="P188" s="261">
        <f t="shared" si="131"/>
        <v>2134.7000000000007</v>
      </c>
      <c r="Q188" s="261">
        <f t="shared" si="132"/>
        <v>3494.2999999999993</v>
      </c>
      <c r="R188" s="261">
        <f t="shared" si="133"/>
        <v>7052.5</v>
      </c>
      <c r="S188" s="339">
        <f t="shared" si="122"/>
        <v>2319.8999999999983</v>
      </c>
      <c r="T188" s="350">
        <v>0.3</v>
      </c>
      <c r="U188" s="350">
        <v>0.9</v>
      </c>
      <c r="V188" s="340">
        <f t="shared" si="123"/>
        <v>1713.8000000000004</v>
      </c>
      <c r="W188" s="340">
        <f t="shared" si="124"/>
        <v>2094.6000000000004</v>
      </c>
      <c r="X188" s="341">
        <f t="shared" si="125"/>
        <v>5738.9000000000015</v>
      </c>
      <c r="Y188" s="342">
        <f t="shared" si="126"/>
        <v>3547.6000000000104</v>
      </c>
      <c r="Z188" s="342">
        <f t="shared" si="127"/>
        <v>6033.4999999999964</v>
      </c>
      <c r="AC188" s="212">
        <f t="shared" si="128"/>
        <v>1180.1000000000017</v>
      </c>
      <c r="AD188" s="260">
        <f t="shared" si="129"/>
        <v>5905.4</v>
      </c>
      <c r="AE188" s="212">
        <f t="shared" si="130"/>
        <v>8430.1999999999989</v>
      </c>
    </row>
    <row r="189" spans="1:31" ht="19.5" customHeight="1" x14ac:dyDescent="0.2">
      <c r="A189" s="335" t="s">
        <v>599</v>
      </c>
      <c r="B189" s="348">
        <v>45344</v>
      </c>
      <c r="C189" s="35">
        <v>1.1000000000000001</v>
      </c>
      <c r="D189" s="35">
        <v>1</v>
      </c>
      <c r="E189" s="35">
        <v>1</v>
      </c>
      <c r="F189" s="338">
        <f t="shared" si="114"/>
        <v>4494.2000000000016</v>
      </c>
      <c r="G189" s="27">
        <f t="shared" si="115"/>
        <v>6414</v>
      </c>
      <c r="H189" s="339">
        <f t="shared" si="116"/>
        <v>1366.3999999999994</v>
      </c>
      <c r="I189" s="29">
        <v>0.4</v>
      </c>
      <c r="J189" s="29">
        <v>0.9</v>
      </c>
      <c r="K189" s="340">
        <f t="shared" si="117"/>
        <v>1235.8999999999999</v>
      </c>
      <c r="L189" s="340">
        <f t="shared" si="118"/>
        <v>1790.2000000000005</v>
      </c>
      <c r="M189" s="341">
        <f t="shared" si="119"/>
        <v>4863.7000000000007</v>
      </c>
      <c r="N189" s="342">
        <f t="shared" si="120"/>
        <v>2947.9000000000042</v>
      </c>
      <c r="O189" s="342">
        <f t="shared" si="121"/>
        <v>4511.0999999999976</v>
      </c>
      <c r="P189" s="261">
        <f t="shared" si="131"/>
        <v>2133.6000000000008</v>
      </c>
      <c r="Q189" s="261">
        <f t="shared" si="132"/>
        <v>3493.3999999999996</v>
      </c>
      <c r="R189" s="261">
        <f t="shared" si="133"/>
        <v>7052.1</v>
      </c>
      <c r="S189" s="339">
        <f t="shared" si="122"/>
        <v>2320.9999999999982</v>
      </c>
      <c r="T189" s="350">
        <v>0.4</v>
      </c>
      <c r="U189" s="350">
        <v>0.9</v>
      </c>
      <c r="V189" s="340">
        <f t="shared" si="123"/>
        <v>1714.2000000000005</v>
      </c>
      <c r="W189" s="340">
        <f t="shared" si="124"/>
        <v>2095.5000000000005</v>
      </c>
      <c r="X189" s="341">
        <f t="shared" si="125"/>
        <v>5740.0000000000018</v>
      </c>
      <c r="Y189" s="342">
        <f t="shared" si="126"/>
        <v>3548.0000000000105</v>
      </c>
      <c r="Z189" s="342">
        <f t="shared" si="127"/>
        <v>6034.399999999996</v>
      </c>
      <c r="AC189" s="212">
        <f t="shared" si="128"/>
        <v>1179.0000000000018</v>
      </c>
      <c r="AD189" s="260">
        <f t="shared" si="129"/>
        <v>5904.5</v>
      </c>
      <c r="AE189" s="212">
        <f t="shared" si="130"/>
        <v>8429.7999999999993</v>
      </c>
    </row>
    <row r="190" spans="1:31" ht="19.5" customHeight="1" x14ac:dyDescent="0.2">
      <c r="A190" s="335" t="s">
        <v>600</v>
      </c>
      <c r="B190" s="348">
        <v>45345</v>
      </c>
      <c r="C190" s="35">
        <v>0</v>
      </c>
      <c r="D190" s="35">
        <v>0</v>
      </c>
      <c r="E190" s="35">
        <v>0</v>
      </c>
      <c r="F190" s="338">
        <f t="shared" si="114"/>
        <v>4494.2000000000016</v>
      </c>
      <c r="G190" s="27">
        <f t="shared" si="115"/>
        <v>6414</v>
      </c>
      <c r="H190" s="339">
        <f t="shared" si="116"/>
        <v>1366.3999999999994</v>
      </c>
      <c r="I190" s="29">
        <v>0</v>
      </c>
      <c r="J190" s="29">
        <v>0</v>
      </c>
      <c r="K190" s="340">
        <f t="shared" si="117"/>
        <v>1235.8999999999999</v>
      </c>
      <c r="L190" s="340">
        <f t="shared" si="118"/>
        <v>1790.2000000000005</v>
      </c>
      <c r="M190" s="341">
        <f t="shared" si="119"/>
        <v>4863.7000000000007</v>
      </c>
      <c r="N190" s="342">
        <f t="shared" si="120"/>
        <v>2947.9000000000042</v>
      </c>
      <c r="O190" s="342">
        <f t="shared" si="121"/>
        <v>4511.0999999999976</v>
      </c>
      <c r="P190" s="261">
        <f t="shared" si="131"/>
        <v>2133.6000000000008</v>
      </c>
      <c r="Q190" s="261">
        <f t="shared" si="132"/>
        <v>3493.3999999999996</v>
      </c>
      <c r="R190" s="261">
        <f t="shared" si="133"/>
        <v>7052.1</v>
      </c>
      <c r="S190" s="339">
        <f t="shared" si="122"/>
        <v>2320.9999999999982</v>
      </c>
      <c r="T190" s="350">
        <v>0</v>
      </c>
      <c r="U190" s="350">
        <v>0</v>
      </c>
      <c r="V190" s="340">
        <f t="shared" si="123"/>
        <v>1714.2000000000005</v>
      </c>
      <c r="W190" s="340">
        <f t="shared" si="124"/>
        <v>2095.5000000000005</v>
      </c>
      <c r="X190" s="341">
        <f t="shared" si="125"/>
        <v>5740.0000000000018</v>
      </c>
      <c r="Y190" s="342">
        <f t="shared" si="126"/>
        <v>3548.0000000000105</v>
      </c>
      <c r="Z190" s="342">
        <f t="shared" si="127"/>
        <v>6034.399999999996</v>
      </c>
      <c r="AC190" s="212">
        <f t="shared" si="128"/>
        <v>1179.0000000000018</v>
      </c>
      <c r="AD190" s="260">
        <f t="shared" si="129"/>
        <v>5904.5</v>
      </c>
      <c r="AE190" s="212">
        <f t="shared" si="130"/>
        <v>8429.7999999999993</v>
      </c>
    </row>
    <row r="191" spans="1:31" ht="19.5" customHeight="1" x14ac:dyDescent="0.2">
      <c r="A191" s="335" t="s">
        <v>601</v>
      </c>
      <c r="B191" s="348" t="s">
        <v>50</v>
      </c>
      <c r="C191" s="35">
        <v>0</v>
      </c>
      <c r="D191" s="35">
        <v>0</v>
      </c>
      <c r="E191" s="35">
        <v>0</v>
      </c>
      <c r="F191" s="338">
        <f t="shared" si="114"/>
        <v>4494.2000000000016</v>
      </c>
      <c r="G191" s="27">
        <f t="shared" si="115"/>
        <v>6414</v>
      </c>
      <c r="H191" s="339">
        <f t="shared" si="116"/>
        <v>1366.3999999999994</v>
      </c>
      <c r="I191" s="29">
        <v>0</v>
      </c>
      <c r="J191" s="29">
        <v>0</v>
      </c>
      <c r="K191" s="340">
        <f t="shared" si="117"/>
        <v>1235.8999999999999</v>
      </c>
      <c r="L191" s="340">
        <f t="shared" si="118"/>
        <v>1790.2000000000005</v>
      </c>
      <c r="M191" s="341">
        <f t="shared" si="119"/>
        <v>4863.7000000000007</v>
      </c>
      <c r="N191" s="342">
        <f t="shared" si="120"/>
        <v>2947.9000000000042</v>
      </c>
      <c r="O191" s="342">
        <f t="shared" si="121"/>
        <v>4511.0999999999976</v>
      </c>
      <c r="P191" s="261">
        <f t="shared" si="131"/>
        <v>2133.6000000000008</v>
      </c>
      <c r="Q191" s="261">
        <f t="shared" si="132"/>
        <v>3493.3999999999996</v>
      </c>
      <c r="R191" s="261">
        <f t="shared" si="133"/>
        <v>7052.1</v>
      </c>
      <c r="S191" s="339">
        <f t="shared" si="122"/>
        <v>2320.9999999999982</v>
      </c>
      <c r="T191" s="350">
        <v>0</v>
      </c>
      <c r="U191" s="350">
        <v>0</v>
      </c>
      <c r="V191" s="340">
        <f t="shared" si="123"/>
        <v>1714.2000000000005</v>
      </c>
      <c r="W191" s="340">
        <f t="shared" si="124"/>
        <v>2095.5000000000005</v>
      </c>
      <c r="X191" s="341">
        <f t="shared" si="125"/>
        <v>5740.0000000000018</v>
      </c>
      <c r="Y191" s="342">
        <f t="shared" si="126"/>
        <v>3548.0000000000105</v>
      </c>
      <c r="Z191" s="342">
        <f t="shared" si="127"/>
        <v>6034.399999999996</v>
      </c>
      <c r="AC191" s="212">
        <f t="shared" si="128"/>
        <v>1179.0000000000018</v>
      </c>
      <c r="AD191" s="260">
        <f t="shared" si="129"/>
        <v>5904.5</v>
      </c>
      <c r="AE191" s="212">
        <f t="shared" si="130"/>
        <v>8429.7999999999993</v>
      </c>
    </row>
    <row r="192" spans="1:31" ht="19.5" customHeight="1" x14ac:dyDescent="0.2">
      <c r="A192" s="335" t="s">
        <v>602</v>
      </c>
      <c r="B192" s="348">
        <v>45346</v>
      </c>
      <c r="C192" s="35">
        <v>6.6</v>
      </c>
      <c r="D192" s="35">
        <v>5</v>
      </c>
      <c r="E192" s="35">
        <v>6</v>
      </c>
      <c r="F192" s="338">
        <f t="shared" si="114"/>
        <v>4500.800000000002</v>
      </c>
      <c r="G192" s="27">
        <f t="shared" si="115"/>
        <v>6420</v>
      </c>
      <c r="H192" s="339">
        <f t="shared" si="116"/>
        <v>1372.9999999999993</v>
      </c>
      <c r="I192" s="29">
        <v>1.7</v>
      </c>
      <c r="J192" s="29">
        <v>4</v>
      </c>
      <c r="K192" s="340">
        <f t="shared" si="117"/>
        <v>1237.5999999999999</v>
      </c>
      <c r="L192" s="340">
        <f t="shared" si="118"/>
        <v>1794.2000000000005</v>
      </c>
      <c r="M192" s="341">
        <f t="shared" si="119"/>
        <v>4870.3000000000011</v>
      </c>
      <c r="N192" s="342">
        <f t="shared" si="120"/>
        <v>2949.600000000004</v>
      </c>
      <c r="O192" s="342">
        <f t="shared" si="121"/>
        <v>4515.0999999999976</v>
      </c>
      <c r="P192" s="261">
        <f t="shared" si="131"/>
        <v>2127.0000000000009</v>
      </c>
      <c r="Q192" s="261">
        <f t="shared" si="132"/>
        <v>3489.3999999999996</v>
      </c>
      <c r="R192" s="261">
        <f t="shared" si="133"/>
        <v>7050.4</v>
      </c>
      <c r="S192" s="339">
        <f t="shared" si="122"/>
        <v>2327.5999999999981</v>
      </c>
      <c r="T192" s="350">
        <v>1.8</v>
      </c>
      <c r="U192" s="350">
        <v>4</v>
      </c>
      <c r="V192" s="340">
        <f t="shared" si="123"/>
        <v>1716.0000000000005</v>
      </c>
      <c r="W192" s="340">
        <f t="shared" si="124"/>
        <v>2099.5000000000005</v>
      </c>
      <c r="X192" s="341">
        <f t="shared" si="125"/>
        <v>5746.6000000000022</v>
      </c>
      <c r="Y192" s="342">
        <f t="shared" si="126"/>
        <v>3549.8000000000106</v>
      </c>
      <c r="Z192" s="342">
        <f t="shared" si="127"/>
        <v>6038.399999999996</v>
      </c>
      <c r="AC192" s="212">
        <f t="shared" si="128"/>
        <v>1172.4000000000019</v>
      </c>
      <c r="AD192" s="260">
        <f t="shared" si="129"/>
        <v>5900.5</v>
      </c>
      <c r="AE192" s="212">
        <f t="shared" si="130"/>
        <v>8428</v>
      </c>
    </row>
    <row r="193" spans="1:31" ht="19.5" customHeight="1" x14ac:dyDescent="0.2">
      <c r="A193" s="335" t="s">
        <v>603</v>
      </c>
      <c r="B193" s="348">
        <v>45348</v>
      </c>
      <c r="C193" s="35">
        <v>2.4</v>
      </c>
      <c r="D193" s="35">
        <v>2</v>
      </c>
      <c r="E193" s="35">
        <v>3</v>
      </c>
      <c r="F193" s="338">
        <f t="shared" si="114"/>
        <v>4503.2000000000016</v>
      </c>
      <c r="G193" s="27">
        <f t="shared" si="115"/>
        <v>6423</v>
      </c>
      <c r="H193" s="339">
        <f t="shared" si="116"/>
        <v>1375.3999999999994</v>
      </c>
      <c r="I193" s="29">
        <v>0.7</v>
      </c>
      <c r="J193" s="29">
        <v>1.9</v>
      </c>
      <c r="K193" s="340">
        <f t="shared" si="117"/>
        <v>1238.3</v>
      </c>
      <c r="L193" s="340">
        <f t="shared" si="118"/>
        <v>1796.1000000000006</v>
      </c>
      <c r="M193" s="341">
        <f t="shared" si="119"/>
        <v>4872.7000000000007</v>
      </c>
      <c r="N193" s="342">
        <f t="shared" si="120"/>
        <v>2950.3000000000038</v>
      </c>
      <c r="O193" s="342">
        <f t="shared" si="121"/>
        <v>4516.9999999999973</v>
      </c>
      <c r="P193" s="261">
        <f t="shared" si="131"/>
        <v>2124.6000000000008</v>
      </c>
      <c r="Q193" s="261">
        <f t="shared" si="132"/>
        <v>3487.4999999999991</v>
      </c>
      <c r="R193" s="261">
        <f t="shared" si="133"/>
        <v>7049.7</v>
      </c>
      <c r="S193" s="339">
        <f t="shared" si="122"/>
        <v>2329.9999999999982</v>
      </c>
      <c r="T193" s="350">
        <v>0.6</v>
      </c>
      <c r="U193" s="350">
        <v>2</v>
      </c>
      <c r="V193" s="340">
        <f t="shared" si="123"/>
        <v>1716.6000000000004</v>
      </c>
      <c r="W193" s="340">
        <f t="shared" si="124"/>
        <v>2101.5000000000005</v>
      </c>
      <c r="X193" s="341">
        <f t="shared" si="125"/>
        <v>5749.0000000000018</v>
      </c>
      <c r="Y193" s="342">
        <f t="shared" si="126"/>
        <v>3550.4000000000106</v>
      </c>
      <c r="Z193" s="342">
        <f t="shared" si="127"/>
        <v>6040.399999999996</v>
      </c>
      <c r="AC193" s="212">
        <f t="shared" si="128"/>
        <v>1170.0000000000018</v>
      </c>
      <c r="AD193" s="260">
        <f t="shared" si="129"/>
        <v>5898.5</v>
      </c>
      <c r="AE193" s="212">
        <f t="shared" si="130"/>
        <v>8427.4</v>
      </c>
    </row>
    <row r="194" spans="1:31" ht="19.5" customHeight="1" x14ac:dyDescent="0.2">
      <c r="A194" s="335" t="s">
        <v>604</v>
      </c>
      <c r="B194" s="348">
        <v>45349</v>
      </c>
      <c r="C194" s="35">
        <v>4.9000000000000004</v>
      </c>
      <c r="D194" s="35">
        <v>6</v>
      </c>
      <c r="E194" s="35">
        <v>12</v>
      </c>
      <c r="F194" s="338">
        <f t="shared" si="114"/>
        <v>4508.1000000000013</v>
      </c>
      <c r="G194" s="27">
        <f t="shared" si="115"/>
        <v>6435</v>
      </c>
      <c r="H194" s="339">
        <f t="shared" si="116"/>
        <v>1380.2999999999995</v>
      </c>
      <c r="I194" s="29">
        <v>2.1</v>
      </c>
      <c r="J194" s="29">
        <v>5.2</v>
      </c>
      <c r="K194" s="340">
        <f t="shared" si="117"/>
        <v>1240.3999999999999</v>
      </c>
      <c r="L194" s="340">
        <f t="shared" si="118"/>
        <v>1801.3000000000006</v>
      </c>
      <c r="M194" s="341">
        <f t="shared" si="119"/>
        <v>4877.6000000000004</v>
      </c>
      <c r="N194" s="342">
        <f t="shared" si="120"/>
        <v>2952.4000000000037</v>
      </c>
      <c r="O194" s="342">
        <f t="shared" si="121"/>
        <v>4522.1999999999971</v>
      </c>
      <c r="P194" s="261">
        <f t="shared" si="131"/>
        <v>2119.7000000000007</v>
      </c>
      <c r="Q194" s="261">
        <f t="shared" si="132"/>
        <v>3482.2999999999993</v>
      </c>
      <c r="R194" s="261">
        <f t="shared" si="133"/>
        <v>7047.6</v>
      </c>
      <c r="S194" s="339">
        <f t="shared" si="122"/>
        <v>2334.8999999999983</v>
      </c>
      <c r="T194" s="350">
        <v>2.1</v>
      </c>
      <c r="U194" s="350">
        <v>5.2</v>
      </c>
      <c r="V194" s="340">
        <f t="shared" si="123"/>
        <v>1718.7000000000003</v>
      </c>
      <c r="W194" s="340">
        <f t="shared" si="124"/>
        <v>2106.7000000000003</v>
      </c>
      <c r="X194" s="341">
        <f t="shared" si="125"/>
        <v>5753.9000000000015</v>
      </c>
      <c r="Y194" s="342">
        <f t="shared" si="126"/>
        <v>3552.5000000000105</v>
      </c>
      <c r="Z194" s="342">
        <f t="shared" si="127"/>
        <v>6045.5999999999958</v>
      </c>
      <c r="AC194" s="212">
        <f t="shared" si="128"/>
        <v>1165.1000000000017</v>
      </c>
      <c r="AD194" s="260">
        <f t="shared" si="129"/>
        <v>5893.2999999999993</v>
      </c>
      <c r="AE194" s="212">
        <f t="shared" si="130"/>
        <v>8425.2999999999993</v>
      </c>
    </row>
    <row r="195" spans="1:31" ht="19.5" customHeight="1" x14ac:dyDescent="0.2">
      <c r="A195" s="335" t="s">
        <v>606</v>
      </c>
      <c r="B195" s="348">
        <v>45350</v>
      </c>
      <c r="C195" s="35">
        <v>3.5</v>
      </c>
      <c r="D195" s="35">
        <v>3</v>
      </c>
      <c r="E195" s="35">
        <v>8</v>
      </c>
      <c r="F195" s="338">
        <f t="shared" si="114"/>
        <v>4511.6000000000013</v>
      </c>
      <c r="G195" s="27">
        <f t="shared" si="115"/>
        <v>6443</v>
      </c>
      <c r="H195" s="339">
        <f t="shared" si="116"/>
        <v>1383.7999999999995</v>
      </c>
      <c r="I195" s="29">
        <v>1.1000000000000001</v>
      </c>
      <c r="J195" s="29">
        <v>3</v>
      </c>
      <c r="K195" s="340">
        <f t="shared" si="117"/>
        <v>1241.4999999999998</v>
      </c>
      <c r="L195" s="340">
        <f t="shared" si="118"/>
        <v>1804.3000000000006</v>
      </c>
      <c r="M195" s="341">
        <f t="shared" si="119"/>
        <v>4881.1000000000004</v>
      </c>
      <c r="N195" s="342">
        <f t="shared" si="120"/>
        <v>2953.5000000000036</v>
      </c>
      <c r="O195" s="342">
        <f t="shared" si="121"/>
        <v>4525.1999999999971</v>
      </c>
      <c r="P195" s="261">
        <f t="shared" si="131"/>
        <v>2116.2000000000007</v>
      </c>
      <c r="Q195" s="261">
        <f t="shared" si="132"/>
        <v>3479.2999999999993</v>
      </c>
      <c r="R195" s="261">
        <f t="shared" si="133"/>
        <v>7046.5</v>
      </c>
      <c r="S195" s="339">
        <f t="shared" si="122"/>
        <v>2338.3999999999983</v>
      </c>
      <c r="T195" s="350">
        <v>1</v>
      </c>
      <c r="U195" s="350">
        <v>3.2</v>
      </c>
      <c r="V195" s="340">
        <f t="shared" si="123"/>
        <v>1719.7000000000003</v>
      </c>
      <c r="W195" s="340">
        <f t="shared" si="124"/>
        <v>2109.9</v>
      </c>
      <c r="X195" s="341">
        <f t="shared" si="125"/>
        <v>5757.4000000000015</v>
      </c>
      <c r="Y195" s="342">
        <f t="shared" si="126"/>
        <v>3553.5000000000105</v>
      </c>
      <c r="Z195" s="342">
        <f t="shared" si="127"/>
        <v>6048.7999999999956</v>
      </c>
      <c r="AC195" s="212">
        <f t="shared" si="128"/>
        <v>1161.6000000000017</v>
      </c>
      <c r="AD195" s="260">
        <f t="shared" si="129"/>
        <v>5890.1</v>
      </c>
      <c r="AE195" s="212">
        <f t="shared" si="130"/>
        <v>8424.2999999999993</v>
      </c>
    </row>
    <row r="196" spans="1:31" ht="19.5" customHeight="1" x14ac:dyDescent="0.2">
      <c r="A196" s="335" t="s">
        <v>607</v>
      </c>
      <c r="B196" s="348">
        <v>45351</v>
      </c>
      <c r="C196" s="35">
        <v>2</v>
      </c>
      <c r="D196" s="35">
        <v>2</v>
      </c>
      <c r="E196" s="35">
        <v>4</v>
      </c>
      <c r="F196" s="338">
        <f t="shared" si="114"/>
        <v>4513.6000000000013</v>
      </c>
      <c r="G196" s="27">
        <f t="shared" si="115"/>
        <v>6447</v>
      </c>
      <c r="H196" s="339">
        <f t="shared" si="116"/>
        <v>1385.7999999999995</v>
      </c>
      <c r="I196" s="29">
        <v>0.7</v>
      </c>
      <c r="J196" s="29">
        <v>2</v>
      </c>
      <c r="K196" s="340">
        <f t="shared" si="117"/>
        <v>1242.1999999999998</v>
      </c>
      <c r="L196" s="340">
        <f t="shared" si="118"/>
        <v>1806.3000000000006</v>
      </c>
      <c r="M196" s="341">
        <f t="shared" si="119"/>
        <v>4883.1000000000004</v>
      </c>
      <c r="N196" s="342">
        <f t="shared" si="120"/>
        <v>2954.2000000000035</v>
      </c>
      <c r="O196" s="342">
        <f t="shared" si="121"/>
        <v>4527.1999999999971</v>
      </c>
      <c r="P196" s="261">
        <f t="shared" si="131"/>
        <v>2114.2000000000007</v>
      </c>
      <c r="Q196" s="261">
        <f t="shared" si="132"/>
        <v>3477.2999999999993</v>
      </c>
      <c r="R196" s="261">
        <f t="shared" si="133"/>
        <v>7045.8</v>
      </c>
      <c r="S196" s="339">
        <f t="shared" si="122"/>
        <v>2340.3999999999983</v>
      </c>
      <c r="T196" s="350">
        <v>0.8</v>
      </c>
      <c r="U196" s="350">
        <v>2</v>
      </c>
      <c r="V196" s="340">
        <f t="shared" si="123"/>
        <v>1720.5000000000002</v>
      </c>
      <c r="W196" s="340">
        <f t="shared" si="124"/>
        <v>2111.9</v>
      </c>
      <c r="X196" s="341">
        <f t="shared" si="125"/>
        <v>5759.4000000000015</v>
      </c>
      <c r="Y196" s="342">
        <f t="shared" si="126"/>
        <v>3554.3000000000106</v>
      </c>
      <c r="Z196" s="342">
        <f t="shared" si="127"/>
        <v>6050.7999999999956</v>
      </c>
      <c r="AC196" s="212">
        <f t="shared" si="128"/>
        <v>1159.6000000000017</v>
      </c>
      <c r="AD196" s="260">
        <f t="shared" si="129"/>
        <v>5888.1</v>
      </c>
      <c r="AE196" s="212">
        <f t="shared" si="130"/>
        <v>8423.5</v>
      </c>
    </row>
    <row r="197" spans="1:31" ht="19.5" customHeight="1" x14ac:dyDescent="0.2">
      <c r="A197" s="335" t="s">
        <v>608</v>
      </c>
      <c r="B197" s="348">
        <v>45352</v>
      </c>
      <c r="C197" s="35">
        <v>1.7</v>
      </c>
      <c r="D197" s="35">
        <v>2</v>
      </c>
      <c r="E197" s="35">
        <v>4</v>
      </c>
      <c r="F197" s="338">
        <f t="shared" si="114"/>
        <v>4515.3000000000011</v>
      </c>
      <c r="G197" s="27">
        <f t="shared" si="115"/>
        <v>6451</v>
      </c>
      <c r="H197" s="339">
        <f t="shared" si="116"/>
        <v>1387.4999999999995</v>
      </c>
      <c r="I197" s="29">
        <v>0.7</v>
      </c>
      <c r="J197" s="29">
        <v>2</v>
      </c>
      <c r="K197" s="340">
        <f t="shared" si="117"/>
        <v>1242.8999999999999</v>
      </c>
      <c r="L197" s="340">
        <f t="shared" si="118"/>
        <v>1808.3000000000006</v>
      </c>
      <c r="M197" s="341">
        <f t="shared" si="119"/>
        <v>4884.8</v>
      </c>
      <c r="N197" s="342">
        <f t="shared" si="120"/>
        <v>2954.9000000000033</v>
      </c>
      <c r="O197" s="342">
        <f t="shared" si="121"/>
        <v>4529.1999999999971</v>
      </c>
      <c r="P197" s="261">
        <f t="shared" si="131"/>
        <v>2112.5000000000005</v>
      </c>
      <c r="Q197" s="261">
        <f t="shared" si="132"/>
        <v>3475.2999999999993</v>
      </c>
      <c r="R197" s="261">
        <f t="shared" si="133"/>
        <v>7045.1</v>
      </c>
      <c r="S197" s="339">
        <f t="shared" si="122"/>
        <v>2342.0999999999981</v>
      </c>
      <c r="T197" s="350">
        <v>0.7</v>
      </c>
      <c r="U197" s="350">
        <v>2</v>
      </c>
      <c r="V197" s="340">
        <f t="shared" si="123"/>
        <v>1721.2000000000003</v>
      </c>
      <c r="W197" s="340">
        <f t="shared" si="124"/>
        <v>2113.9</v>
      </c>
      <c r="X197" s="341">
        <f t="shared" si="125"/>
        <v>5761.1000000000013</v>
      </c>
      <c r="Y197" s="342">
        <f t="shared" si="126"/>
        <v>3555.0000000000105</v>
      </c>
      <c r="Z197" s="342">
        <f t="shared" si="127"/>
        <v>6052.7999999999956</v>
      </c>
      <c r="AC197" s="212">
        <f t="shared" si="128"/>
        <v>1157.9000000000019</v>
      </c>
      <c r="AD197" s="260">
        <f t="shared" si="129"/>
        <v>5886.1</v>
      </c>
      <c r="AE197" s="212">
        <f t="shared" si="130"/>
        <v>8422.7999999999993</v>
      </c>
    </row>
    <row r="198" spans="1:31" ht="19.5" customHeight="1" x14ac:dyDescent="0.2">
      <c r="A198" s="335" t="s">
        <v>609</v>
      </c>
      <c r="B198" s="348">
        <v>45353</v>
      </c>
      <c r="C198" s="35">
        <v>0.7</v>
      </c>
      <c r="D198" s="35">
        <v>1</v>
      </c>
      <c r="E198" s="35">
        <v>3</v>
      </c>
      <c r="F198" s="338">
        <f t="shared" si="114"/>
        <v>4516.0000000000009</v>
      </c>
      <c r="G198" s="27">
        <f t="shared" si="115"/>
        <v>6454</v>
      </c>
      <c r="H198" s="339">
        <f t="shared" si="116"/>
        <v>1388.1999999999996</v>
      </c>
      <c r="I198" s="29">
        <v>0.3</v>
      </c>
      <c r="J198" s="29">
        <v>1.2</v>
      </c>
      <c r="K198" s="340">
        <f t="shared" si="117"/>
        <v>1243.1999999999998</v>
      </c>
      <c r="L198" s="340">
        <f t="shared" si="118"/>
        <v>1809.5000000000007</v>
      </c>
      <c r="M198" s="341">
        <f t="shared" si="119"/>
        <v>4885.5</v>
      </c>
      <c r="N198" s="342">
        <f t="shared" si="120"/>
        <v>2955.2000000000035</v>
      </c>
      <c r="O198" s="342">
        <f t="shared" si="121"/>
        <v>4530.3999999999969</v>
      </c>
      <c r="P198" s="261">
        <f t="shared" si="131"/>
        <v>2111.8000000000006</v>
      </c>
      <c r="Q198" s="261">
        <f t="shared" si="132"/>
        <v>3474.0999999999995</v>
      </c>
      <c r="R198" s="261">
        <f t="shared" si="133"/>
        <v>7044.8</v>
      </c>
      <c r="S198" s="339">
        <f t="shared" si="122"/>
        <v>2342.7999999999979</v>
      </c>
      <c r="T198" s="350">
        <v>0.3</v>
      </c>
      <c r="U198" s="350">
        <v>1.1000000000000001</v>
      </c>
      <c r="V198" s="340">
        <f t="shared" si="123"/>
        <v>1721.5000000000002</v>
      </c>
      <c r="W198" s="340">
        <f t="shared" si="124"/>
        <v>2115</v>
      </c>
      <c r="X198" s="341">
        <f t="shared" si="125"/>
        <v>5761.8000000000011</v>
      </c>
      <c r="Y198" s="342">
        <f t="shared" si="126"/>
        <v>3555.3000000000106</v>
      </c>
      <c r="Z198" s="342">
        <f t="shared" si="127"/>
        <v>6053.899999999996</v>
      </c>
      <c r="AC198" s="212">
        <f t="shared" si="128"/>
        <v>1157.2000000000021</v>
      </c>
      <c r="AD198" s="260">
        <f t="shared" si="129"/>
        <v>5885</v>
      </c>
      <c r="AE198" s="212">
        <f t="shared" si="130"/>
        <v>8422.5</v>
      </c>
    </row>
    <row r="199" spans="1:31" ht="19.5" customHeight="1" x14ac:dyDescent="0.2">
      <c r="A199" s="335" t="s">
        <v>610</v>
      </c>
      <c r="B199" s="348">
        <v>45354</v>
      </c>
      <c r="C199" s="35">
        <v>2.2999999999999998</v>
      </c>
      <c r="D199" s="35">
        <v>3</v>
      </c>
      <c r="E199" s="35">
        <v>3</v>
      </c>
      <c r="F199" s="338">
        <f t="shared" si="114"/>
        <v>4518.3000000000011</v>
      </c>
      <c r="G199" s="27">
        <f t="shared" si="115"/>
        <v>6457</v>
      </c>
      <c r="H199" s="339">
        <f t="shared" si="116"/>
        <v>1390.4999999999995</v>
      </c>
      <c r="I199" s="29">
        <v>1</v>
      </c>
      <c r="J199" s="29">
        <v>2.5</v>
      </c>
      <c r="K199" s="340">
        <f t="shared" si="117"/>
        <v>1244.1999999999998</v>
      </c>
      <c r="L199" s="340">
        <f t="shared" si="118"/>
        <v>1812.0000000000007</v>
      </c>
      <c r="M199" s="341">
        <f t="shared" si="119"/>
        <v>4887.8</v>
      </c>
      <c r="N199" s="342">
        <f t="shared" si="120"/>
        <v>2956.2000000000035</v>
      </c>
      <c r="O199" s="342">
        <f t="shared" si="121"/>
        <v>4532.8999999999969</v>
      </c>
      <c r="P199" s="261">
        <f t="shared" si="131"/>
        <v>2109.5000000000005</v>
      </c>
      <c r="Q199" s="261">
        <f t="shared" si="132"/>
        <v>3471.5999999999995</v>
      </c>
      <c r="R199" s="261">
        <f t="shared" si="133"/>
        <v>7043.8</v>
      </c>
      <c r="S199" s="339">
        <f t="shared" si="122"/>
        <v>2345.0999999999981</v>
      </c>
      <c r="T199" s="350">
        <v>1</v>
      </c>
      <c r="U199" s="350">
        <v>2.5</v>
      </c>
      <c r="V199" s="340">
        <f t="shared" si="123"/>
        <v>1722.5000000000002</v>
      </c>
      <c r="W199" s="340">
        <f t="shared" si="124"/>
        <v>2117.5</v>
      </c>
      <c r="X199" s="341">
        <f t="shared" si="125"/>
        <v>5764.1000000000013</v>
      </c>
      <c r="Y199" s="342">
        <f t="shared" si="126"/>
        <v>3556.3000000000106</v>
      </c>
      <c r="Z199" s="342">
        <f t="shared" si="127"/>
        <v>6056.399999999996</v>
      </c>
      <c r="AC199" s="212">
        <f t="shared" si="128"/>
        <v>1154.9000000000019</v>
      </c>
      <c r="AD199" s="260">
        <f t="shared" si="129"/>
        <v>5882.5</v>
      </c>
      <c r="AE199" s="212">
        <f t="shared" si="130"/>
        <v>8421.5</v>
      </c>
    </row>
    <row r="200" spans="1:31" ht="19.5" customHeight="1" x14ac:dyDescent="0.2">
      <c r="A200" s="335" t="s">
        <v>613</v>
      </c>
      <c r="B200" s="348">
        <v>45355</v>
      </c>
      <c r="C200" s="35">
        <v>1.3</v>
      </c>
      <c r="D200" s="35">
        <v>1</v>
      </c>
      <c r="E200" s="35">
        <v>1</v>
      </c>
      <c r="F200" s="338">
        <f t="shared" si="114"/>
        <v>4519.6000000000013</v>
      </c>
      <c r="G200" s="27">
        <f t="shared" si="115"/>
        <v>6458</v>
      </c>
      <c r="H200" s="339">
        <f t="shared" si="116"/>
        <v>1391.7999999999995</v>
      </c>
      <c r="I200" s="29">
        <v>0.4</v>
      </c>
      <c r="J200" s="29">
        <v>1</v>
      </c>
      <c r="K200" s="340">
        <f t="shared" si="117"/>
        <v>1244.5999999999999</v>
      </c>
      <c r="L200" s="340">
        <f t="shared" si="118"/>
        <v>1813.0000000000007</v>
      </c>
      <c r="M200" s="341">
        <f t="shared" si="119"/>
        <v>4889.1000000000004</v>
      </c>
      <c r="N200" s="342">
        <f t="shared" si="120"/>
        <v>2956.6000000000035</v>
      </c>
      <c r="O200" s="342">
        <f t="shared" si="121"/>
        <v>4533.8999999999969</v>
      </c>
      <c r="P200" s="261">
        <f t="shared" si="131"/>
        <v>2108.2000000000007</v>
      </c>
      <c r="Q200" s="261">
        <f t="shared" si="132"/>
        <v>3470.5999999999995</v>
      </c>
      <c r="R200" s="261">
        <f t="shared" si="133"/>
        <v>7043.4</v>
      </c>
      <c r="S200" s="339">
        <f t="shared" si="122"/>
        <v>2346.3999999999983</v>
      </c>
      <c r="T200" s="350">
        <v>0.3</v>
      </c>
      <c r="U200" s="350">
        <v>1</v>
      </c>
      <c r="V200" s="340">
        <f t="shared" si="123"/>
        <v>1722.8000000000002</v>
      </c>
      <c r="W200" s="340">
        <f t="shared" si="124"/>
        <v>2118.5</v>
      </c>
      <c r="X200" s="341">
        <f t="shared" si="125"/>
        <v>5765.4000000000015</v>
      </c>
      <c r="Y200" s="342">
        <f t="shared" si="126"/>
        <v>3556.6000000000108</v>
      </c>
      <c r="Z200" s="342">
        <f t="shared" si="127"/>
        <v>6057.399999999996</v>
      </c>
      <c r="AC200" s="212">
        <f t="shared" si="128"/>
        <v>1153.6000000000017</v>
      </c>
      <c r="AD200" s="260">
        <f t="shared" si="129"/>
        <v>5881.5</v>
      </c>
      <c r="AE200" s="212">
        <f t="shared" si="130"/>
        <v>8421.2000000000007</v>
      </c>
    </row>
    <row r="201" spans="1:31" ht="19.5" customHeight="1" x14ac:dyDescent="0.2">
      <c r="A201" s="335" t="s">
        <v>619</v>
      </c>
      <c r="B201" s="348">
        <v>45356</v>
      </c>
      <c r="C201" s="35">
        <v>0.8</v>
      </c>
      <c r="D201" s="35">
        <v>1</v>
      </c>
      <c r="E201" s="35">
        <v>1</v>
      </c>
      <c r="F201" s="338">
        <f t="shared" si="114"/>
        <v>4520.4000000000015</v>
      </c>
      <c r="G201" s="27">
        <f t="shared" si="115"/>
        <v>6459</v>
      </c>
      <c r="H201" s="339">
        <f t="shared" si="116"/>
        <v>1392.5999999999995</v>
      </c>
      <c r="I201" s="29">
        <v>0.4</v>
      </c>
      <c r="J201" s="29">
        <v>1.2</v>
      </c>
      <c r="K201" s="340">
        <f t="shared" si="117"/>
        <v>1245</v>
      </c>
      <c r="L201" s="340">
        <f t="shared" si="118"/>
        <v>1814.2000000000007</v>
      </c>
      <c r="M201" s="341">
        <f t="shared" si="119"/>
        <v>4889.9000000000005</v>
      </c>
      <c r="N201" s="342">
        <f t="shared" si="120"/>
        <v>2957.0000000000036</v>
      </c>
      <c r="O201" s="342">
        <f t="shared" si="121"/>
        <v>4535.0999999999967</v>
      </c>
      <c r="P201" s="261">
        <f t="shared" si="131"/>
        <v>2107.4000000000005</v>
      </c>
      <c r="Q201" s="261">
        <f t="shared" si="132"/>
        <v>3469.3999999999992</v>
      </c>
      <c r="R201" s="261">
        <f t="shared" si="133"/>
        <v>7043</v>
      </c>
      <c r="S201" s="339">
        <f t="shared" si="122"/>
        <v>2347.1999999999985</v>
      </c>
      <c r="T201" s="350">
        <v>0.5</v>
      </c>
      <c r="U201" s="350">
        <v>1.1000000000000001</v>
      </c>
      <c r="V201" s="340">
        <f t="shared" si="123"/>
        <v>1723.3000000000002</v>
      </c>
      <c r="W201" s="340">
        <f t="shared" si="124"/>
        <v>2119.6</v>
      </c>
      <c r="X201" s="341">
        <f t="shared" si="125"/>
        <v>5766.2000000000016</v>
      </c>
      <c r="Y201" s="342">
        <f t="shared" si="126"/>
        <v>3557.1000000000108</v>
      </c>
      <c r="Z201" s="342">
        <f t="shared" si="127"/>
        <v>6058.4999999999964</v>
      </c>
      <c r="AC201" s="212">
        <f t="shared" si="128"/>
        <v>1152.8000000000015</v>
      </c>
      <c r="AD201" s="260">
        <f t="shared" si="129"/>
        <v>5880.4</v>
      </c>
      <c r="AE201" s="212">
        <f t="shared" si="130"/>
        <v>8420.7000000000007</v>
      </c>
    </row>
    <row r="202" spans="1:31" ht="19.5" customHeight="1" x14ac:dyDescent="0.2">
      <c r="A202" s="335" t="s">
        <v>620</v>
      </c>
      <c r="B202" s="348">
        <v>45357</v>
      </c>
      <c r="C202" s="35">
        <v>0</v>
      </c>
      <c r="D202" s="35">
        <v>0</v>
      </c>
      <c r="E202" s="35">
        <v>0</v>
      </c>
      <c r="F202" s="338">
        <f t="shared" si="114"/>
        <v>4520.4000000000015</v>
      </c>
      <c r="G202" s="27">
        <f t="shared" si="115"/>
        <v>6459</v>
      </c>
      <c r="H202" s="339">
        <f t="shared" si="116"/>
        <v>1392.5999999999995</v>
      </c>
      <c r="I202" s="29">
        <v>0.4</v>
      </c>
      <c r="J202" s="29">
        <v>0.5</v>
      </c>
      <c r="K202" s="340">
        <f t="shared" si="117"/>
        <v>1245.4000000000001</v>
      </c>
      <c r="L202" s="340">
        <f t="shared" si="118"/>
        <v>1814.7000000000007</v>
      </c>
      <c r="M202" s="341">
        <f t="shared" si="119"/>
        <v>4889.9000000000005</v>
      </c>
      <c r="N202" s="342">
        <f t="shared" si="120"/>
        <v>2957.4000000000037</v>
      </c>
      <c r="O202" s="342">
        <f t="shared" si="121"/>
        <v>4535.5999999999967</v>
      </c>
      <c r="P202" s="261">
        <f t="shared" si="131"/>
        <v>2107.4000000000005</v>
      </c>
      <c r="Q202" s="261">
        <f t="shared" si="132"/>
        <v>3468.8999999999992</v>
      </c>
      <c r="R202" s="261">
        <f t="shared" si="133"/>
        <v>7042.6</v>
      </c>
      <c r="S202" s="339">
        <f t="shared" si="122"/>
        <v>2347.1999999999985</v>
      </c>
      <c r="T202" s="350">
        <v>0.4</v>
      </c>
      <c r="U202" s="350">
        <v>0.5</v>
      </c>
      <c r="V202" s="340">
        <f t="shared" si="123"/>
        <v>1723.7000000000003</v>
      </c>
      <c r="W202" s="340">
        <f t="shared" si="124"/>
        <v>2120.1</v>
      </c>
      <c r="X202" s="341">
        <f t="shared" si="125"/>
        <v>5766.2000000000016</v>
      </c>
      <c r="Y202" s="342">
        <f t="shared" si="126"/>
        <v>3557.5000000000109</v>
      </c>
      <c r="Z202" s="342">
        <f t="shared" si="127"/>
        <v>6058.9999999999964</v>
      </c>
      <c r="AC202" s="212">
        <f t="shared" si="128"/>
        <v>1152.8000000000015</v>
      </c>
      <c r="AD202" s="260">
        <f t="shared" si="129"/>
        <v>5879.9</v>
      </c>
      <c r="AE202" s="212">
        <f t="shared" si="130"/>
        <v>8420.2999999999993</v>
      </c>
    </row>
    <row r="203" spans="1:31" ht="19.5" customHeight="1" x14ac:dyDescent="0.2">
      <c r="A203" s="335" t="s">
        <v>621</v>
      </c>
      <c r="B203" s="348">
        <v>45358</v>
      </c>
      <c r="C203" s="35">
        <v>2.2000000000000002</v>
      </c>
      <c r="D203" s="35">
        <v>1</v>
      </c>
      <c r="E203" s="35">
        <v>1</v>
      </c>
      <c r="F203" s="338">
        <f t="shared" si="114"/>
        <v>4522.6000000000013</v>
      </c>
      <c r="G203" s="27">
        <f t="shared" si="115"/>
        <v>6460</v>
      </c>
      <c r="H203" s="339">
        <f t="shared" si="116"/>
        <v>1394.7999999999995</v>
      </c>
      <c r="I203" s="29">
        <v>0.3</v>
      </c>
      <c r="J203" s="29">
        <v>1</v>
      </c>
      <c r="K203" s="340">
        <f t="shared" si="117"/>
        <v>1245.7</v>
      </c>
      <c r="L203" s="340">
        <f t="shared" si="118"/>
        <v>1815.7000000000007</v>
      </c>
      <c r="M203" s="341">
        <f t="shared" si="119"/>
        <v>4892.1000000000004</v>
      </c>
      <c r="N203" s="342">
        <f t="shared" si="120"/>
        <v>2957.7000000000039</v>
      </c>
      <c r="O203" s="342">
        <f t="shared" si="121"/>
        <v>4536.5999999999967</v>
      </c>
      <c r="P203" s="261">
        <f t="shared" si="131"/>
        <v>2105.2000000000007</v>
      </c>
      <c r="Q203" s="261">
        <f t="shared" si="132"/>
        <v>3467.8999999999992</v>
      </c>
      <c r="R203" s="261">
        <f t="shared" si="133"/>
        <v>7042.3</v>
      </c>
      <c r="S203" s="339">
        <f t="shared" si="122"/>
        <v>2349.3999999999983</v>
      </c>
      <c r="T203" s="350">
        <v>0.3</v>
      </c>
      <c r="U203" s="350">
        <v>0.9</v>
      </c>
      <c r="V203" s="340">
        <f t="shared" si="123"/>
        <v>1724.0000000000002</v>
      </c>
      <c r="W203" s="340">
        <f t="shared" si="124"/>
        <v>2121</v>
      </c>
      <c r="X203" s="341">
        <f t="shared" si="125"/>
        <v>5768.4000000000015</v>
      </c>
      <c r="Y203" s="342">
        <f t="shared" si="126"/>
        <v>3557.8000000000111</v>
      </c>
      <c r="Z203" s="342">
        <f t="shared" si="127"/>
        <v>6059.899999999996</v>
      </c>
      <c r="AC203" s="212">
        <f t="shared" si="128"/>
        <v>1150.6000000000017</v>
      </c>
      <c r="AD203" s="260">
        <f t="shared" si="129"/>
        <v>5879</v>
      </c>
      <c r="AE203" s="212">
        <f t="shared" si="130"/>
        <v>8420</v>
      </c>
    </row>
    <row r="204" spans="1:31" ht="19.5" customHeight="1" x14ac:dyDescent="0.2">
      <c r="A204" s="335" t="s">
        <v>622</v>
      </c>
      <c r="B204" s="348">
        <v>45359</v>
      </c>
      <c r="C204" s="35">
        <v>0</v>
      </c>
      <c r="D204" s="35">
        <v>0</v>
      </c>
      <c r="E204" s="35">
        <v>0</v>
      </c>
      <c r="F204" s="338">
        <f t="shared" si="114"/>
        <v>4522.6000000000013</v>
      </c>
      <c r="G204" s="27">
        <f t="shared" si="115"/>
        <v>6460</v>
      </c>
      <c r="H204" s="339">
        <f t="shared" si="116"/>
        <v>1394.7999999999995</v>
      </c>
      <c r="I204" s="29">
        <v>0</v>
      </c>
      <c r="J204" s="29">
        <v>0</v>
      </c>
      <c r="K204" s="340">
        <f t="shared" si="117"/>
        <v>1245.7</v>
      </c>
      <c r="L204" s="340">
        <f t="shared" si="118"/>
        <v>1815.7000000000007</v>
      </c>
      <c r="M204" s="341">
        <f t="shared" si="119"/>
        <v>4892.1000000000004</v>
      </c>
      <c r="N204" s="342">
        <f t="shared" si="120"/>
        <v>2957.7000000000039</v>
      </c>
      <c r="O204" s="342">
        <f t="shared" si="121"/>
        <v>4536.5999999999967</v>
      </c>
      <c r="P204" s="261">
        <f t="shared" si="131"/>
        <v>2105.2000000000007</v>
      </c>
      <c r="Q204" s="261">
        <f t="shared" si="132"/>
        <v>3467.8999999999992</v>
      </c>
      <c r="R204" s="261">
        <f t="shared" si="133"/>
        <v>7042.3</v>
      </c>
      <c r="S204" s="339">
        <f t="shared" si="122"/>
        <v>2349.3999999999983</v>
      </c>
      <c r="T204" s="350">
        <v>0</v>
      </c>
      <c r="U204" s="350">
        <v>0</v>
      </c>
      <c r="V204" s="340">
        <f t="shared" si="123"/>
        <v>1724.0000000000002</v>
      </c>
      <c r="W204" s="340">
        <f t="shared" si="124"/>
        <v>2121</v>
      </c>
      <c r="X204" s="341">
        <f t="shared" si="125"/>
        <v>5768.4000000000015</v>
      </c>
      <c r="Y204" s="342">
        <f t="shared" si="126"/>
        <v>3557.8000000000111</v>
      </c>
      <c r="Z204" s="342">
        <f t="shared" si="127"/>
        <v>6059.899999999996</v>
      </c>
      <c r="AC204" s="212">
        <f t="shared" si="128"/>
        <v>1150.6000000000017</v>
      </c>
      <c r="AD204" s="260">
        <f t="shared" si="129"/>
        <v>5879</v>
      </c>
      <c r="AE204" s="212">
        <f t="shared" si="130"/>
        <v>8420</v>
      </c>
    </row>
    <row r="205" spans="1:31" ht="19.5" customHeight="1" x14ac:dyDescent="0.2">
      <c r="A205" s="335" t="s">
        <v>623</v>
      </c>
      <c r="B205" s="348">
        <v>45362</v>
      </c>
      <c r="C205" s="35">
        <v>1.7</v>
      </c>
      <c r="D205" s="35">
        <v>1</v>
      </c>
      <c r="E205" s="35">
        <v>5</v>
      </c>
      <c r="F205" s="338">
        <f t="shared" si="114"/>
        <v>4524.3000000000011</v>
      </c>
      <c r="G205" s="27">
        <f t="shared" si="115"/>
        <v>6465</v>
      </c>
      <c r="H205" s="339">
        <f t="shared" si="116"/>
        <v>1396.4999999999995</v>
      </c>
      <c r="I205" s="29">
        <v>0.3</v>
      </c>
      <c r="J205" s="29">
        <v>1.8</v>
      </c>
      <c r="K205" s="340">
        <f t="shared" si="117"/>
        <v>1246</v>
      </c>
      <c r="L205" s="340">
        <f t="shared" si="118"/>
        <v>1817.5000000000007</v>
      </c>
      <c r="M205" s="341">
        <f t="shared" si="119"/>
        <v>4893.8</v>
      </c>
      <c r="N205" s="342">
        <f t="shared" si="120"/>
        <v>2958.0000000000041</v>
      </c>
      <c r="O205" s="342">
        <f t="shared" si="121"/>
        <v>4538.3999999999969</v>
      </c>
      <c r="P205" s="261">
        <f t="shared" si="131"/>
        <v>2103.5000000000005</v>
      </c>
      <c r="Q205" s="261">
        <f t="shared" si="132"/>
        <v>3466.0999999999995</v>
      </c>
      <c r="R205" s="261">
        <f t="shared" si="133"/>
        <v>7042</v>
      </c>
      <c r="S205" s="339">
        <f t="shared" si="122"/>
        <v>2351.0999999999981</v>
      </c>
      <c r="T205" s="350">
        <v>0.3</v>
      </c>
      <c r="U205" s="350">
        <v>1.9</v>
      </c>
      <c r="V205" s="340">
        <f t="shared" si="123"/>
        <v>1724.3000000000002</v>
      </c>
      <c r="W205" s="340">
        <f t="shared" si="124"/>
        <v>2122.9</v>
      </c>
      <c r="X205" s="341">
        <f t="shared" si="125"/>
        <v>5770.1000000000013</v>
      </c>
      <c r="Y205" s="342">
        <f t="shared" si="126"/>
        <v>3558.1000000000113</v>
      </c>
      <c r="Z205" s="342">
        <f t="shared" si="127"/>
        <v>6061.7999999999956</v>
      </c>
      <c r="AC205" s="212">
        <f t="shared" si="128"/>
        <v>1148.9000000000019</v>
      </c>
      <c r="AD205" s="260">
        <f t="shared" si="129"/>
        <v>5877.1</v>
      </c>
      <c r="AE205" s="212">
        <f t="shared" si="130"/>
        <v>8419.7000000000007</v>
      </c>
    </row>
    <row r="206" spans="1:31" ht="19.5" customHeight="1" x14ac:dyDescent="0.2">
      <c r="A206" s="335" t="s">
        <v>624</v>
      </c>
      <c r="B206" s="348">
        <v>45363</v>
      </c>
      <c r="C206" s="35">
        <v>1.3</v>
      </c>
      <c r="D206" s="35">
        <v>1</v>
      </c>
      <c r="E206" s="35">
        <v>2</v>
      </c>
      <c r="F206" s="338">
        <f t="shared" si="114"/>
        <v>4525.6000000000013</v>
      </c>
      <c r="G206" s="27">
        <f t="shared" si="115"/>
        <v>6467</v>
      </c>
      <c r="H206" s="339">
        <f t="shared" si="116"/>
        <v>1397.7999999999995</v>
      </c>
      <c r="I206" s="29">
        <v>0.4</v>
      </c>
      <c r="J206" s="29">
        <v>1</v>
      </c>
      <c r="K206" s="340">
        <f t="shared" si="117"/>
        <v>1246.4000000000001</v>
      </c>
      <c r="L206" s="340">
        <f t="shared" si="118"/>
        <v>1818.5000000000007</v>
      </c>
      <c r="M206" s="341">
        <f t="shared" si="119"/>
        <v>4895.1000000000004</v>
      </c>
      <c r="N206" s="342">
        <f t="shared" si="120"/>
        <v>2958.4000000000042</v>
      </c>
      <c r="O206" s="342">
        <f t="shared" si="121"/>
        <v>4539.3999999999969</v>
      </c>
      <c r="P206" s="261">
        <f t="shared" si="131"/>
        <v>2102.2000000000007</v>
      </c>
      <c r="Q206" s="261">
        <f t="shared" si="132"/>
        <v>3465.0999999999995</v>
      </c>
      <c r="R206" s="261">
        <f t="shared" si="133"/>
        <v>7041.6</v>
      </c>
      <c r="S206" s="339">
        <f t="shared" si="122"/>
        <v>2352.3999999999983</v>
      </c>
      <c r="T206" s="350">
        <v>0.4</v>
      </c>
      <c r="U206" s="350">
        <v>1</v>
      </c>
      <c r="V206" s="340">
        <f t="shared" si="123"/>
        <v>1724.7000000000003</v>
      </c>
      <c r="W206" s="340">
        <f t="shared" si="124"/>
        <v>2123.9</v>
      </c>
      <c r="X206" s="341">
        <f t="shared" si="125"/>
        <v>5771.4000000000015</v>
      </c>
      <c r="Y206" s="342">
        <f t="shared" si="126"/>
        <v>3558.5000000000114</v>
      </c>
      <c r="Z206" s="342">
        <f t="shared" si="127"/>
        <v>6062.7999999999956</v>
      </c>
      <c r="AC206" s="212">
        <f t="shared" si="128"/>
        <v>1147.6000000000017</v>
      </c>
      <c r="AD206" s="260">
        <f t="shared" si="129"/>
        <v>5876.1</v>
      </c>
      <c r="AE206" s="212">
        <f t="shared" si="130"/>
        <v>8419.2999999999993</v>
      </c>
    </row>
    <row r="207" spans="1:31" ht="19.5" customHeight="1" x14ac:dyDescent="0.2">
      <c r="A207" s="335" t="s">
        <v>625</v>
      </c>
      <c r="B207" s="348">
        <v>45364</v>
      </c>
      <c r="C207" s="35">
        <v>2</v>
      </c>
      <c r="D207" s="35">
        <v>1</v>
      </c>
      <c r="E207" s="35">
        <v>1</v>
      </c>
      <c r="F207" s="338">
        <f t="shared" si="114"/>
        <v>4527.6000000000013</v>
      </c>
      <c r="G207" s="27">
        <f t="shared" si="115"/>
        <v>6468</v>
      </c>
      <c r="H207" s="339">
        <f t="shared" si="116"/>
        <v>1399.7999999999995</v>
      </c>
      <c r="I207" s="29">
        <v>0.5</v>
      </c>
      <c r="J207" s="29">
        <v>1.1000000000000001</v>
      </c>
      <c r="K207" s="340">
        <f t="shared" si="117"/>
        <v>1246.9000000000001</v>
      </c>
      <c r="L207" s="340">
        <f t="shared" si="118"/>
        <v>1819.6000000000006</v>
      </c>
      <c r="M207" s="341">
        <f t="shared" si="119"/>
        <v>4897.1000000000004</v>
      </c>
      <c r="N207" s="342">
        <f t="shared" si="120"/>
        <v>2958.9000000000042</v>
      </c>
      <c r="O207" s="342">
        <f t="shared" si="121"/>
        <v>4540.4999999999973</v>
      </c>
      <c r="P207" s="261">
        <f t="shared" si="131"/>
        <v>2100.2000000000007</v>
      </c>
      <c r="Q207" s="261">
        <f t="shared" si="132"/>
        <v>3463.9999999999991</v>
      </c>
      <c r="R207" s="261">
        <f t="shared" si="133"/>
        <v>7041.1</v>
      </c>
      <c r="S207" s="339">
        <f t="shared" si="122"/>
        <v>2354.3999999999983</v>
      </c>
      <c r="T207" s="350">
        <v>0.4</v>
      </c>
      <c r="U207" s="350">
        <v>1.1000000000000001</v>
      </c>
      <c r="V207" s="340">
        <f t="shared" si="123"/>
        <v>1725.1000000000004</v>
      </c>
      <c r="W207" s="340">
        <f t="shared" si="124"/>
        <v>2125</v>
      </c>
      <c r="X207" s="341">
        <f t="shared" si="125"/>
        <v>5773.4000000000015</v>
      </c>
      <c r="Y207" s="342">
        <f t="shared" si="126"/>
        <v>3558.9000000000115</v>
      </c>
      <c r="Z207" s="342">
        <f t="shared" si="127"/>
        <v>6063.899999999996</v>
      </c>
      <c r="AC207" s="212">
        <f t="shared" si="128"/>
        <v>1145.6000000000017</v>
      </c>
      <c r="AD207" s="260">
        <f t="shared" si="129"/>
        <v>5875</v>
      </c>
      <c r="AE207" s="212">
        <f t="shared" si="130"/>
        <v>8418.9</v>
      </c>
    </row>
    <row r="208" spans="1:31" ht="19.5" customHeight="1" x14ac:dyDescent="0.2">
      <c r="A208" s="335" t="s">
        <v>626</v>
      </c>
      <c r="B208" s="348">
        <v>45365</v>
      </c>
      <c r="C208" s="35">
        <v>1.4</v>
      </c>
      <c r="D208" s="35">
        <v>1</v>
      </c>
      <c r="E208" s="35">
        <v>1</v>
      </c>
      <c r="F208" s="338">
        <f t="shared" si="114"/>
        <v>4529.0000000000009</v>
      </c>
      <c r="G208" s="27">
        <f t="shared" si="115"/>
        <v>6469</v>
      </c>
      <c r="H208" s="339">
        <f t="shared" si="116"/>
        <v>1401.1999999999996</v>
      </c>
      <c r="I208" s="29">
        <v>0.3</v>
      </c>
      <c r="J208" s="29">
        <v>0.9</v>
      </c>
      <c r="K208" s="340">
        <f t="shared" si="117"/>
        <v>1247.2</v>
      </c>
      <c r="L208" s="340">
        <f t="shared" si="118"/>
        <v>1820.5000000000007</v>
      </c>
      <c r="M208" s="341">
        <f t="shared" si="119"/>
        <v>4898.5</v>
      </c>
      <c r="N208" s="342">
        <f t="shared" si="120"/>
        <v>2959.2000000000044</v>
      </c>
      <c r="O208" s="342">
        <f t="shared" si="121"/>
        <v>4541.3999999999969</v>
      </c>
      <c r="P208" s="261">
        <f t="shared" si="131"/>
        <v>2098.8000000000006</v>
      </c>
      <c r="Q208" s="261">
        <f t="shared" si="132"/>
        <v>3463.0999999999995</v>
      </c>
      <c r="R208" s="261">
        <f t="shared" si="133"/>
        <v>7040.8</v>
      </c>
      <c r="S208" s="339">
        <f t="shared" si="122"/>
        <v>2355.7999999999984</v>
      </c>
      <c r="T208" s="350">
        <v>0.4</v>
      </c>
      <c r="U208" s="350">
        <v>1</v>
      </c>
      <c r="V208" s="340">
        <f t="shared" si="123"/>
        <v>1725.5000000000005</v>
      </c>
      <c r="W208" s="340">
        <f t="shared" si="124"/>
        <v>2126</v>
      </c>
      <c r="X208" s="341">
        <f t="shared" si="125"/>
        <v>5774.8000000000011</v>
      </c>
      <c r="Y208" s="342">
        <f t="shared" si="126"/>
        <v>3559.3000000000116</v>
      </c>
      <c r="Z208" s="342">
        <f t="shared" si="127"/>
        <v>6064.899999999996</v>
      </c>
      <c r="AC208" s="212">
        <f t="shared" si="128"/>
        <v>1144.2000000000016</v>
      </c>
      <c r="AD208" s="260">
        <f t="shared" si="129"/>
        <v>5874</v>
      </c>
      <c r="AE208" s="212">
        <f t="shared" si="130"/>
        <v>8418.5</v>
      </c>
    </row>
    <row r="209" spans="1:31" ht="19.5" customHeight="1" x14ac:dyDescent="0.2">
      <c r="A209" s="335" t="s">
        <v>627</v>
      </c>
      <c r="B209" s="348">
        <v>45366</v>
      </c>
      <c r="C209" s="35">
        <v>1</v>
      </c>
      <c r="D209" s="35">
        <v>1</v>
      </c>
      <c r="E209" s="35">
        <v>4</v>
      </c>
      <c r="F209" s="338">
        <f t="shared" si="114"/>
        <v>4530.0000000000009</v>
      </c>
      <c r="G209" s="27">
        <f t="shared" si="115"/>
        <v>6473</v>
      </c>
      <c r="H209" s="339">
        <f t="shared" si="116"/>
        <v>1402.1999999999996</v>
      </c>
      <c r="I209" s="29">
        <v>0.3</v>
      </c>
      <c r="J209" s="29">
        <v>1.2</v>
      </c>
      <c r="K209" s="340">
        <f t="shared" si="117"/>
        <v>1247.5</v>
      </c>
      <c r="L209" s="340">
        <f t="shared" si="118"/>
        <v>1821.7000000000007</v>
      </c>
      <c r="M209" s="341">
        <f t="shared" si="119"/>
        <v>4899.5</v>
      </c>
      <c r="N209" s="342">
        <f t="shared" si="120"/>
        <v>2959.5000000000045</v>
      </c>
      <c r="O209" s="342">
        <f t="shared" si="121"/>
        <v>4542.5999999999967</v>
      </c>
      <c r="P209" s="261">
        <f t="shared" si="131"/>
        <v>2097.8000000000006</v>
      </c>
      <c r="Q209" s="261">
        <f t="shared" si="132"/>
        <v>3461.8999999999992</v>
      </c>
      <c r="R209" s="261">
        <f t="shared" si="133"/>
        <v>7040.5</v>
      </c>
      <c r="S209" s="339">
        <f t="shared" si="122"/>
        <v>2356.7999999999984</v>
      </c>
      <c r="T209" s="350">
        <v>0.3</v>
      </c>
      <c r="U209" s="350">
        <v>1.2</v>
      </c>
      <c r="V209" s="340">
        <f t="shared" si="123"/>
        <v>1725.8000000000004</v>
      </c>
      <c r="W209" s="340">
        <f t="shared" si="124"/>
        <v>2127.1999999999998</v>
      </c>
      <c r="X209" s="341">
        <f t="shared" si="125"/>
        <v>5775.8000000000011</v>
      </c>
      <c r="Y209" s="342">
        <f t="shared" si="126"/>
        <v>3559.6000000000117</v>
      </c>
      <c r="Z209" s="342">
        <f t="shared" si="127"/>
        <v>6066.0999999999958</v>
      </c>
      <c r="AC209" s="212">
        <f t="shared" si="128"/>
        <v>1143.2000000000016</v>
      </c>
      <c r="AD209" s="260">
        <f t="shared" si="129"/>
        <v>5872.8</v>
      </c>
      <c r="AE209" s="212">
        <f t="shared" si="130"/>
        <v>8418.1999999999989</v>
      </c>
    </row>
    <row r="210" spans="1:31" ht="19.5" customHeight="1" x14ac:dyDescent="0.2">
      <c r="A210" s="335" t="s">
        <v>628</v>
      </c>
      <c r="B210" s="348">
        <v>45367</v>
      </c>
      <c r="C210" s="35">
        <v>1.8</v>
      </c>
      <c r="D210" s="35">
        <v>1</v>
      </c>
      <c r="E210" s="35">
        <v>1</v>
      </c>
      <c r="F210" s="338">
        <f t="shared" si="114"/>
        <v>4531.8000000000011</v>
      </c>
      <c r="G210" s="27">
        <f t="shared" si="115"/>
        <v>6474</v>
      </c>
      <c r="H210" s="339">
        <f t="shared" si="116"/>
        <v>1403.9999999999995</v>
      </c>
      <c r="I210" s="29">
        <v>0.4</v>
      </c>
      <c r="J210" s="29">
        <v>0.9</v>
      </c>
      <c r="K210" s="340">
        <f t="shared" si="117"/>
        <v>1247.9000000000001</v>
      </c>
      <c r="L210" s="340">
        <f t="shared" si="118"/>
        <v>1822.6000000000008</v>
      </c>
      <c r="M210" s="341">
        <f t="shared" si="119"/>
        <v>4901.3</v>
      </c>
      <c r="N210" s="342">
        <f t="shared" si="120"/>
        <v>2959.9000000000046</v>
      </c>
      <c r="O210" s="342">
        <f t="shared" si="121"/>
        <v>4543.4999999999964</v>
      </c>
      <c r="P210" s="261">
        <f t="shared" si="131"/>
        <v>2096.0000000000005</v>
      </c>
      <c r="Q210" s="261">
        <f t="shared" si="132"/>
        <v>3460.9999999999991</v>
      </c>
      <c r="R210" s="261">
        <f t="shared" si="133"/>
        <v>7040.1</v>
      </c>
      <c r="S210" s="339">
        <f t="shared" si="122"/>
        <v>2358.5999999999985</v>
      </c>
      <c r="T210" s="350">
        <v>0.3</v>
      </c>
      <c r="U210" s="350">
        <v>0.8</v>
      </c>
      <c r="V210" s="340">
        <f t="shared" si="123"/>
        <v>1726.1000000000004</v>
      </c>
      <c r="W210" s="340">
        <f t="shared" si="124"/>
        <v>2128</v>
      </c>
      <c r="X210" s="341">
        <f t="shared" si="125"/>
        <v>5777.6000000000013</v>
      </c>
      <c r="Y210" s="342">
        <f t="shared" si="126"/>
        <v>3559.9000000000119</v>
      </c>
      <c r="Z210" s="342">
        <f t="shared" si="127"/>
        <v>6066.899999999996</v>
      </c>
      <c r="AC210" s="212">
        <f t="shared" si="128"/>
        <v>1141.4000000000015</v>
      </c>
      <c r="AD210" s="260">
        <f t="shared" si="129"/>
        <v>5872</v>
      </c>
      <c r="AE210" s="212">
        <f t="shared" si="130"/>
        <v>8417.9</v>
      </c>
    </row>
    <row r="211" spans="1:31" ht="19.5" customHeight="1" x14ac:dyDescent="0.2">
      <c r="A211" s="335" t="s">
        <v>629</v>
      </c>
      <c r="B211" s="348">
        <v>45369</v>
      </c>
      <c r="C211" s="35">
        <v>3.3</v>
      </c>
      <c r="D211" s="35">
        <v>2</v>
      </c>
      <c r="E211" s="35">
        <v>6</v>
      </c>
      <c r="F211" s="338">
        <f t="shared" si="114"/>
        <v>4535.1000000000013</v>
      </c>
      <c r="G211" s="27">
        <f t="shared" si="115"/>
        <v>6480</v>
      </c>
      <c r="H211" s="339">
        <f t="shared" si="116"/>
        <v>1407.2999999999995</v>
      </c>
      <c r="I211" s="29">
        <v>0.6</v>
      </c>
      <c r="J211" s="29">
        <v>2.1</v>
      </c>
      <c r="K211" s="340">
        <f t="shared" si="117"/>
        <v>1248.5</v>
      </c>
      <c r="L211" s="340">
        <f t="shared" si="118"/>
        <v>1824.7000000000007</v>
      </c>
      <c r="M211" s="341">
        <f t="shared" si="119"/>
        <v>4904.6000000000004</v>
      </c>
      <c r="N211" s="342">
        <f t="shared" si="120"/>
        <v>2960.5000000000045</v>
      </c>
      <c r="O211" s="342">
        <f t="shared" si="121"/>
        <v>4545.5999999999967</v>
      </c>
      <c r="P211" s="261">
        <f t="shared" si="131"/>
        <v>2092.7000000000007</v>
      </c>
      <c r="Q211" s="261">
        <f t="shared" si="132"/>
        <v>3458.8999999999992</v>
      </c>
      <c r="R211" s="261">
        <f t="shared" si="133"/>
        <v>7039.5</v>
      </c>
      <c r="S211" s="339">
        <f t="shared" si="122"/>
        <v>2361.8999999999987</v>
      </c>
      <c r="T211" s="350">
        <v>0.7</v>
      </c>
      <c r="U211" s="350">
        <v>2.2000000000000002</v>
      </c>
      <c r="V211" s="340">
        <f t="shared" si="123"/>
        <v>1726.8000000000004</v>
      </c>
      <c r="W211" s="340">
        <f t="shared" si="124"/>
        <v>2130.1999999999998</v>
      </c>
      <c r="X211" s="341">
        <f t="shared" si="125"/>
        <v>5780.9000000000015</v>
      </c>
      <c r="Y211" s="342">
        <f t="shared" si="126"/>
        <v>3560.6000000000117</v>
      </c>
      <c r="Z211" s="342">
        <f t="shared" si="127"/>
        <v>6069.0999999999958</v>
      </c>
      <c r="AC211" s="212">
        <f t="shared" si="128"/>
        <v>1138.1000000000013</v>
      </c>
      <c r="AD211" s="260">
        <f t="shared" si="129"/>
        <v>5869.8</v>
      </c>
      <c r="AE211" s="212">
        <f t="shared" si="130"/>
        <v>8417.1999999999989</v>
      </c>
    </row>
    <row r="212" spans="1:31" ht="19.5" customHeight="1" x14ac:dyDescent="0.2">
      <c r="A212" s="335" t="s">
        <v>630</v>
      </c>
      <c r="B212" s="348">
        <v>45370</v>
      </c>
      <c r="C212" s="35">
        <v>1.5</v>
      </c>
      <c r="D212" s="35">
        <v>1</v>
      </c>
      <c r="E212" s="35">
        <v>3</v>
      </c>
      <c r="F212" s="338">
        <f t="shared" si="114"/>
        <v>4536.6000000000013</v>
      </c>
      <c r="G212" s="27">
        <f t="shared" si="115"/>
        <v>6483</v>
      </c>
      <c r="H212" s="339">
        <f t="shared" si="116"/>
        <v>1408.7999999999995</v>
      </c>
      <c r="I212" s="29">
        <v>0.4</v>
      </c>
      <c r="J212" s="29">
        <v>1.2</v>
      </c>
      <c r="K212" s="340">
        <f t="shared" si="117"/>
        <v>1248.9000000000001</v>
      </c>
      <c r="L212" s="340">
        <f t="shared" si="118"/>
        <v>1825.9000000000008</v>
      </c>
      <c r="M212" s="341">
        <f t="shared" si="119"/>
        <v>4906.1000000000004</v>
      </c>
      <c r="N212" s="342">
        <f t="shared" si="120"/>
        <v>2960.9000000000046</v>
      </c>
      <c r="O212" s="342">
        <f t="shared" si="121"/>
        <v>4546.7999999999965</v>
      </c>
      <c r="P212" s="261">
        <f t="shared" si="131"/>
        <v>2091.2000000000007</v>
      </c>
      <c r="Q212" s="261">
        <f t="shared" si="132"/>
        <v>3457.6999999999989</v>
      </c>
      <c r="R212" s="261">
        <f t="shared" si="133"/>
        <v>7039.1</v>
      </c>
      <c r="S212" s="339">
        <f t="shared" si="122"/>
        <v>2363.3999999999987</v>
      </c>
      <c r="T212" s="350">
        <v>0.4</v>
      </c>
      <c r="U212" s="350">
        <v>1.2</v>
      </c>
      <c r="V212" s="340">
        <f t="shared" si="123"/>
        <v>1727.2000000000005</v>
      </c>
      <c r="W212" s="340">
        <f t="shared" si="124"/>
        <v>2131.3999999999996</v>
      </c>
      <c r="X212" s="341">
        <f t="shared" si="125"/>
        <v>5782.4000000000015</v>
      </c>
      <c r="Y212" s="342">
        <f t="shared" si="126"/>
        <v>3561.0000000000118</v>
      </c>
      <c r="Z212" s="342">
        <f t="shared" si="127"/>
        <v>6070.2999999999956</v>
      </c>
      <c r="AC212" s="212">
        <f t="shared" si="128"/>
        <v>1136.6000000000013</v>
      </c>
      <c r="AD212" s="260">
        <f t="shared" si="129"/>
        <v>5868.6</v>
      </c>
      <c r="AE212" s="212">
        <f t="shared" si="130"/>
        <v>8416.7999999999993</v>
      </c>
    </row>
    <row r="213" spans="1:31" ht="19.5" customHeight="1" x14ac:dyDescent="0.2">
      <c r="A213" s="335" t="s">
        <v>631</v>
      </c>
      <c r="B213" s="348">
        <v>45371</v>
      </c>
      <c r="C213" s="35">
        <v>1.3</v>
      </c>
      <c r="D213" s="35">
        <v>1</v>
      </c>
      <c r="E213" s="35">
        <v>1</v>
      </c>
      <c r="F213" s="338">
        <f t="shared" si="114"/>
        <v>4537.9000000000015</v>
      </c>
      <c r="G213" s="27">
        <f t="shared" si="115"/>
        <v>6484</v>
      </c>
      <c r="H213" s="339">
        <f t="shared" si="116"/>
        <v>1410.0999999999995</v>
      </c>
      <c r="I213" s="29">
        <v>0.3</v>
      </c>
      <c r="J213" s="29">
        <v>0.8</v>
      </c>
      <c r="K213" s="340">
        <f t="shared" si="117"/>
        <v>1249.2</v>
      </c>
      <c r="L213" s="340">
        <f t="shared" si="118"/>
        <v>1826.7000000000007</v>
      </c>
      <c r="M213" s="341">
        <f t="shared" si="119"/>
        <v>4907.4000000000005</v>
      </c>
      <c r="N213" s="342">
        <f t="shared" si="120"/>
        <v>2961.2000000000048</v>
      </c>
      <c r="O213" s="342">
        <f t="shared" si="121"/>
        <v>4547.5999999999967</v>
      </c>
      <c r="P213" s="261">
        <f t="shared" si="131"/>
        <v>2089.9000000000005</v>
      </c>
      <c r="Q213" s="261">
        <f t="shared" si="132"/>
        <v>3456.8999999999992</v>
      </c>
      <c r="R213" s="261">
        <f t="shared" si="133"/>
        <v>7038.8</v>
      </c>
      <c r="S213" s="339">
        <f t="shared" si="122"/>
        <v>2364.6999999999989</v>
      </c>
      <c r="T213" s="350">
        <v>0.3</v>
      </c>
      <c r="U213" s="350">
        <v>0.8</v>
      </c>
      <c r="V213" s="340">
        <f t="shared" si="123"/>
        <v>1727.5000000000005</v>
      </c>
      <c r="W213" s="340">
        <f t="shared" si="124"/>
        <v>2132.1999999999998</v>
      </c>
      <c r="X213" s="341">
        <f t="shared" si="125"/>
        <v>5783.7000000000016</v>
      </c>
      <c r="Y213" s="342">
        <f t="shared" si="126"/>
        <v>3561.300000000012</v>
      </c>
      <c r="Z213" s="342">
        <f t="shared" si="127"/>
        <v>6071.0999999999958</v>
      </c>
      <c r="AC213" s="212">
        <f t="shared" si="128"/>
        <v>1135.3000000000011</v>
      </c>
      <c r="AD213" s="260">
        <f t="shared" si="129"/>
        <v>5867.8</v>
      </c>
      <c r="AE213" s="212">
        <f t="shared" si="130"/>
        <v>8416.5</v>
      </c>
    </row>
    <row r="214" spans="1:31" ht="19.5" customHeight="1" x14ac:dyDescent="0.2">
      <c r="A214" s="335" t="s">
        <v>632</v>
      </c>
      <c r="B214" s="348">
        <v>45372</v>
      </c>
      <c r="C214" s="35">
        <v>1.2</v>
      </c>
      <c r="D214" s="35">
        <v>2</v>
      </c>
      <c r="E214" s="35">
        <v>2</v>
      </c>
      <c r="F214" s="338">
        <f t="shared" si="114"/>
        <v>4539.1000000000013</v>
      </c>
      <c r="G214" s="27">
        <f t="shared" si="115"/>
        <v>6486</v>
      </c>
      <c r="H214" s="339">
        <f t="shared" si="116"/>
        <v>1411.2999999999995</v>
      </c>
      <c r="I214" s="29">
        <v>0.3</v>
      </c>
      <c r="J214" s="29">
        <v>1.1000000000000001</v>
      </c>
      <c r="K214" s="340">
        <f t="shared" si="117"/>
        <v>1249.5</v>
      </c>
      <c r="L214" s="340">
        <f t="shared" si="118"/>
        <v>1827.8000000000006</v>
      </c>
      <c r="M214" s="341">
        <f t="shared" si="119"/>
        <v>4908.6000000000004</v>
      </c>
      <c r="N214" s="342">
        <f t="shared" si="120"/>
        <v>2961.500000000005</v>
      </c>
      <c r="O214" s="342">
        <f t="shared" si="121"/>
        <v>4548.6999999999971</v>
      </c>
      <c r="P214" s="261">
        <f t="shared" si="131"/>
        <v>2088.7000000000007</v>
      </c>
      <c r="Q214" s="261">
        <f t="shared" si="132"/>
        <v>3455.7999999999993</v>
      </c>
      <c r="R214" s="261">
        <f t="shared" si="133"/>
        <v>7038.5</v>
      </c>
      <c r="S214" s="339">
        <f t="shared" si="122"/>
        <v>2365.8999999999987</v>
      </c>
      <c r="T214" s="350">
        <v>0.3</v>
      </c>
      <c r="U214" s="350">
        <v>1.1000000000000001</v>
      </c>
      <c r="V214" s="340">
        <f t="shared" si="123"/>
        <v>1727.8000000000004</v>
      </c>
      <c r="W214" s="340">
        <f t="shared" si="124"/>
        <v>2133.2999999999997</v>
      </c>
      <c r="X214" s="341">
        <f t="shared" si="125"/>
        <v>5784.9000000000015</v>
      </c>
      <c r="Y214" s="342">
        <f t="shared" si="126"/>
        <v>3561.6000000000122</v>
      </c>
      <c r="Z214" s="342">
        <f t="shared" si="127"/>
        <v>6072.1999999999962</v>
      </c>
      <c r="AC214" s="212">
        <f t="shared" si="128"/>
        <v>1134.1000000000013</v>
      </c>
      <c r="AD214" s="260">
        <f t="shared" si="129"/>
        <v>5866.7000000000007</v>
      </c>
      <c r="AE214" s="212">
        <f t="shared" si="130"/>
        <v>8416.1999999999989</v>
      </c>
    </row>
    <row r="215" spans="1:31" ht="19.5" customHeight="1" x14ac:dyDescent="0.2">
      <c r="A215" s="335" t="s">
        <v>633</v>
      </c>
      <c r="B215" s="348">
        <v>45373</v>
      </c>
      <c r="C215" s="35">
        <v>0</v>
      </c>
      <c r="D215" s="35">
        <v>0</v>
      </c>
      <c r="E215" s="35">
        <v>0</v>
      </c>
      <c r="F215" s="338">
        <f t="shared" si="114"/>
        <v>4539.1000000000013</v>
      </c>
      <c r="G215" s="27">
        <f t="shared" si="115"/>
        <v>6486</v>
      </c>
      <c r="H215" s="339">
        <f t="shared" si="116"/>
        <v>1411.2999999999995</v>
      </c>
      <c r="I215" s="29">
        <v>0</v>
      </c>
      <c r="J215" s="29">
        <v>0</v>
      </c>
      <c r="K215" s="340">
        <f t="shared" si="117"/>
        <v>1249.5</v>
      </c>
      <c r="L215" s="340">
        <f t="shared" si="118"/>
        <v>1827.8000000000006</v>
      </c>
      <c r="M215" s="341">
        <f t="shared" si="119"/>
        <v>4908.6000000000004</v>
      </c>
      <c r="N215" s="342">
        <f t="shared" si="120"/>
        <v>2961.500000000005</v>
      </c>
      <c r="O215" s="342">
        <f t="shared" si="121"/>
        <v>4548.6999999999971</v>
      </c>
      <c r="P215" s="261">
        <f t="shared" si="131"/>
        <v>2088.7000000000007</v>
      </c>
      <c r="Q215" s="261">
        <f t="shared" si="132"/>
        <v>3455.7999999999993</v>
      </c>
      <c r="R215" s="261">
        <f t="shared" si="133"/>
        <v>7038.5</v>
      </c>
      <c r="S215" s="339">
        <f t="shared" si="122"/>
        <v>2365.8999999999987</v>
      </c>
      <c r="T215" s="350">
        <v>0</v>
      </c>
      <c r="U215" s="350">
        <v>0</v>
      </c>
      <c r="V215" s="340">
        <f t="shared" si="123"/>
        <v>1727.8000000000004</v>
      </c>
      <c r="W215" s="340">
        <f t="shared" si="124"/>
        <v>2133.2999999999997</v>
      </c>
      <c r="X215" s="341">
        <f t="shared" si="125"/>
        <v>5784.9000000000015</v>
      </c>
      <c r="Y215" s="342">
        <f t="shared" si="126"/>
        <v>3561.6000000000122</v>
      </c>
      <c r="Z215" s="342">
        <f t="shared" si="127"/>
        <v>6072.1999999999962</v>
      </c>
      <c r="AC215" s="212">
        <f t="shared" si="128"/>
        <v>1134.1000000000013</v>
      </c>
      <c r="AD215" s="260">
        <f t="shared" si="129"/>
        <v>5866.7000000000007</v>
      </c>
      <c r="AE215" s="212">
        <f t="shared" si="130"/>
        <v>8416.1999999999989</v>
      </c>
    </row>
    <row r="216" spans="1:31" ht="19.5" customHeight="1" x14ac:dyDescent="0.2">
      <c r="A216" s="335" t="s">
        <v>634</v>
      </c>
      <c r="B216" s="348">
        <v>45374</v>
      </c>
      <c r="C216" s="35">
        <v>4.5</v>
      </c>
      <c r="D216" s="35">
        <v>2</v>
      </c>
      <c r="E216" s="35">
        <v>2</v>
      </c>
      <c r="F216" s="338">
        <f t="shared" si="114"/>
        <v>4543.6000000000013</v>
      </c>
      <c r="G216" s="27">
        <f t="shared" si="115"/>
        <v>6488</v>
      </c>
      <c r="H216" s="339">
        <f t="shared" si="116"/>
        <v>1415.7999999999995</v>
      </c>
      <c r="I216" s="29">
        <v>0.7</v>
      </c>
      <c r="J216" s="29">
        <v>1.8</v>
      </c>
      <c r="K216" s="340">
        <f t="shared" si="117"/>
        <v>1250.2</v>
      </c>
      <c r="L216" s="340">
        <f t="shared" si="118"/>
        <v>1829.6000000000006</v>
      </c>
      <c r="M216" s="341">
        <f t="shared" si="119"/>
        <v>4913.1000000000004</v>
      </c>
      <c r="N216" s="342">
        <f t="shared" si="120"/>
        <v>2962.2000000000048</v>
      </c>
      <c r="O216" s="342">
        <f t="shared" si="121"/>
        <v>4550.4999999999973</v>
      </c>
      <c r="P216" s="261">
        <f t="shared" si="131"/>
        <v>2084.2000000000007</v>
      </c>
      <c r="Q216" s="261">
        <f t="shared" si="132"/>
        <v>3453.9999999999991</v>
      </c>
      <c r="R216" s="261">
        <f t="shared" si="133"/>
        <v>7037.8</v>
      </c>
      <c r="S216" s="339">
        <f t="shared" si="122"/>
        <v>2370.3999999999987</v>
      </c>
      <c r="T216" s="350">
        <v>0.7</v>
      </c>
      <c r="U216" s="350">
        <v>1.8</v>
      </c>
      <c r="V216" s="340">
        <f t="shared" si="123"/>
        <v>1728.5000000000005</v>
      </c>
      <c r="W216" s="340">
        <f t="shared" si="124"/>
        <v>2135.1</v>
      </c>
      <c r="X216" s="341">
        <f t="shared" si="125"/>
        <v>5789.4000000000015</v>
      </c>
      <c r="Y216" s="342">
        <f t="shared" si="126"/>
        <v>3562.300000000012</v>
      </c>
      <c r="Z216" s="342">
        <f t="shared" si="127"/>
        <v>6073.9999999999964</v>
      </c>
      <c r="AC216" s="212">
        <f t="shared" si="128"/>
        <v>1129.6000000000013</v>
      </c>
      <c r="AD216" s="260">
        <f t="shared" si="129"/>
        <v>5864.9</v>
      </c>
      <c r="AE216" s="212">
        <f t="shared" si="130"/>
        <v>8415.5</v>
      </c>
    </row>
    <row r="217" spans="1:31" ht="19.5" customHeight="1" x14ac:dyDescent="0.2">
      <c r="A217" s="335" t="s">
        <v>655</v>
      </c>
      <c r="B217" s="348">
        <v>45376</v>
      </c>
      <c r="C217" s="35">
        <v>4.0999999999999996</v>
      </c>
      <c r="D217" s="35">
        <v>2</v>
      </c>
      <c r="E217" s="35">
        <v>2</v>
      </c>
      <c r="F217" s="338">
        <f t="shared" si="114"/>
        <v>4547.7000000000016</v>
      </c>
      <c r="G217" s="27">
        <f t="shared" si="115"/>
        <v>6490</v>
      </c>
      <c r="H217" s="339">
        <f t="shared" si="116"/>
        <v>1419.8999999999994</v>
      </c>
      <c r="I217" s="29">
        <v>0.7</v>
      </c>
      <c r="J217" s="29">
        <v>1.5</v>
      </c>
      <c r="K217" s="340">
        <f t="shared" si="117"/>
        <v>1250.9000000000001</v>
      </c>
      <c r="L217" s="340">
        <f t="shared" si="118"/>
        <v>1831.1000000000006</v>
      </c>
      <c r="M217" s="341">
        <f t="shared" si="119"/>
        <v>4917.2000000000007</v>
      </c>
      <c r="N217" s="342">
        <f t="shared" si="120"/>
        <v>2962.9000000000046</v>
      </c>
      <c r="O217" s="342">
        <f t="shared" si="121"/>
        <v>4551.9999999999973</v>
      </c>
      <c r="P217" s="261">
        <f t="shared" si="131"/>
        <v>2080.1000000000008</v>
      </c>
      <c r="Q217" s="261">
        <f t="shared" si="132"/>
        <v>3452.4999999999991</v>
      </c>
      <c r="R217" s="261">
        <f t="shared" si="133"/>
        <v>7037.1</v>
      </c>
      <c r="S217" s="339">
        <f t="shared" si="122"/>
        <v>2374.4999999999986</v>
      </c>
      <c r="T217" s="350">
        <v>0.7</v>
      </c>
      <c r="U217" s="350">
        <v>1.5</v>
      </c>
      <c r="V217" s="340">
        <f t="shared" si="123"/>
        <v>1729.2000000000005</v>
      </c>
      <c r="W217" s="340">
        <f t="shared" si="124"/>
        <v>2136.6</v>
      </c>
      <c r="X217" s="341">
        <f t="shared" si="125"/>
        <v>5793.5000000000018</v>
      </c>
      <c r="Y217" s="342">
        <f t="shared" si="126"/>
        <v>3563.0000000000118</v>
      </c>
      <c r="Z217" s="342">
        <f t="shared" si="127"/>
        <v>6075.4999999999964</v>
      </c>
      <c r="AC217" s="212">
        <f t="shared" si="128"/>
        <v>1125.5000000000014</v>
      </c>
      <c r="AD217" s="260">
        <f t="shared" si="129"/>
        <v>5863.4</v>
      </c>
      <c r="AE217" s="212">
        <f t="shared" si="130"/>
        <v>8414.7999999999993</v>
      </c>
    </row>
    <row r="218" spans="1:31" ht="19.5" customHeight="1" x14ac:dyDescent="0.2">
      <c r="A218" s="335" t="s">
        <v>635</v>
      </c>
      <c r="B218" s="348">
        <v>45377</v>
      </c>
      <c r="C218" s="35">
        <v>2.2000000000000002</v>
      </c>
      <c r="D218" s="35">
        <v>2</v>
      </c>
      <c r="E218" s="35">
        <v>11</v>
      </c>
      <c r="F218" s="338">
        <f t="shared" si="114"/>
        <v>4549.9000000000015</v>
      </c>
      <c r="G218" s="27">
        <f t="shared" si="115"/>
        <v>6501</v>
      </c>
      <c r="H218" s="339">
        <f t="shared" si="116"/>
        <v>1422.0999999999995</v>
      </c>
      <c r="I218" s="29">
        <v>0.8</v>
      </c>
      <c r="J218" s="29">
        <v>3.7</v>
      </c>
      <c r="K218" s="340">
        <f t="shared" si="117"/>
        <v>1251.7</v>
      </c>
      <c r="L218" s="340">
        <f t="shared" si="118"/>
        <v>1834.8000000000006</v>
      </c>
      <c r="M218" s="341">
        <f t="shared" si="119"/>
        <v>4919.4000000000005</v>
      </c>
      <c r="N218" s="342">
        <f t="shared" si="120"/>
        <v>2963.7000000000048</v>
      </c>
      <c r="O218" s="342">
        <f t="shared" si="121"/>
        <v>4555.6999999999971</v>
      </c>
      <c r="P218" s="261">
        <f t="shared" si="131"/>
        <v>2077.9000000000005</v>
      </c>
      <c r="Q218" s="261">
        <f t="shared" si="132"/>
        <v>3448.7999999999993</v>
      </c>
      <c r="R218" s="261">
        <f t="shared" si="133"/>
        <v>7036.3</v>
      </c>
      <c r="S218" s="339">
        <f t="shared" si="122"/>
        <v>2376.6999999999985</v>
      </c>
      <c r="T218" s="350">
        <v>0.7</v>
      </c>
      <c r="U218" s="350">
        <v>3.6</v>
      </c>
      <c r="V218" s="340">
        <f t="shared" si="123"/>
        <v>1729.9000000000005</v>
      </c>
      <c r="W218" s="340">
        <f t="shared" si="124"/>
        <v>2140.1999999999998</v>
      </c>
      <c r="X218" s="341">
        <f t="shared" si="125"/>
        <v>5795.7000000000016</v>
      </c>
      <c r="Y218" s="342">
        <f t="shared" si="126"/>
        <v>3563.7000000000116</v>
      </c>
      <c r="Z218" s="342">
        <f t="shared" si="127"/>
        <v>6079.0999999999967</v>
      </c>
      <c r="AC218" s="212">
        <f t="shared" si="128"/>
        <v>1123.3000000000015</v>
      </c>
      <c r="AD218" s="260">
        <f t="shared" si="129"/>
        <v>5859.8</v>
      </c>
      <c r="AE218" s="212">
        <f t="shared" si="130"/>
        <v>8414.0999999999985</v>
      </c>
    </row>
    <row r="219" spans="1:31" ht="19.5" customHeight="1" x14ac:dyDescent="0.2">
      <c r="A219" s="335" t="s">
        <v>636</v>
      </c>
      <c r="B219" s="348">
        <v>45378</v>
      </c>
      <c r="C219" s="35">
        <v>2</v>
      </c>
      <c r="D219" s="35">
        <v>1</v>
      </c>
      <c r="E219" s="35">
        <v>6</v>
      </c>
      <c r="F219" s="338">
        <f t="shared" si="114"/>
        <v>4551.9000000000015</v>
      </c>
      <c r="G219" s="27">
        <f t="shared" si="115"/>
        <v>6507</v>
      </c>
      <c r="H219" s="339">
        <f t="shared" si="116"/>
        <v>1424.0999999999995</v>
      </c>
      <c r="I219" s="29">
        <v>0.3</v>
      </c>
      <c r="J219" s="29">
        <v>1.7</v>
      </c>
      <c r="K219" s="340">
        <f t="shared" si="117"/>
        <v>1252</v>
      </c>
      <c r="L219" s="340">
        <f t="shared" si="118"/>
        <v>1836.5000000000007</v>
      </c>
      <c r="M219" s="341">
        <f t="shared" si="119"/>
        <v>4921.4000000000005</v>
      </c>
      <c r="N219" s="342">
        <f t="shared" si="120"/>
        <v>2964.000000000005</v>
      </c>
      <c r="O219" s="342">
        <f t="shared" si="121"/>
        <v>4557.3999999999969</v>
      </c>
      <c r="P219" s="261">
        <f t="shared" si="131"/>
        <v>2075.9000000000005</v>
      </c>
      <c r="Q219" s="261">
        <f t="shared" si="132"/>
        <v>3447.0999999999995</v>
      </c>
      <c r="R219" s="261">
        <f t="shared" si="133"/>
        <v>7036</v>
      </c>
      <c r="S219" s="339">
        <f t="shared" si="122"/>
        <v>2378.6999999999985</v>
      </c>
      <c r="T219" s="350">
        <v>0.4</v>
      </c>
      <c r="U219" s="350">
        <v>1.7</v>
      </c>
      <c r="V219" s="340">
        <f t="shared" si="123"/>
        <v>1730.3000000000006</v>
      </c>
      <c r="W219" s="340">
        <f t="shared" si="124"/>
        <v>2141.8999999999996</v>
      </c>
      <c r="X219" s="341">
        <f t="shared" si="125"/>
        <v>5797.7000000000016</v>
      </c>
      <c r="Y219" s="342">
        <f t="shared" si="126"/>
        <v>3564.1000000000117</v>
      </c>
      <c r="Z219" s="342">
        <f t="shared" si="127"/>
        <v>6080.7999999999965</v>
      </c>
      <c r="AC219" s="212">
        <f t="shared" si="128"/>
        <v>1121.3000000000015</v>
      </c>
      <c r="AD219" s="260">
        <f t="shared" si="129"/>
        <v>5858.1</v>
      </c>
      <c r="AE219" s="212">
        <f t="shared" si="130"/>
        <v>8413.6999999999989</v>
      </c>
    </row>
    <row r="220" spans="1:31" ht="19.5" customHeight="1" x14ac:dyDescent="0.2">
      <c r="A220" s="335" t="s">
        <v>638</v>
      </c>
      <c r="B220" s="348">
        <v>45378</v>
      </c>
      <c r="C220" s="35">
        <v>0</v>
      </c>
      <c r="D220" s="35">
        <v>0</v>
      </c>
      <c r="E220" s="35">
        <v>0</v>
      </c>
      <c r="F220" s="338">
        <f t="shared" si="114"/>
        <v>4551.9000000000015</v>
      </c>
      <c r="G220" s="27">
        <f t="shared" si="115"/>
        <v>6507</v>
      </c>
      <c r="H220" s="339">
        <f t="shared" si="116"/>
        <v>1424.0999999999995</v>
      </c>
      <c r="I220" s="29">
        <v>0</v>
      </c>
      <c r="J220" s="29">
        <v>0</v>
      </c>
      <c r="K220" s="340">
        <f t="shared" si="117"/>
        <v>1252</v>
      </c>
      <c r="L220" s="340">
        <f t="shared" si="118"/>
        <v>1836.5000000000007</v>
      </c>
      <c r="M220" s="341">
        <f t="shared" si="119"/>
        <v>4921.4000000000005</v>
      </c>
      <c r="N220" s="342">
        <f t="shared" si="120"/>
        <v>2964.000000000005</v>
      </c>
      <c r="O220" s="342">
        <f t="shared" si="121"/>
        <v>4557.3999999999969</v>
      </c>
      <c r="P220" s="261">
        <f t="shared" si="131"/>
        <v>2075.9000000000005</v>
      </c>
      <c r="Q220" s="261">
        <f t="shared" si="132"/>
        <v>3447.0999999999995</v>
      </c>
      <c r="R220" s="261">
        <f t="shared" si="133"/>
        <v>7036</v>
      </c>
      <c r="S220" s="339">
        <f t="shared" si="122"/>
        <v>2378.6999999999985</v>
      </c>
      <c r="T220" s="350">
        <v>0</v>
      </c>
      <c r="U220" s="350">
        <v>0</v>
      </c>
      <c r="V220" s="340">
        <f t="shared" si="123"/>
        <v>1730.3000000000006</v>
      </c>
      <c r="W220" s="340">
        <f t="shared" si="124"/>
        <v>2141.8999999999996</v>
      </c>
      <c r="X220" s="341">
        <f t="shared" si="125"/>
        <v>5797.7000000000016</v>
      </c>
      <c r="Y220" s="342">
        <f t="shared" si="126"/>
        <v>3564.1000000000117</v>
      </c>
      <c r="Z220" s="342">
        <f t="shared" si="127"/>
        <v>6080.7999999999965</v>
      </c>
      <c r="AC220" s="212">
        <f t="shared" si="128"/>
        <v>1121.3000000000015</v>
      </c>
      <c r="AD220" s="260">
        <f t="shared" si="129"/>
        <v>5858.1</v>
      </c>
      <c r="AE220" s="212">
        <f t="shared" si="130"/>
        <v>8413.6999999999989</v>
      </c>
    </row>
    <row r="221" spans="1:31" ht="19.5" customHeight="1" x14ac:dyDescent="0.2">
      <c r="A221" s="335" t="s">
        <v>639</v>
      </c>
      <c r="B221" s="348">
        <v>45378</v>
      </c>
      <c r="C221" s="35">
        <v>0</v>
      </c>
      <c r="D221" s="35">
        <v>0</v>
      </c>
      <c r="E221" s="35">
        <v>0</v>
      </c>
      <c r="F221" s="338">
        <f t="shared" si="114"/>
        <v>4551.9000000000015</v>
      </c>
      <c r="G221" s="27">
        <f t="shared" si="115"/>
        <v>6507</v>
      </c>
      <c r="H221" s="339">
        <f t="shared" si="116"/>
        <v>1424.0999999999995</v>
      </c>
      <c r="I221" s="29">
        <v>0</v>
      </c>
      <c r="J221" s="29">
        <v>0</v>
      </c>
      <c r="K221" s="340">
        <f t="shared" si="117"/>
        <v>1252</v>
      </c>
      <c r="L221" s="340">
        <f t="shared" si="118"/>
        <v>1836.5000000000007</v>
      </c>
      <c r="M221" s="341">
        <f t="shared" si="119"/>
        <v>4921.4000000000005</v>
      </c>
      <c r="N221" s="342">
        <f t="shared" si="120"/>
        <v>2964.000000000005</v>
      </c>
      <c r="O221" s="342">
        <f t="shared" si="121"/>
        <v>4557.3999999999969</v>
      </c>
      <c r="P221" s="261">
        <f t="shared" si="131"/>
        <v>2075.9000000000005</v>
      </c>
      <c r="Q221" s="261">
        <f t="shared" si="132"/>
        <v>3447.0999999999995</v>
      </c>
      <c r="R221" s="261">
        <f t="shared" si="133"/>
        <v>7036</v>
      </c>
      <c r="S221" s="339">
        <f t="shared" si="122"/>
        <v>2378.6999999999985</v>
      </c>
      <c r="T221" s="350">
        <v>0</v>
      </c>
      <c r="U221" s="350">
        <v>0</v>
      </c>
      <c r="V221" s="340">
        <f t="shared" si="123"/>
        <v>1730.3000000000006</v>
      </c>
      <c r="W221" s="340">
        <f t="shared" si="124"/>
        <v>2141.8999999999996</v>
      </c>
      <c r="X221" s="341">
        <f t="shared" si="125"/>
        <v>5797.7000000000016</v>
      </c>
      <c r="Y221" s="342">
        <f t="shared" si="126"/>
        <v>3564.1000000000117</v>
      </c>
      <c r="Z221" s="342">
        <f t="shared" si="127"/>
        <v>6080.7999999999965</v>
      </c>
      <c r="AC221" s="212">
        <f t="shared" si="128"/>
        <v>1121.3000000000015</v>
      </c>
      <c r="AD221" s="260">
        <f t="shared" si="129"/>
        <v>5858.1</v>
      </c>
      <c r="AE221" s="212">
        <f t="shared" si="130"/>
        <v>8413.6999999999989</v>
      </c>
    </row>
    <row r="222" spans="1:31" ht="19.5" customHeight="1" x14ac:dyDescent="0.2">
      <c r="A222" s="335" t="s">
        <v>640</v>
      </c>
      <c r="B222" s="348">
        <v>45378</v>
      </c>
      <c r="C222" s="35">
        <v>0</v>
      </c>
      <c r="D222" s="35">
        <v>0</v>
      </c>
      <c r="E222" s="35">
        <v>0</v>
      </c>
      <c r="F222" s="338">
        <f t="shared" si="114"/>
        <v>4551.9000000000015</v>
      </c>
      <c r="G222" s="27">
        <f t="shared" si="115"/>
        <v>6507</v>
      </c>
      <c r="H222" s="339">
        <f t="shared" si="116"/>
        <v>1424.0999999999995</v>
      </c>
      <c r="I222" s="29">
        <v>0</v>
      </c>
      <c r="J222" s="29">
        <v>0</v>
      </c>
      <c r="K222" s="340">
        <f t="shared" si="117"/>
        <v>1252</v>
      </c>
      <c r="L222" s="340">
        <f t="shared" si="118"/>
        <v>1836.5000000000007</v>
      </c>
      <c r="M222" s="341">
        <f t="shared" si="119"/>
        <v>4921.4000000000005</v>
      </c>
      <c r="N222" s="342">
        <f t="shared" si="120"/>
        <v>2964.000000000005</v>
      </c>
      <c r="O222" s="342">
        <f t="shared" si="121"/>
        <v>4557.3999999999969</v>
      </c>
      <c r="P222" s="261">
        <f t="shared" si="131"/>
        <v>2075.9000000000005</v>
      </c>
      <c r="Q222" s="261">
        <f t="shared" si="132"/>
        <v>3447.0999999999995</v>
      </c>
      <c r="R222" s="261">
        <f t="shared" si="133"/>
        <v>7036</v>
      </c>
      <c r="S222" s="339">
        <f t="shared" si="122"/>
        <v>2378.6999999999985</v>
      </c>
      <c r="T222" s="350">
        <v>0</v>
      </c>
      <c r="U222" s="350">
        <v>0</v>
      </c>
      <c r="V222" s="340">
        <f t="shared" si="123"/>
        <v>1730.3000000000006</v>
      </c>
      <c r="W222" s="340">
        <f t="shared" si="124"/>
        <v>2141.8999999999996</v>
      </c>
      <c r="X222" s="341">
        <f t="shared" si="125"/>
        <v>5797.7000000000016</v>
      </c>
      <c r="Y222" s="342">
        <f t="shared" si="126"/>
        <v>3564.1000000000117</v>
      </c>
      <c r="Z222" s="342">
        <f t="shared" si="127"/>
        <v>6080.7999999999965</v>
      </c>
      <c r="AC222" s="212">
        <f t="shared" si="128"/>
        <v>1121.3000000000015</v>
      </c>
      <c r="AD222" s="260">
        <f t="shared" si="129"/>
        <v>5858.1</v>
      </c>
      <c r="AE222" s="212">
        <f t="shared" si="130"/>
        <v>8413.6999999999989</v>
      </c>
    </row>
    <row r="223" spans="1:31" ht="19.5" customHeight="1" x14ac:dyDescent="0.2">
      <c r="A223" s="335" t="s">
        <v>637</v>
      </c>
      <c r="B223" s="348">
        <v>45386</v>
      </c>
      <c r="C223" s="35">
        <v>0</v>
      </c>
      <c r="D223" s="35">
        <v>1</v>
      </c>
      <c r="E223" s="35">
        <v>0</v>
      </c>
      <c r="F223" s="338">
        <f t="shared" si="114"/>
        <v>4551.9000000000015</v>
      </c>
      <c r="G223" s="27">
        <f t="shared" si="115"/>
        <v>6507</v>
      </c>
      <c r="H223" s="339">
        <f t="shared" si="116"/>
        <v>1424.0999999999995</v>
      </c>
      <c r="I223" s="29">
        <v>0.4</v>
      </c>
      <c r="J223" s="29">
        <v>0.7</v>
      </c>
      <c r="K223" s="340">
        <f t="shared" si="117"/>
        <v>1252.4000000000001</v>
      </c>
      <c r="L223" s="340">
        <f t="shared" si="118"/>
        <v>1837.2000000000007</v>
      </c>
      <c r="M223" s="341">
        <f t="shared" si="119"/>
        <v>4921.4000000000005</v>
      </c>
      <c r="N223" s="342">
        <f t="shared" si="120"/>
        <v>2964.4000000000051</v>
      </c>
      <c r="O223" s="342">
        <f t="shared" si="121"/>
        <v>4558.0999999999967</v>
      </c>
      <c r="P223" s="261">
        <f t="shared" si="131"/>
        <v>2075.9000000000005</v>
      </c>
      <c r="Q223" s="261">
        <f t="shared" si="132"/>
        <v>3446.3999999999992</v>
      </c>
      <c r="R223" s="261">
        <f t="shared" si="133"/>
        <v>7035.6</v>
      </c>
      <c r="S223" s="339">
        <f t="shared" si="122"/>
        <v>2378.6999999999985</v>
      </c>
      <c r="T223" s="350">
        <v>0.3</v>
      </c>
      <c r="U223" s="350">
        <v>0.6</v>
      </c>
      <c r="V223" s="340">
        <f t="shared" si="123"/>
        <v>1730.6000000000006</v>
      </c>
      <c r="W223" s="340">
        <f t="shared" si="124"/>
        <v>2142.4999999999995</v>
      </c>
      <c r="X223" s="341">
        <f t="shared" si="125"/>
        <v>5797.7000000000016</v>
      </c>
      <c r="Y223" s="342">
        <f t="shared" si="126"/>
        <v>3564.4000000000119</v>
      </c>
      <c r="Z223" s="342">
        <f t="shared" si="127"/>
        <v>6081.3999999999969</v>
      </c>
      <c r="AC223" s="212">
        <f t="shared" si="128"/>
        <v>1121.3000000000015</v>
      </c>
      <c r="AD223" s="260">
        <f t="shared" si="129"/>
        <v>5857.5</v>
      </c>
      <c r="AE223" s="212">
        <f t="shared" si="130"/>
        <v>8413.4</v>
      </c>
    </row>
    <row r="224" spans="1:31" ht="19.5" customHeight="1" x14ac:dyDescent="0.2">
      <c r="A224" s="335" t="s">
        <v>641</v>
      </c>
      <c r="B224" s="348">
        <v>45387</v>
      </c>
      <c r="C224" s="35">
        <v>0</v>
      </c>
      <c r="D224" s="35">
        <v>0</v>
      </c>
      <c r="E224" s="35">
        <v>0</v>
      </c>
      <c r="F224" s="338">
        <f t="shared" si="114"/>
        <v>4551.9000000000015</v>
      </c>
      <c r="G224" s="27">
        <f t="shared" si="115"/>
        <v>6507</v>
      </c>
      <c r="H224" s="339">
        <f t="shared" si="116"/>
        <v>1424.0999999999995</v>
      </c>
      <c r="I224" s="29">
        <v>2.2999999999999998</v>
      </c>
      <c r="J224" s="29">
        <v>3.6</v>
      </c>
      <c r="K224" s="340">
        <f t="shared" si="117"/>
        <v>1254.7</v>
      </c>
      <c r="L224" s="340">
        <f t="shared" si="118"/>
        <v>1840.8000000000006</v>
      </c>
      <c r="M224" s="341">
        <f t="shared" si="119"/>
        <v>4921.4000000000005</v>
      </c>
      <c r="N224" s="342">
        <f t="shared" si="120"/>
        <v>2966.7000000000053</v>
      </c>
      <c r="O224" s="342">
        <f t="shared" si="121"/>
        <v>4561.6999999999971</v>
      </c>
      <c r="P224" s="261">
        <f t="shared" si="131"/>
        <v>2075.9000000000005</v>
      </c>
      <c r="Q224" s="261">
        <f t="shared" si="132"/>
        <v>3442.7999999999993</v>
      </c>
      <c r="R224" s="261">
        <f t="shared" si="133"/>
        <v>7033.3</v>
      </c>
      <c r="S224" s="339">
        <f t="shared" si="122"/>
        <v>2378.6999999999985</v>
      </c>
      <c r="T224" s="350">
        <v>2.2999999999999998</v>
      </c>
      <c r="U224" s="350">
        <v>3.7</v>
      </c>
      <c r="V224" s="340">
        <f t="shared" si="123"/>
        <v>1732.9000000000005</v>
      </c>
      <c r="W224" s="340">
        <f t="shared" si="124"/>
        <v>2146.1999999999994</v>
      </c>
      <c r="X224" s="341">
        <f t="shared" si="125"/>
        <v>5797.7000000000016</v>
      </c>
      <c r="Y224" s="342">
        <f t="shared" si="126"/>
        <v>3566.7000000000121</v>
      </c>
      <c r="Z224" s="342">
        <f t="shared" si="127"/>
        <v>6085.0999999999967</v>
      </c>
      <c r="AC224" s="212">
        <f t="shared" si="128"/>
        <v>1121.3000000000015</v>
      </c>
      <c r="AD224" s="260">
        <f t="shared" si="129"/>
        <v>5853.8000000000011</v>
      </c>
      <c r="AE224" s="212">
        <f t="shared" si="130"/>
        <v>8411.0999999999985</v>
      </c>
    </row>
    <row r="225" spans="1:31" ht="19.5" customHeight="1" x14ac:dyDescent="0.2">
      <c r="A225" s="335" t="s">
        <v>244</v>
      </c>
      <c r="B225" s="348">
        <v>45391</v>
      </c>
      <c r="C225" s="35">
        <v>0</v>
      </c>
      <c r="D225" s="35">
        <v>1</v>
      </c>
      <c r="E225" s="35">
        <v>0</v>
      </c>
      <c r="F225" s="338">
        <f t="shared" si="114"/>
        <v>4551.9000000000015</v>
      </c>
      <c r="G225" s="27">
        <f t="shared" si="115"/>
        <v>6507</v>
      </c>
      <c r="H225" s="339">
        <f t="shared" si="116"/>
        <v>1424.0999999999995</v>
      </c>
      <c r="I225" s="29">
        <v>0.3</v>
      </c>
      <c r="J225" s="29">
        <v>0.6</v>
      </c>
      <c r="K225" s="340">
        <f t="shared" si="117"/>
        <v>1255</v>
      </c>
      <c r="L225" s="340">
        <f t="shared" si="118"/>
        <v>1841.4000000000005</v>
      </c>
      <c r="M225" s="341">
        <f t="shared" si="119"/>
        <v>4921.4000000000005</v>
      </c>
      <c r="N225" s="342">
        <f t="shared" si="120"/>
        <v>2967.0000000000055</v>
      </c>
      <c r="O225" s="342">
        <f t="shared" si="121"/>
        <v>4562.2999999999975</v>
      </c>
      <c r="P225" s="261">
        <f t="shared" si="131"/>
        <v>2075.9000000000005</v>
      </c>
      <c r="Q225" s="261">
        <f t="shared" si="132"/>
        <v>3442.1999999999994</v>
      </c>
      <c r="R225" s="261">
        <f t="shared" si="133"/>
        <v>7033</v>
      </c>
      <c r="S225" s="339">
        <f t="shared" si="122"/>
        <v>2378.6999999999985</v>
      </c>
      <c r="T225" s="350">
        <v>0.4</v>
      </c>
      <c r="U225" s="350">
        <v>0.6</v>
      </c>
      <c r="V225" s="340">
        <f t="shared" si="123"/>
        <v>1733.3000000000006</v>
      </c>
      <c r="W225" s="340">
        <f t="shared" si="124"/>
        <v>2146.7999999999993</v>
      </c>
      <c r="X225" s="341">
        <f t="shared" si="125"/>
        <v>5797.7000000000016</v>
      </c>
      <c r="Y225" s="342">
        <f t="shared" si="126"/>
        <v>3567.1000000000122</v>
      </c>
      <c r="Z225" s="342">
        <f t="shared" si="127"/>
        <v>6085.6999999999971</v>
      </c>
      <c r="AC225" s="212">
        <f t="shared" si="128"/>
        <v>1121.3000000000015</v>
      </c>
      <c r="AD225" s="260">
        <f t="shared" si="129"/>
        <v>5853.2000000000007</v>
      </c>
      <c r="AE225" s="212">
        <f t="shared" si="130"/>
        <v>8410.6999999999989</v>
      </c>
    </row>
    <row r="226" spans="1:31" ht="19.5" customHeight="1" x14ac:dyDescent="0.2">
      <c r="A226" s="335" t="s">
        <v>245</v>
      </c>
      <c r="B226" s="348">
        <v>45397</v>
      </c>
      <c r="C226" s="35">
        <v>1</v>
      </c>
      <c r="D226" s="35">
        <v>2</v>
      </c>
      <c r="E226" s="35">
        <v>2</v>
      </c>
      <c r="F226" s="338">
        <f t="shared" si="114"/>
        <v>4552.9000000000015</v>
      </c>
      <c r="G226" s="27">
        <f t="shared" si="115"/>
        <v>6509</v>
      </c>
      <c r="H226" s="339">
        <f t="shared" si="116"/>
        <v>1425.0999999999995</v>
      </c>
      <c r="I226" s="29">
        <v>0.7</v>
      </c>
      <c r="J226" s="29">
        <v>1.7</v>
      </c>
      <c r="K226" s="340">
        <f t="shared" si="117"/>
        <v>1255.7</v>
      </c>
      <c r="L226" s="340">
        <f t="shared" si="118"/>
        <v>1843.1000000000006</v>
      </c>
      <c r="M226" s="341">
        <f t="shared" si="119"/>
        <v>4922.4000000000005</v>
      </c>
      <c r="N226" s="342">
        <f t="shared" si="120"/>
        <v>2967.7000000000053</v>
      </c>
      <c r="O226" s="342">
        <f t="shared" si="121"/>
        <v>4563.9999999999973</v>
      </c>
      <c r="P226" s="261">
        <f t="shared" si="131"/>
        <v>2074.9000000000005</v>
      </c>
      <c r="Q226" s="261">
        <f t="shared" si="132"/>
        <v>3440.4999999999991</v>
      </c>
      <c r="R226" s="261">
        <f t="shared" si="133"/>
        <v>7032.3</v>
      </c>
      <c r="S226" s="339">
        <f t="shared" si="122"/>
        <v>2379.6999999999985</v>
      </c>
      <c r="T226" s="350">
        <v>0.7</v>
      </c>
      <c r="U226" s="350">
        <v>1.9</v>
      </c>
      <c r="V226" s="340">
        <f t="shared" si="123"/>
        <v>1734.0000000000007</v>
      </c>
      <c r="W226" s="340">
        <f t="shared" si="124"/>
        <v>2148.6999999999994</v>
      </c>
      <c r="X226" s="341">
        <f t="shared" si="125"/>
        <v>5798.7000000000016</v>
      </c>
      <c r="Y226" s="342">
        <f t="shared" si="126"/>
        <v>3567.800000000012</v>
      </c>
      <c r="Z226" s="342">
        <f t="shared" si="127"/>
        <v>6087.5999999999967</v>
      </c>
      <c r="AC226" s="212">
        <f t="shared" si="128"/>
        <v>1120.3000000000015</v>
      </c>
      <c r="AD226" s="260">
        <f t="shared" si="129"/>
        <v>5851.3000000000011</v>
      </c>
      <c r="AE226" s="212">
        <f t="shared" si="130"/>
        <v>8410</v>
      </c>
    </row>
    <row r="227" spans="1:31" ht="19.5" customHeight="1" x14ac:dyDescent="0.2">
      <c r="A227" s="335" t="s">
        <v>246</v>
      </c>
      <c r="B227" s="348">
        <v>45398</v>
      </c>
      <c r="C227" s="35">
        <v>2.4</v>
      </c>
      <c r="D227" s="35">
        <v>1</v>
      </c>
      <c r="E227" s="35">
        <v>1</v>
      </c>
      <c r="F227" s="338">
        <f t="shared" si="114"/>
        <v>4555.3000000000011</v>
      </c>
      <c r="G227" s="27">
        <f t="shared" si="115"/>
        <v>6510</v>
      </c>
      <c r="H227" s="339">
        <f t="shared" si="116"/>
        <v>1427.4999999999995</v>
      </c>
      <c r="I227" s="29">
        <v>0.3</v>
      </c>
      <c r="J227" s="29">
        <v>0.9</v>
      </c>
      <c r="K227" s="340">
        <f t="shared" si="117"/>
        <v>1256</v>
      </c>
      <c r="L227" s="340">
        <f t="shared" si="118"/>
        <v>1844.0000000000007</v>
      </c>
      <c r="M227" s="341">
        <f t="shared" si="119"/>
        <v>4924.8000000000011</v>
      </c>
      <c r="N227" s="342">
        <f t="shared" si="120"/>
        <v>2968.0000000000055</v>
      </c>
      <c r="O227" s="342">
        <f t="shared" si="121"/>
        <v>4564.8999999999969</v>
      </c>
      <c r="P227" s="261">
        <f t="shared" si="131"/>
        <v>2072.5000000000005</v>
      </c>
      <c r="Q227" s="261">
        <f t="shared" si="132"/>
        <v>3439.5999999999995</v>
      </c>
      <c r="R227" s="261">
        <f t="shared" si="133"/>
        <v>7032</v>
      </c>
      <c r="S227" s="339">
        <f t="shared" si="122"/>
        <v>2382.0999999999985</v>
      </c>
      <c r="T227" s="350">
        <v>0.3</v>
      </c>
      <c r="U227" s="350">
        <v>0.7</v>
      </c>
      <c r="V227" s="340">
        <f t="shared" si="123"/>
        <v>1734.3000000000006</v>
      </c>
      <c r="W227" s="340">
        <f t="shared" si="124"/>
        <v>2149.3999999999992</v>
      </c>
      <c r="X227" s="341">
        <f t="shared" si="125"/>
        <v>5801.1000000000022</v>
      </c>
      <c r="Y227" s="342">
        <f t="shared" si="126"/>
        <v>3568.1000000000122</v>
      </c>
      <c r="Z227" s="342">
        <f t="shared" si="127"/>
        <v>6088.2999999999965</v>
      </c>
      <c r="AC227" s="212">
        <f t="shared" si="128"/>
        <v>1117.9000000000015</v>
      </c>
      <c r="AD227" s="260">
        <f t="shared" si="129"/>
        <v>5850.6</v>
      </c>
      <c r="AE227" s="212">
        <f t="shared" si="130"/>
        <v>8409.6999999999989</v>
      </c>
    </row>
    <row r="228" spans="1:31" ht="19.5" customHeight="1" x14ac:dyDescent="0.2">
      <c r="A228" s="335" t="s">
        <v>247</v>
      </c>
      <c r="B228" s="352">
        <v>45399</v>
      </c>
      <c r="C228" s="62">
        <v>0</v>
      </c>
      <c r="D228" s="62">
        <v>0</v>
      </c>
      <c r="E228" s="62">
        <v>0</v>
      </c>
      <c r="F228" s="353">
        <f t="shared" si="114"/>
        <v>4555.3000000000011</v>
      </c>
      <c r="G228" s="354">
        <f t="shared" si="115"/>
        <v>6510</v>
      </c>
      <c r="H228" s="355">
        <f t="shared" si="116"/>
        <v>1427.4999999999995</v>
      </c>
      <c r="I228" s="356">
        <v>0</v>
      </c>
      <c r="J228" s="356">
        <v>0</v>
      </c>
      <c r="K228" s="357">
        <f t="shared" si="117"/>
        <v>1256</v>
      </c>
      <c r="L228" s="357">
        <f t="shared" si="118"/>
        <v>1844.0000000000007</v>
      </c>
      <c r="M228" s="358">
        <f t="shared" si="119"/>
        <v>4924.8000000000011</v>
      </c>
      <c r="N228" s="359">
        <f t="shared" si="120"/>
        <v>2968.0000000000055</v>
      </c>
      <c r="O228" s="359">
        <f t="shared" si="121"/>
        <v>4564.8999999999969</v>
      </c>
      <c r="P228" s="261">
        <f t="shared" si="131"/>
        <v>2072.5000000000005</v>
      </c>
      <c r="Q228" s="261">
        <f t="shared" si="132"/>
        <v>3439.5999999999995</v>
      </c>
      <c r="R228" s="261">
        <f t="shared" si="133"/>
        <v>7032</v>
      </c>
      <c r="S228" s="355">
        <f t="shared" si="122"/>
        <v>2382.0999999999985</v>
      </c>
      <c r="T228" s="360">
        <v>0</v>
      </c>
      <c r="U228" s="360">
        <v>0</v>
      </c>
      <c r="V228" s="357">
        <f t="shared" si="123"/>
        <v>1734.3000000000006</v>
      </c>
      <c r="W228" s="357">
        <f t="shared" si="124"/>
        <v>2149.3999999999992</v>
      </c>
      <c r="X228" s="358">
        <f t="shared" si="125"/>
        <v>5801.1000000000022</v>
      </c>
      <c r="Y228" s="359">
        <f t="shared" si="126"/>
        <v>3568.1000000000122</v>
      </c>
      <c r="Z228" s="359">
        <f t="shared" si="127"/>
        <v>6088.2999999999965</v>
      </c>
      <c r="AC228" s="212">
        <f t="shared" si="128"/>
        <v>1117.9000000000015</v>
      </c>
      <c r="AD228" s="260">
        <f t="shared" si="129"/>
        <v>5850.6</v>
      </c>
      <c r="AE228" s="212">
        <f t="shared" si="130"/>
        <v>8409.6999999999989</v>
      </c>
    </row>
    <row r="229" spans="1:31" ht="19.5" customHeight="1" x14ac:dyDescent="0.2">
      <c r="A229" s="372" t="s">
        <v>248</v>
      </c>
      <c r="B229" s="373">
        <v>45400</v>
      </c>
      <c r="C229" s="69">
        <v>3.4</v>
      </c>
      <c r="D229" s="69">
        <v>2</v>
      </c>
      <c r="E229" s="69">
        <v>7</v>
      </c>
      <c r="F229" s="374">
        <f t="shared" si="114"/>
        <v>4558.7000000000007</v>
      </c>
      <c r="G229" s="175">
        <f t="shared" si="115"/>
        <v>6517</v>
      </c>
      <c r="H229" s="375">
        <f t="shared" si="116"/>
        <v>1430.8999999999996</v>
      </c>
      <c r="I229" s="184">
        <v>0.8</v>
      </c>
      <c r="J229" s="184">
        <v>3.3</v>
      </c>
      <c r="K229" s="376">
        <f t="shared" si="117"/>
        <v>1256.8</v>
      </c>
      <c r="L229" s="376">
        <f t="shared" si="118"/>
        <v>1847.3000000000006</v>
      </c>
      <c r="M229" s="377">
        <f t="shared" si="119"/>
        <v>4928.2000000000007</v>
      </c>
      <c r="N229" s="186">
        <f t="shared" si="120"/>
        <v>2968.8000000000056</v>
      </c>
      <c r="O229" s="186">
        <f t="shared" si="121"/>
        <v>4568.1999999999971</v>
      </c>
      <c r="P229" s="261">
        <f t="shared" si="131"/>
        <v>2069.1000000000004</v>
      </c>
      <c r="Q229" s="261">
        <f t="shared" si="132"/>
        <v>3436.2999999999993</v>
      </c>
      <c r="R229" s="261">
        <f t="shared" si="133"/>
        <v>7031.2</v>
      </c>
      <c r="S229" s="375">
        <f t="shared" si="122"/>
        <v>2385.4999999999986</v>
      </c>
      <c r="T229" s="189">
        <v>0.7</v>
      </c>
      <c r="U229" s="189">
        <v>3.3</v>
      </c>
      <c r="V229" s="376">
        <f t="shared" si="123"/>
        <v>1735.0000000000007</v>
      </c>
      <c r="W229" s="376">
        <f t="shared" si="124"/>
        <v>2152.6999999999994</v>
      </c>
      <c r="X229" s="377">
        <f t="shared" si="125"/>
        <v>5804.5000000000018</v>
      </c>
      <c r="Y229" s="186">
        <f t="shared" si="126"/>
        <v>3568.800000000012</v>
      </c>
      <c r="Z229" s="186">
        <f t="shared" si="127"/>
        <v>6091.5999999999967</v>
      </c>
      <c r="AC229" s="212">
        <f t="shared" si="128"/>
        <v>1114.5000000000014</v>
      </c>
      <c r="AD229" s="260">
        <f t="shared" si="129"/>
        <v>5847.3000000000011</v>
      </c>
      <c r="AE229" s="212">
        <f t="shared" si="130"/>
        <v>8409</v>
      </c>
    </row>
    <row r="230" spans="1:31" ht="19.5" customHeight="1" x14ac:dyDescent="0.2">
      <c r="A230" s="372" t="s">
        <v>249</v>
      </c>
      <c r="B230" s="373">
        <v>45404</v>
      </c>
      <c r="C230" s="69">
        <v>1.6</v>
      </c>
      <c r="D230" s="69">
        <v>1</v>
      </c>
      <c r="E230" s="69">
        <v>6</v>
      </c>
      <c r="F230" s="374">
        <f t="shared" si="114"/>
        <v>4560.3000000000011</v>
      </c>
      <c r="G230" s="175">
        <f t="shared" si="115"/>
        <v>6523</v>
      </c>
      <c r="H230" s="375">
        <f t="shared" si="116"/>
        <v>1432.4999999999995</v>
      </c>
      <c r="I230" s="184">
        <v>0.3</v>
      </c>
      <c r="J230" s="184">
        <v>1.9</v>
      </c>
      <c r="K230" s="376">
        <f t="shared" si="117"/>
        <v>1257.0999999999999</v>
      </c>
      <c r="L230" s="376">
        <f t="shared" si="118"/>
        <v>1849.2000000000007</v>
      </c>
      <c r="M230" s="377">
        <f t="shared" si="119"/>
        <v>4929.8000000000011</v>
      </c>
      <c r="N230" s="186">
        <f t="shared" si="120"/>
        <v>2969.1000000000058</v>
      </c>
      <c r="O230" s="186">
        <f t="shared" si="121"/>
        <v>4570.0999999999967</v>
      </c>
      <c r="P230" s="261">
        <f t="shared" si="131"/>
        <v>2067.5000000000005</v>
      </c>
      <c r="Q230" s="261">
        <f t="shared" si="132"/>
        <v>3434.3999999999992</v>
      </c>
      <c r="R230" s="261">
        <f t="shared" si="133"/>
        <v>7030.9</v>
      </c>
      <c r="S230" s="375">
        <f t="shared" si="122"/>
        <v>2387.0999999999985</v>
      </c>
      <c r="T230" s="189">
        <v>0.3</v>
      </c>
      <c r="U230" s="189">
        <v>2</v>
      </c>
      <c r="V230" s="376">
        <f t="shared" si="123"/>
        <v>1735.3000000000006</v>
      </c>
      <c r="W230" s="376">
        <f t="shared" si="124"/>
        <v>2154.6999999999994</v>
      </c>
      <c r="X230" s="377">
        <f t="shared" si="125"/>
        <v>5806.1000000000022</v>
      </c>
      <c r="Y230" s="186">
        <f t="shared" si="126"/>
        <v>3569.1000000000122</v>
      </c>
      <c r="Z230" s="186">
        <f t="shared" si="127"/>
        <v>6093.5999999999967</v>
      </c>
      <c r="AC230" s="212">
        <f t="shared" si="128"/>
        <v>1112.9000000000015</v>
      </c>
      <c r="AD230" s="260">
        <f t="shared" si="129"/>
        <v>5845.3000000000011</v>
      </c>
      <c r="AE230" s="212">
        <f t="shared" si="130"/>
        <v>8408.6999999999989</v>
      </c>
    </row>
    <row r="231" spans="1:31" ht="19.5" customHeight="1" x14ac:dyDescent="0.2">
      <c r="A231" s="372" t="s">
        <v>250</v>
      </c>
      <c r="B231" s="373">
        <v>45405</v>
      </c>
      <c r="C231" s="69">
        <v>3.9</v>
      </c>
      <c r="D231" s="69">
        <v>2</v>
      </c>
      <c r="E231" s="69">
        <v>2</v>
      </c>
      <c r="F231" s="374">
        <f t="shared" si="114"/>
        <v>4564.2000000000007</v>
      </c>
      <c r="G231" s="175">
        <f t="shared" si="115"/>
        <v>6525</v>
      </c>
      <c r="H231" s="375">
        <f t="shared" si="116"/>
        <v>1436.3999999999996</v>
      </c>
      <c r="I231" s="184">
        <v>0.7</v>
      </c>
      <c r="J231" s="184">
        <v>1.6</v>
      </c>
      <c r="K231" s="376">
        <f t="shared" si="117"/>
        <v>1257.8</v>
      </c>
      <c r="L231" s="376">
        <f t="shared" si="118"/>
        <v>1850.8000000000006</v>
      </c>
      <c r="M231" s="377">
        <f t="shared" si="119"/>
        <v>4933.7000000000007</v>
      </c>
      <c r="N231" s="186">
        <f t="shared" si="120"/>
        <v>2969.8000000000056</v>
      </c>
      <c r="O231" s="186">
        <f t="shared" si="121"/>
        <v>4571.6999999999971</v>
      </c>
      <c r="P231" s="261">
        <f t="shared" si="131"/>
        <v>2063.6000000000004</v>
      </c>
      <c r="Q231" s="261">
        <f t="shared" si="132"/>
        <v>3432.7999999999993</v>
      </c>
      <c r="R231" s="261">
        <f t="shared" si="133"/>
        <v>7030.2</v>
      </c>
      <c r="S231" s="375">
        <f t="shared" si="122"/>
        <v>2390.9999999999986</v>
      </c>
      <c r="T231" s="189">
        <v>0.7</v>
      </c>
      <c r="U231" s="189">
        <v>1.6</v>
      </c>
      <c r="V231" s="376">
        <f t="shared" si="123"/>
        <v>1736.0000000000007</v>
      </c>
      <c r="W231" s="376">
        <f t="shared" si="124"/>
        <v>2156.2999999999993</v>
      </c>
      <c r="X231" s="377">
        <f t="shared" si="125"/>
        <v>5810.0000000000018</v>
      </c>
      <c r="Y231" s="186">
        <f t="shared" si="126"/>
        <v>3569.800000000012</v>
      </c>
      <c r="Z231" s="186">
        <f t="shared" si="127"/>
        <v>6095.1999999999971</v>
      </c>
      <c r="AC231" s="212">
        <f t="shared" si="128"/>
        <v>1109.0000000000014</v>
      </c>
      <c r="AD231" s="260">
        <f t="shared" si="129"/>
        <v>5843.7000000000007</v>
      </c>
      <c r="AE231" s="212">
        <f t="shared" si="130"/>
        <v>8408</v>
      </c>
    </row>
    <row r="232" spans="1:31" ht="19.5" customHeight="1" x14ac:dyDescent="0.2">
      <c r="A232" s="372" t="s">
        <v>251</v>
      </c>
      <c r="B232" s="373">
        <v>45406</v>
      </c>
      <c r="C232" s="69">
        <v>0</v>
      </c>
      <c r="D232" s="69">
        <v>0</v>
      </c>
      <c r="E232" s="69">
        <v>0</v>
      </c>
      <c r="F232" s="374">
        <f t="shared" si="114"/>
        <v>4564.2000000000007</v>
      </c>
      <c r="G232" s="175">
        <f t="shared" si="115"/>
        <v>6525</v>
      </c>
      <c r="H232" s="375">
        <f t="shared" si="116"/>
        <v>1436.3999999999996</v>
      </c>
      <c r="I232" s="184">
        <v>0.4</v>
      </c>
      <c r="J232" s="184">
        <v>0.7</v>
      </c>
      <c r="K232" s="376">
        <f t="shared" si="117"/>
        <v>1258.2</v>
      </c>
      <c r="L232" s="376">
        <f t="shared" si="118"/>
        <v>1851.5000000000007</v>
      </c>
      <c r="M232" s="377">
        <f t="shared" si="119"/>
        <v>4933.7000000000007</v>
      </c>
      <c r="N232" s="186">
        <f t="shared" si="120"/>
        <v>2970.2000000000057</v>
      </c>
      <c r="O232" s="186">
        <f t="shared" si="121"/>
        <v>4572.3999999999969</v>
      </c>
      <c r="P232" s="261">
        <f t="shared" si="131"/>
        <v>2063.6000000000004</v>
      </c>
      <c r="Q232" s="261">
        <f t="shared" si="132"/>
        <v>3432.0999999999995</v>
      </c>
      <c r="R232" s="261">
        <f t="shared" si="133"/>
        <v>7029.8</v>
      </c>
      <c r="S232" s="375">
        <f t="shared" si="122"/>
        <v>2390.9999999999986</v>
      </c>
      <c r="T232" s="189">
        <v>0.3</v>
      </c>
      <c r="U232" s="189">
        <v>0.6</v>
      </c>
      <c r="V232" s="376">
        <f t="shared" si="123"/>
        <v>1736.3000000000006</v>
      </c>
      <c r="W232" s="376">
        <f t="shared" si="124"/>
        <v>2156.8999999999992</v>
      </c>
      <c r="X232" s="377">
        <f t="shared" si="125"/>
        <v>5810.0000000000018</v>
      </c>
      <c r="Y232" s="186">
        <f t="shared" si="126"/>
        <v>3570.1000000000122</v>
      </c>
      <c r="Z232" s="186">
        <f t="shared" si="127"/>
        <v>6095.7999999999975</v>
      </c>
      <c r="AC232" s="212">
        <f t="shared" si="128"/>
        <v>1109.0000000000014</v>
      </c>
      <c r="AD232" s="260">
        <f t="shared" si="129"/>
        <v>5843.1</v>
      </c>
      <c r="AE232" s="212">
        <f t="shared" si="130"/>
        <v>8407.6999999999989</v>
      </c>
    </row>
    <row r="233" spans="1:31" ht="19.5" customHeight="1" x14ac:dyDescent="0.2">
      <c r="A233" s="372" t="s">
        <v>252</v>
      </c>
      <c r="B233" s="373">
        <v>45407</v>
      </c>
      <c r="C233" s="69">
        <v>1.9</v>
      </c>
      <c r="D233" s="69">
        <v>1</v>
      </c>
      <c r="E233" s="69">
        <v>1</v>
      </c>
      <c r="F233" s="374">
        <f t="shared" si="114"/>
        <v>4566.1000000000004</v>
      </c>
      <c r="G233" s="175">
        <f t="shared" si="115"/>
        <v>6526</v>
      </c>
      <c r="H233" s="375">
        <f t="shared" si="116"/>
        <v>1438.2999999999997</v>
      </c>
      <c r="I233" s="184">
        <v>0.3</v>
      </c>
      <c r="J233" s="184">
        <v>1</v>
      </c>
      <c r="K233" s="376">
        <f t="shared" si="117"/>
        <v>1258.5</v>
      </c>
      <c r="L233" s="376">
        <f t="shared" si="118"/>
        <v>1852.5000000000007</v>
      </c>
      <c r="M233" s="377">
        <f t="shared" si="119"/>
        <v>4935.6000000000004</v>
      </c>
      <c r="N233" s="186">
        <f t="shared" si="120"/>
        <v>2970.5000000000059</v>
      </c>
      <c r="O233" s="186">
        <f t="shared" si="121"/>
        <v>4573.3999999999969</v>
      </c>
      <c r="P233" s="261">
        <f t="shared" si="131"/>
        <v>2061.7000000000003</v>
      </c>
      <c r="Q233" s="261">
        <f t="shared" si="132"/>
        <v>3431.0999999999995</v>
      </c>
      <c r="R233" s="261">
        <f t="shared" si="133"/>
        <v>7029.5</v>
      </c>
      <c r="S233" s="375">
        <f t="shared" si="122"/>
        <v>2392.8999999999987</v>
      </c>
      <c r="T233" s="189">
        <v>0.4</v>
      </c>
      <c r="U233" s="189">
        <v>1</v>
      </c>
      <c r="V233" s="376">
        <f t="shared" si="123"/>
        <v>1736.7000000000007</v>
      </c>
      <c r="W233" s="376">
        <f t="shared" si="124"/>
        <v>2157.8999999999992</v>
      </c>
      <c r="X233" s="377">
        <f t="shared" si="125"/>
        <v>5811.9000000000015</v>
      </c>
      <c r="Y233" s="186">
        <f t="shared" si="126"/>
        <v>3570.5000000000123</v>
      </c>
      <c r="Z233" s="186">
        <f t="shared" si="127"/>
        <v>6096.7999999999975</v>
      </c>
      <c r="AC233" s="212">
        <f t="shared" si="128"/>
        <v>1107.1000000000013</v>
      </c>
      <c r="AD233" s="260">
        <f t="shared" si="129"/>
        <v>5842.1</v>
      </c>
      <c r="AE233" s="212">
        <f t="shared" si="130"/>
        <v>8407.2999999999993</v>
      </c>
    </row>
    <row r="234" spans="1:31" ht="19.5" customHeight="1" x14ac:dyDescent="0.2">
      <c r="A234" s="372" t="s">
        <v>253</v>
      </c>
      <c r="B234" s="373">
        <v>45409</v>
      </c>
      <c r="C234" s="69">
        <v>2.5</v>
      </c>
      <c r="D234" s="69">
        <v>1</v>
      </c>
      <c r="E234" s="69">
        <v>1</v>
      </c>
      <c r="F234" s="374">
        <f t="shared" si="114"/>
        <v>4568.6000000000004</v>
      </c>
      <c r="G234" s="175">
        <f t="shared" si="115"/>
        <v>6527</v>
      </c>
      <c r="H234" s="375">
        <f t="shared" si="116"/>
        <v>1440.7999999999997</v>
      </c>
      <c r="I234" s="184">
        <v>0.4</v>
      </c>
      <c r="J234" s="184">
        <v>1</v>
      </c>
      <c r="K234" s="376">
        <f t="shared" si="117"/>
        <v>1258.9000000000001</v>
      </c>
      <c r="L234" s="376">
        <f t="shared" si="118"/>
        <v>1853.5000000000007</v>
      </c>
      <c r="M234" s="377">
        <f t="shared" si="119"/>
        <v>4938.1000000000004</v>
      </c>
      <c r="N234" s="186">
        <f t="shared" si="120"/>
        <v>2970.900000000006</v>
      </c>
      <c r="O234" s="186">
        <f t="shared" si="121"/>
        <v>4574.3999999999969</v>
      </c>
      <c r="P234" s="261">
        <f t="shared" si="131"/>
        <v>2059.2000000000003</v>
      </c>
      <c r="Q234" s="261">
        <f t="shared" si="132"/>
        <v>3430.0999999999995</v>
      </c>
      <c r="R234" s="261">
        <f t="shared" si="133"/>
        <v>7029.1</v>
      </c>
      <c r="S234" s="375">
        <f t="shared" si="122"/>
        <v>2395.3999999999987</v>
      </c>
      <c r="T234" s="189">
        <v>0.3</v>
      </c>
      <c r="U234" s="189">
        <v>1</v>
      </c>
      <c r="V234" s="376">
        <f t="shared" si="123"/>
        <v>1737.0000000000007</v>
      </c>
      <c r="W234" s="376">
        <f t="shared" si="124"/>
        <v>2158.8999999999992</v>
      </c>
      <c r="X234" s="377">
        <f t="shared" si="125"/>
        <v>5814.4000000000015</v>
      </c>
      <c r="Y234" s="186">
        <f t="shared" si="126"/>
        <v>3570.8000000000125</v>
      </c>
      <c r="Z234" s="186">
        <f t="shared" si="127"/>
        <v>6097.7999999999975</v>
      </c>
      <c r="AC234" s="212">
        <f t="shared" si="128"/>
        <v>1104.6000000000013</v>
      </c>
      <c r="AD234" s="260">
        <f t="shared" si="129"/>
        <v>5841.1</v>
      </c>
      <c r="AE234" s="212">
        <f t="shared" si="130"/>
        <v>8407</v>
      </c>
    </row>
    <row r="235" spans="1:31" ht="19.5" customHeight="1" x14ac:dyDescent="0.2">
      <c r="A235" s="372" t="s">
        <v>254</v>
      </c>
      <c r="B235" s="373">
        <v>45411</v>
      </c>
      <c r="C235" s="69">
        <v>2.5</v>
      </c>
      <c r="D235" s="69">
        <v>1</v>
      </c>
      <c r="E235" s="69">
        <v>1</v>
      </c>
      <c r="F235" s="374">
        <f t="shared" ref="F235:F286" si="134">IF(C235="","",C235+F234)</f>
        <v>4571.1000000000004</v>
      </c>
      <c r="G235" s="175">
        <f t="shared" ref="G235:G286" si="135">IF(E235="","",G234+E235)</f>
        <v>6528</v>
      </c>
      <c r="H235" s="375">
        <f t="shared" ref="H235:H286" si="136">IF(C235="","",C235+H234)</f>
        <v>1443.2999999999997</v>
      </c>
      <c r="I235" s="184">
        <v>0.3</v>
      </c>
      <c r="J235" s="184">
        <v>0.9</v>
      </c>
      <c r="K235" s="376">
        <f t="shared" ref="K235:K286" si="137">IF(I235="","",I235+K234)</f>
        <v>1259.2</v>
      </c>
      <c r="L235" s="376">
        <f t="shared" ref="L235:L286" si="138">IF(J235="","",J235+L234)</f>
        <v>1854.4000000000008</v>
      </c>
      <c r="M235" s="377">
        <f t="shared" ref="M235:M286" si="139">IF(H235="","",H235-H234+M234)</f>
        <v>4940.6000000000004</v>
      </c>
      <c r="N235" s="186">
        <f t="shared" ref="N235:N286" si="140">IF(I235="","",I235+N234)</f>
        <v>2971.2000000000062</v>
      </c>
      <c r="O235" s="186">
        <f t="shared" ref="O235:O286" si="141">IF(J235="","",J235+O234)</f>
        <v>4575.2999999999965</v>
      </c>
      <c r="P235" s="261">
        <f t="shared" si="131"/>
        <v>2056.7000000000003</v>
      </c>
      <c r="Q235" s="261">
        <f t="shared" si="132"/>
        <v>3429.1999999999989</v>
      </c>
      <c r="R235" s="261">
        <f t="shared" si="133"/>
        <v>7028.8</v>
      </c>
      <c r="S235" s="375">
        <f t="shared" ref="S235:S286" si="142">IF(C235="","",C235+S234)</f>
        <v>2397.8999999999987</v>
      </c>
      <c r="T235" s="189">
        <v>0.3</v>
      </c>
      <c r="U235" s="189">
        <v>1</v>
      </c>
      <c r="V235" s="376">
        <f t="shared" ref="V235:V286" si="143">IF(T235="","",T235+V234)</f>
        <v>1737.3000000000006</v>
      </c>
      <c r="W235" s="376">
        <f t="shared" ref="W235:W286" si="144">IF(U235="","",U235+W234)</f>
        <v>2159.8999999999992</v>
      </c>
      <c r="X235" s="377">
        <f t="shared" ref="X235:X286" si="145">IF(S235="","",S235-S234+X234)</f>
        <v>5816.9000000000015</v>
      </c>
      <c r="Y235" s="186">
        <f t="shared" ref="Y235:Y286" si="146">IF(T235="","",T235+Y234)</f>
        <v>3571.1000000000126</v>
      </c>
      <c r="Z235" s="186">
        <f t="shared" ref="Z235:Z286" si="147">IF(U235="","",U235+Z234)</f>
        <v>6098.7999999999975</v>
      </c>
      <c r="AC235" s="212">
        <f t="shared" si="128"/>
        <v>1102.1000000000013</v>
      </c>
      <c r="AD235" s="260">
        <f t="shared" si="129"/>
        <v>5840.1</v>
      </c>
      <c r="AE235" s="212">
        <f t="shared" si="130"/>
        <v>8406.6999999999989</v>
      </c>
    </row>
    <row r="236" spans="1:31" ht="19.5" customHeight="1" x14ac:dyDescent="0.2">
      <c r="A236" s="372" t="s">
        <v>255</v>
      </c>
      <c r="B236" s="373">
        <v>45414</v>
      </c>
      <c r="C236" s="69">
        <v>1.7</v>
      </c>
      <c r="D236" s="69">
        <v>1</v>
      </c>
      <c r="E236" s="69">
        <v>5</v>
      </c>
      <c r="F236" s="374">
        <f t="shared" si="134"/>
        <v>4572.8</v>
      </c>
      <c r="G236" s="175">
        <f t="shared" si="135"/>
        <v>6533</v>
      </c>
      <c r="H236" s="375">
        <f t="shared" si="136"/>
        <v>1444.9999999999998</v>
      </c>
      <c r="I236" s="184">
        <v>0.3</v>
      </c>
      <c r="J236" s="184">
        <v>1.1000000000000001</v>
      </c>
      <c r="K236" s="376">
        <f t="shared" si="137"/>
        <v>1259.5</v>
      </c>
      <c r="L236" s="376">
        <f t="shared" si="138"/>
        <v>1855.5000000000007</v>
      </c>
      <c r="M236" s="377">
        <f t="shared" si="139"/>
        <v>4942.3</v>
      </c>
      <c r="N236" s="186">
        <f t="shared" si="140"/>
        <v>2971.5000000000064</v>
      </c>
      <c r="O236" s="186">
        <f t="shared" si="141"/>
        <v>4576.3999999999969</v>
      </c>
      <c r="P236" s="261">
        <f t="shared" si="131"/>
        <v>2055.0000000000005</v>
      </c>
      <c r="Q236" s="261">
        <f t="shared" si="132"/>
        <v>3428.0999999999995</v>
      </c>
      <c r="R236" s="261">
        <f t="shared" si="133"/>
        <v>7028.5</v>
      </c>
      <c r="S236" s="375">
        <f t="shared" si="142"/>
        <v>2399.5999999999985</v>
      </c>
      <c r="T236" s="189">
        <v>0.4</v>
      </c>
      <c r="U236" s="189">
        <v>1.1000000000000001</v>
      </c>
      <c r="V236" s="376">
        <f t="shared" si="143"/>
        <v>1737.7000000000007</v>
      </c>
      <c r="W236" s="376">
        <f t="shared" si="144"/>
        <v>2160.9999999999991</v>
      </c>
      <c r="X236" s="377">
        <f t="shared" si="145"/>
        <v>5818.6000000000013</v>
      </c>
      <c r="Y236" s="186">
        <f t="shared" si="146"/>
        <v>3571.5000000000127</v>
      </c>
      <c r="Z236" s="186">
        <f t="shared" si="147"/>
        <v>6099.8999999999978</v>
      </c>
      <c r="AC236" s="212">
        <f t="shared" si="128"/>
        <v>1100.4000000000015</v>
      </c>
      <c r="AD236" s="260">
        <f t="shared" si="129"/>
        <v>5839.0000000000009</v>
      </c>
      <c r="AE236" s="212">
        <f t="shared" si="130"/>
        <v>8406.2999999999993</v>
      </c>
    </row>
    <row r="237" spans="1:31" ht="19.5" customHeight="1" x14ac:dyDescent="0.2">
      <c r="A237" s="372" t="s">
        <v>256</v>
      </c>
      <c r="B237" s="373">
        <v>45415</v>
      </c>
      <c r="C237" s="69">
        <v>2.1</v>
      </c>
      <c r="D237" s="69">
        <v>1</v>
      </c>
      <c r="E237" s="69">
        <v>1</v>
      </c>
      <c r="F237" s="374">
        <f t="shared" si="134"/>
        <v>4574.9000000000005</v>
      </c>
      <c r="G237" s="175">
        <f t="shared" si="135"/>
        <v>6534</v>
      </c>
      <c r="H237" s="375">
        <f t="shared" si="136"/>
        <v>1447.0999999999997</v>
      </c>
      <c r="I237" s="184">
        <v>0.4</v>
      </c>
      <c r="J237" s="184">
        <v>0.8</v>
      </c>
      <c r="K237" s="376">
        <f t="shared" si="137"/>
        <v>1259.9000000000001</v>
      </c>
      <c r="L237" s="376">
        <f t="shared" si="138"/>
        <v>1856.3000000000006</v>
      </c>
      <c r="M237" s="377">
        <f t="shared" si="139"/>
        <v>4944.3999999999996</v>
      </c>
      <c r="N237" s="186">
        <f t="shared" si="140"/>
        <v>2971.9000000000065</v>
      </c>
      <c r="O237" s="186">
        <f t="shared" si="141"/>
        <v>4577.1999999999971</v>
      </c>
      <c r="P237" s="261">
        <f t="shared" si="131"/>
        <v>2052.9000000000005</v>
      </c>
      <c r="Q237" s="261">
        <f t="shared" si="132"/>
        <v>3427.2999999999993</v>
      </c>
      <c r="R237" s="261">
        <f t="shared" si="133"/>
        <v>7028.1</v>
      </c>
      <c r="S237" s="375">
        <f t="shared" si="142"/>
        <v>2401.6999999999985</v>
      </c>
      <c r="T237" s="189">
        <v>0.3</v>
      </c>
      <c r="U237" s="189">
        <v>0.8</v>
      </c>
      <c r="V237" s="376">
        <f t="shared" si="143"/>
        <v>1738.0000000000007</v>
      </c>
      <c r="W237" s="376">
        <f t="shared" si="144"/>
        <v>2161.7999999999993</v>
      </c>
      <c r="X237" s="377">
        <f t="shared" si="145"/>
        <v>5820.7000000000007</v>
      </c>
      <c r="Y237" s="186">
        <f t="shared" si="146"/>
        <v>3571.8000000000129</v>
      </c>
      <c r="Z237" s="186">
        <f t="shared" si="147"/>
        <v>6100.699999999998</v>
      </c>
      <c r="AC237" s="212">
        <f t="shared" si="128"/>
        <v>1098.3000000000015</v>
      </c>
      <c r="AD237" s="260">
        <f t="shared" si="129"/>
        <v>5838.2000000000007</v>
      </c>
      <c r="AE237" s="212">
        <f t="shared" si="130"/>
        <v>8406</v>
      </c>
    </row>
    <row r="238" spans="1:31" ht="19.5" customHeight="1" x14ac:dyDescent="0.2">
      <c r="A238" s="372" t="s">
        <v>257</v>
      </c>
      <c r="B238" s="373">
        <v>45418</v>
      </c>
      <c r="C238" s="69">
        <v>1.8</v>
      </c>
      <c r="D238" s="69">
        <v>1</v>
      </c>
      <c r="E238" s="69">
        <v>4</v>
      </c>
      <c r="F238" s="374">
        <f t="shared" si="134"/>
        <v>4576.7000000000007</v>
      </c>
      <c r="G238" s="175">
        <f t="shared" si="135"/>
        <v>6538</v>
      </c>
      <c r="H238" s="375">
        <f t="shared" si="136"/>
        <v>1448.8999999999996</v>
      </c>
      <c r="I238" s="184">
        <v>0.3</v>
      </c>
      <c r="J238" s="184">
        <v>1.4</v>
      </c>
      <c r="K238" s="376">
        <f t="shared" si="137"/>
        <v>1260.2</v>
      </c>
      <c r="L238" s="376">
        <f t="shared" si="138"/>
        <v>1857.7000000000007</v>
      </c>
      <c r="M238" s="377">
        <f t="shared" si="139"/>
        <v>4946.2</v>
      </c>
      <c r="N238" s="186">
        <f t="shared" si="140"/>
        <v>2972.2000000000066</v>
      </c>
      <c r="O238" s="186">
        <f t="shared" si="141"/>
        <v>4578.5999999999967</v>
      </c>
      <c r="P238" s="261">
        <f t="shared" si="131"/>
        <v>2051.1000000000004</v>
      </c>
      <c r="Q238" s="261">
        <f t="shared" si="132"/>
        <v>3425.8999999999992</v>
      </c>
      <c r="R238" s="261">
        <f t="shared" si="133"/>
        <v>7027.8</v>
      </c>
      <c r="S238" s="375">
        <f t="shared" si="142"/>
        <v>2403.4999999999986</v>
      </c>
      <c r="T238" s="189">
        <v>0.4</v>
      </c>
      <c r="U238" s="189">
        <v>1.4</v>
      </c>
      <c r="V238" s="376">
        <f t="shared" si="143"/>
        <v>1738.4000000000008</v>
      </c>
      <c r="W238" s="376">
        <f t="shared" si="144"/>
        <v>2163.1999999999994</v>
      </c>
      <c r="X238" s="377">
        <f t="shared" si="145"/>
        <v>5822.5000000000009</v>
      </c>
      <c r="Y238" s="186">
        <f t="shared" si="146"/>
        <v>3572.200000000013</v>
      </c>
      <c r="Z238" s="186">
        <f t="shared" si="147"/>
        <v>6102.0999999999976</v>
      </c>
      <c r="AC238" s="212">
        <f t="shared" si="128"/>
        <v>1096.5000000000014</v>
      </c>
      <c r="AD238" s="260">
        <f t="shared" si="129"/>
        <v>5836.8000000000011</v>
      </c>
      <c r="AE238" s="212">
        <f t="shared" si="130"/>
        <v>8405.5999999999985</v>
      </c>
    </row>
    <row r="239" spans="1:31" ht="19.5" customHeight="1" x14ac:dyDescent="0.2">
      <c r="A239" s="372" t="s">
        <v>258</v>
      </c>
      <c r="B239" s="373">
        <v>45418</v>
      </c>
      <c r="C239" s="69">
        <v>0</v>
      </c>
      <c r="D239" s="69">
        <v>0</v>
      </c>
      <c r="E239" s="69">
        <v>0</v>
      </c>
      <c r="F239" s="374">
        <f t="shared" si="134"/>
        <v>4576.7000000000007</v>
      </c>
      <c r="G239" s="175">
        <f t="shared" si="135"/>
        <v>6538</v>
      </c>
      <c r="H239" s="375">
        <f t="shared" si="136"/>
        <v>1448.8999999999996</v>
      </c>
      <c r="I239" s="184">
        <v>0</v>
      </c>
      <c r="J239" s="184">
        <v>0</v>
      </c>
      <c r="K239" s="376">
        <f t="shared" si="137"/>
        <v>1260.2</v>
      </c>
      <c r="L239" s="376">
        <f t="shared" si="138"/>
        <v>1857.7000000000007</v>
      </c>
      <c r="M239" s="377">
        <f t="shared" si="139"/>
        <v>4946.2</v>
      </c>
      <c r="N239" s="186">
        <f t="shared" si="140"/>
        <v>2972.2000000000066</v>
      </c>
      <c r="O239" s="186">
        <f t="shared" si="141"/>
        <v>4578.5999999999967</v>
      </c>
      <c r="P239" s="261">
        <f t="shared" si="131"/>
        <v>2051.1000000000004</v>
      </c>
      <c r="Q239" s="261">
        <f t="shared" si="132"/>
        <v>3425.8999999999992</v>
      </c>
      <c r="R239" s="261">
        <f t="shared" si="133"/>
        <v>7027.8</v>
      </c>
      <c r="S239" s="375">
        <f t="shared" si="142"/>
        <v>2403.4999999999986</v>
      </c>
      <c r="T239" s="189">
        <v>0</v>
      </c>
      <c r="U239" s="189">
        <v>0</v>
      </c>
      <c r="V239" s="376">
        <f t="shared" si="143"/>
        <v>1738.4000000000008</v>
      </c>
      <c r="W239" s="376">
        <f t="shared" si="144"/>
        <v>2163.1999999999994</v>
      </c>
      <c r="X239" s="377">
        <f t="shared" si="145"/>
        <v>5822.5000000000009</v>
      </c>
      <c r="Y239" s="186">
        <f t="shared" si="146"/>
        <v>3572.200000000013</v>
      </c>
      <c r="Z239" s="186">
        <f t="shared" si="147"/>
        <v>6102.0999999999976</v>
      </c>
      <c r="AC239" s="212">
        <f t="shared" si="128"/>
        <v>1096.5000000000014</v>
      </c>
      <c r="AD239" s="260">
        <f t="shared" si="129"/>
        <v>5836.8000000000011</v>
      </c>
      <c r="AE239" s="212">
        <f t="shared" si="130"/>
        <v>8405.5999999999985</v>
      </c>
    </row>
    <row r="240" spans="1:31" ht="19.5" customHeight="1" x14ac:dyDescent="0.2">
      <c r="A240" s="372" t="s">
        <v>259</v>
      </c>
      <c r="B240" s="373">
        <v>45419</v>
      </c>
      <c r="C240" s="69">
        <v>1.1000000000000001</v>
      </c>
      <c r="D240" s="69">
        <v>1</v>
      </c>
      <c r="E240" s="69">
        <v>1</v>
      </c>
      <c r="F240" s="374">
        <f t="shared" si="134"/>
        <v>4577.8000000000011</v>
      </c>
      <c r="G240" s="175">
        <f t="shared" si="135"/>
        <v>6539</v>
      </c>
      <c r="H240" s="375">
        <f t="shared" si="136"/>
        <v>1449.9999999999995</v>
      </c>
      <c r="I240" s="184">
        <v>0.3</v>
      </c>
      <c r="J240" s="184">
        <v>1</v>
      </c>
      <c r="K240" s="376">
        <f t="shared" si="137"/>
        <v>1260.5</v>
      </c>
      <c r="L240" s="376">
        <f t="shared" si="138"/>
        <v>1858.7000000000007</v>
      </c>
      <c r="M240" s="377">
        <f t="shared" si="139"/>
        <v>4947.2999999999993</v>
      </c>
      <c r="N240" s="186">
        <f t="shared" si="140"/>
        <v>2972.5000000000068</v>
      </c>
      <c r="O240" s="186">
        <f t="shared" si="141"/>
        <v>4579.5999999999967</v>
      </c>
      <c r="P240" s="261">
        <f t="shared" si="131"/>
        <v>2050.0000000000005</v>
      </c>
      <c r="Q240" s="261">
        <f t="shared" si="132"/>
        <v>3424.8999999999992</v>
      </c>
      <c r="R240" s="261">
        <f t="shared" si="133"/>
        <v>7027.5</v>
      </c>
      <c r="S240" s="375">
        <f t="shared" si="142"/>
        <v>2404.5999999999985</v>
      </c>
      <c r="T240" s="189">
        <v>0.3</v>
      </c>
      <c r="U240" s="189">
        <v>0.8</v>
      </c>
      <c r="V240" s="376">
        <f t="shared" si="143"/>
        <v>1738.7000000000007</v>
      </c>
      <c r="W240" s="376">
        <f t="shared" si="144"/>
        <v>2163.9999999999995</v>
      </c>
      <c r="X240" s="377">
        <f t="shared" si="145"/>
        <v>5823.6</v>
      </c>
      <c r="Y240" s="186">
        <f t="shared" si="146"/>
        <v>3572.5000000000132</v>
      </c>
      <c r="Z240" s="186">
        <f t="shared" si="147"/>
        <v>6102.8999999999978</v>
      </c>
      <c r="AC240" s="212">
        <f t="shared" si="128"/>
        <v>1095.4000000000015</v>
      </c>
      <c r="AD240" s="260">
        <f t="shared" si="129"/>
        <v>5836</v>
      </c>
      <c r="AE240" s="212">
        <f t="shared" si="130"/>
        <v>8405.2999999999993</v>
      </c>
    </row>
    <row r="241" spans="1:31" ht="19.5" customHeight="1" x14ac:dyDescent="0.2">
      <c r="A241" s="372" t="s">
        <v>260</v>
      </c>
      <c r="B241" s="373">
        <v>45420</v>
      </c>
      <c r="C241" s="69">
        <v>2.2000000000000002</v>
      </c>
      <c r="D241" s="69">
        <v>1</v>
      </c>
      <c r="E241" s="69">
        <v>5</v>
      </c>
      <c r="F241" s="374">
        <f t="shared" si="134"/>
        <v>4580.0000000000009</v>
      </c>
      <c r="G241" s="175">
        <f t="shared" si="135"/>
        <v>6544</v>
      </c>
      <c r="H241" s="375">
        <f t="shared" si="136"/>
        <v>1452.1999999999996</v>
      </c>
      <c r="I241" s="184">
        <v>0.4</v>
      </c>
      <c r="J241" s="184">
        <v>2</v>
      </c>
      <c r="K241" s="376">
        <f t="shared" si="137"/>
        <v>1260.9000000000001</v>
      </c>
      <c r="L241" s="376">
        <f t="shared" si="138"/>
        <v>1860.7000000000007</v>
      </c>
      <c r="M241" s="377">
        <f t="shared" si="139"/>
        <v>4949.4999999999991</v>
      </c>
      <c r="N241" s="186">
        <f t="shared" si="140"/>
        <v>2972.9000000000069</v>
      </c>
      <c r="O241" s="186">
        <f t="shared" si="141"/>
        <v>4581.5999999999967</v>
      </c>
      <c r="P241" s="261">
        <f t="shared" si="131"/>
        <v>2047.8000000000006</v>
      </c>
      <c r="Q241" s="261">
        <f t="shared" si="132"/>
        <v>3422.8999999999992</v>
      </c>
      <c r="R241" s="261">
        <f t="shared" si="133"/>
        <v>7027.1</v>
      </c>
      <c r="S241" s="375">
        <f t="shared" si="142"/>
        <v>2406.7999999999984</v>
      </c>
      <c r="T241" s="189">
        <v>0.3</v>
      </c>
      <c r="U241" s="189">
        <v>2</v>
      </c>
      <c r="V241" s="376">
        <f t="shared" si="143"/>
        <v>1739.0000000000007</v>
      </c>
      <c r="W241" s="376">
        <f t="shared" si="144"/>
        <v>2165.9999999999995</v>
      </c>
      <c r="X241" s="377">
        <f t="shared" si="145"/>
        <v>5825.8</v>
      </c>
      <c r="Y241" s="186">
        <f t="shared" si="146"/>
        <v>3572.8000000000134</v>
      </c>
      <c r="Z241" s="186">
        <f t="shared" si="147"/>
        <v>6104.8999999999978</v>
      </c>
      <c r="AC241" s="212">
        <f t="shared" si="128"/>
        <v>1093.2000000000016</v>
      </c>
      <c r="AD241" s="260">
        <f t="shared" si="129"/>
        <v>5834</v>
      </c>
      <c r="AE241" s="212">
        <f t="shared" si="130"/>
        <v>8405</v>
      </c>
    </row>
    <row r="242" spans="1:31" ht="19.5" customHeight="1" x14ac:dyDescent="0.2">
      <c r="A242" s="372" t="s">
        <v>261</v>
      </c>
      <c r="B242" s="373">
        <v>45421</v>
      </c>
      <c r="C242" s="69">
        <v>3.5</v>
      </c>
      <c r="D242" s="69">
        <v>2</v>
      </c>
      <c r="E242" s="69">
        <v>3</v>
      </c>
      <c r="F242" s="374">
        <f t="shared" si="134"/>
        <v>4583.5000000000009</v>
      </c>
      <c r="G242" s="175">
        <f t="shared" si="135"/>
        <v>6547</v>
      </c>
      <c r="H242" s="375">
        <f t="shared" si="136"/>
        <v>1455.6999999999996</v>
      </c>
      <c r="I242" s="184">
        <v>1</v>
      </c>
      <c r="J242" s="184">
        <v>2.5</v>
      </c>
      <c r="K242" s="376">
        <f t="shared" si="137"/>
        <v>1261.9000000000001</v>
      </c>
      <c r="L242" s="376">
        <f t="shared" si="138"/>
        <v>1863.2000000000007</v>
      </c>
      <c r="M242" s="377">
        <f t="shared" si="139"/>
        <v>4952.9999999999991</v>
      </c>
      <c r="N242" s="186">
        <f t="shared" si="140"/>
        <v>2973.9000000000069</v>
      </c>
      <c r="O242" s="186">
        <f t="shared" si="141"/>
        <v>4584.0999999999967</v>
      </c>
      <c r="P242" s="261">
        <f t="shared" si="131"/>
        <v>2044.3000000000006</v>
      </c>
      <c r="Q242" s="261">
        <f t="shared" si="132"/>
        <v>3420.3999999999992</v>
      </c>
      <c r="R242" s="261">
        <f t="shared" si="133"/>
        <v>7026.1</v>
      </c>
      <c r="S242" s="375">
        <f t="shared" si="142"/>
        <v>2410.2999999999984</v>
      </c>
      <c r="T242" s="189">
        <v>1.1000000000000001</v>
      </c>
      <c r="U242" s="189">
        <v>2.6</v>
      </c>
      <c r="V242" s="376">
        <f t="shared" si="143"/>
        <v>1740.1000000000006</v>
      </c>
      <c r="W242" s="376">
        <f t="shared" si="144"/>
        <v>2168.5999999999995</v>
      </c>
      <c r="X242" s="377">
        <f t="shared" si="145"/>
        <v>5829.3</v>
      </c>
      <c r="Y242" s="186">
        <f t="shared" si="146"/>
        <v>3573.9000000000133</v>
      </c>
      <c r="Z242" s="186">
        <f t="shared" si="147"/>
        <v>6107.4999999999982</v>
      </c>
      <c r="AC242" s="212">
        <f t="shared" si="128"/>
        <v>1089.7000000000016</v>
      </c>
      <c r="AD242" s="260">
        <f t="shared" si="129"/>
        <v>5831.4000000000005</v>
      </c>
      <c r="AE242" s="212">
        <f t="shared" si="130"/>
        <v>8403.9</v>
      </c>
    </row>
    <row r="243" spans="1:31" ht="19.5" customHeight="1" x14ac:dyDescent="0.2">
      <c r="A243" s="372" t="s">
        <v>262</v>
      </c>
      <c r="B243" s="373">
        <v>45423</v>
      </c>
      <c r="C243" s="69">
        <v>3</v>
      </c>
      <c r="D243" s="69">
        <v>1</v>
      </c>
      <c r="E243" s="69">
        <v>4</v>
      </c>
      <c r="F243" s="374">
        <f t="shared" si="134"/>
        <v>4586.5000000000009</v>
      </c>
      <c r="G243" s="175">
        <f t="shared" si="135"/>
        <v>6551</v>
      </c>
      <c r="H243" s="375">
        <f t="shared" si="136"/>
        <v>1458.6999999999996</v>
      </c>
      <c r="I243" s="184">
        <v>1</v>
      </c>
      <c r="J243" s="184">
        <v>2.5</v>
      </c>
      <c r="K243" s="376">
        <f t="shared" si="137"/>
        <v>1262.9000000000001</v>
      </c>
      <c r="L243" s="376">
        <f t="shared" si="138"/>
        <v>1865.7000000000007</v>
      </c>
      <c r="M243" s="377">
        <f t="shared" si="139"/>
        <v>4955.9999999999991</v>
      </c>
      <c r="N243" s="186">
        <f t="shared" si="140"/>
        <v>2974.9000000000069</v>
      </c>
      <c r="O243" s="186">
        <f t="shared" si="141"/>
        <v>4586.5999999999967</v>
      </c>
      <c r="P243" s="261">
        <f t="shared" si="131"/>
        <v>2041.3000000000006</v>
      </c>
      <c r="Q243" s="261">
        <f t="shared" si="132"/>
        <v>3417.8999999999992</v>
      </c>
      <c r="R243" s="261">
        <f t="shared" si="133"/>
        <v>7025.1</v>
      </c>
      <c r="S243" s="375">
        <f t="shared" si="142"/>
        <v>2413.2999999999984</v>
      </c>
      <c r="T243" s="189">
        <v>1</v>
      </c>
      <c r="U243" s="189">
        <v>2.5</v>
      </c>
      <c r="V243" s="376">
        <f t="shared" si="143"/>
        <v>1741.1000000000006</v>
      </c>
      <c r="W243" s="376">
        <f t="shared" si="144"/>
        <v>2171.0999999999995</v>
      </c>
      <c r="X243" s="377">
        <f t="shared" si="145"/>
        <v>5832.3</v>
      </c>
      <c r="Y243" s="186">
        <f t="shared" si="146"/>
        <v>3574.9000000000133</v>
      </c>
      <c r="Z243" s="186">
        <f t="shared" si="147"/>
        <v>6109.9999999999982</v>
      </c>
      <c r="AC243" s="212">
        <f t="shared" si="128"/>
        <v>1086.7000000000016</v>
      </c>
      <c r="AD243" s="260">
        <f t="shared" si="129"/>
        <v>5828.9000000000005</v>
      </c>
      <c r="AE243" s="212">
        <f t="shared" si="130"/>
        <v>8402.9</v>
      </c>
    </row>
    <row r="244" spans="1:31" ht="19.5" customHeight="1" x14ac:dyDescent="0.2">
      <c r="A244" s="372" t="s">
        <v>263</v>
      </c>
      <c r="B244" s="373">
        <v>45424</v>
      </c>
      <c r="C244" s="69">
        <v>3.3</v>
      </c>
      <c r="D244" s="69">
        <v>2</v>
      </c>
      <c r="E244" s="69">
        <v>6</v>
      </c>
      <c r="F244" s="374">
        <f t="shared" si="134"/>
        <v>4589.8000000000011</v>
      </c>
      <c r="G244" s="175">
        <f t="shared" si="135"/>
        <v>6557</v>
      </c>
      <c r="H244" s="375">
        <f t="shared" si="136"/>
        <v>1461.9999999999995</v>
      </c>
      <c r="I244" s="184">
        <v>1.4</v>
      </c>
      <c r="J244" s="184">
        <v>3.8</v>
      </c>
      <c r="K244" s="376">
        <f t="shared" si="137"/>
        <v>1264.3000000000002</v>
      </c>
      <c r="L244" s="376">
        <f t="shared" si="138"/>
        <v>1869.5000000000007</v>
      </c>
      <c r="M244" s="377">
        <f t="shared" si="139"/>
        <v>4959.2999999999993</v>
      </c>
      <c r="N244" s="186">
        <f t="shared" si="140"/>
        <v>2976.300000000007</v>
      </c>
      <c r="O244" s="186">
        <f t="shared" si="141"/>
        <v>4590.3999999999969</v>
      </c>
      <c r="P244" s="261">
        <f t="shared" si="131"/>
        <v>2038.0000000000005</v>
      </c>
      <c r="Q244" s="261">
        <f t="shared" si="132"/>
        <v>3414.0999999999995</v>
      </c>
      <c r="R244" s="261">
        <f t="shared" si="133"/>
        <v>7023.7</v>
      </c>
      <c r="S244" s="375">
        <f t="shared" si="142"/>
        <v>2416.5999999999985</v>
      </c>
      <c r="T244" s="189">
        <v>1.4</v>
      </c>
      <c r="U244" s="189">
        <v>3.8</v>
      </c>
      <c r="V244" s="376">
        <f t="shared" si="143"/>
        <v>1742.5000000000007</v>
      </c>
      <c r="W244" s="376">
        <f t="shared" si="144"/>
        <v>2174.8999999999996</v>
      </c>
      <c r="X244" s="377">
        <f t="shared" si="145"/>
        <v>5835.6</v>
      </c>
      <c r="Y244" s="186">
        <f t="shared" si="146"/>
        <v>3576.3000000000134</v>
      </c>
      <c r="Z244" s="186">
        <f t="shared" si="147"/>
        <v>6113.7999999999984</v>
      </c>
      <c r="AC244" s="212">
        <f t="shared" si="128"/>
        <v>1083.4000000000015</v>
      </c>
      <c r="AD244" s="260">
        <f t="shared" si="129"/>
        <v>5825.1</v>
      </c>
      <c r="AE244" s="212">
        <f t="shared" si="130"/>
        <v>8401.5</v>
      </c>
    </row>
    <row r="245" spans="1:31" ht="19.5" customHeight="1" x14ac:dyDescent="0.2">
      <c r="A245" s="372" t="s">
        <v>264</v>
      </c>
      <c r="B245" s="373">
        <v>45425</v>
      </c>
      <c r="C245" s="69">
        <v>0</v>
      </c>
      <c r="D245" s="69">
        <v>1</v>
      </c>
      <c r="E245" s="69">
        <v>0</v>
      </c>
      <c r="F245" s="374">
        <f t="shared" si="134"/>
        <v>4589.8000000000011</v>
      </c>
      <c r="G245" s="175">
        <f t="shared" si="135"/>
        <v>6557</v>
      </c>
      <c r="H245" s="375">
        <f t="shared" si="136"/>
        <v>1461.9999999999995</v>
      </c>
      <c r="I245" s="184">
        <v>0</v>
      </c>
      <c r="J245" s="184">
        <v>0</v>
      </c>
      <c r="K245" s="376">
        <f t="shared" si="137"/>
        <v>1264.3000000000002</v>
      </c>
      <c r="L245" s="376">
        <f t="shared" si="138"/>
        <v>1869.5000000000007</v>
      </c>
      <c r="M245" s="377">
        <f t="shared" si="139"/>
        <v>4959.2999999999993</v>
      </c>
      <c r="N245" s="186">
        <f t="shared" si="140"/>
        <v>2976.300000000007</v>
      </c>
      <c r="O245" s="186">
        <f t="shared" si="141"/>
        <v>4590.3999999999969</v>
      </c>
      <c r="P245" s="261">
        <f t="shared" si="131"/>
        <v>2038.0000000000005</v>
      </c>
      <c r="Q245" s="261">
        <f t="shared" si="132"/>
        <v>3414.0999999999995</v>
      </c>
      <c r="R245" s="261">
        <f t="shared" si="133"/>
        <v>7023.7</v>
      </c>
      <c r="S245" s="375">
        <f t="shared" si="142"/>
        <v>2416.5999999999985</v>
      </c>
      <c r="T245" s="189">
        <v>0</v>
      </c>
      <c r="U245" s="189">
        <v>0</v>
      </c>
      <c r="V245" s="376">
        <f t="shared" si="143"/>
        <v>1742.5000000000007</v>
      </c>
      <c r="W245" s="376">
        <f t="shared" si="144"/>
        <v>2174.8999999999996</v>
      </c>
      <c r="X245" s="377">
        <f t="shared" si="145"/>
        <v>5835.6</v>
      </c>
      <c r="Y245" s="186">
        <f t="shared" si="146"/>
        <v>3576.3000000000134</v>
      </c>
      <c r="Z245" s="186">
        <f t="shared" si="147"/>
        <v>6113.7999999999984</v>
      </c>
      <c r="AC245" s="212">
        <f t="shared" si="128"/>
        <v>1083.4000000000015</v>
      </c>
      <c r="AD245" s="260">
        <f t="shared" si="129"/>
        <v>5825.1</v>
      </c>
      <c r="AE245" s="212">
        <f t="shared" si="130"/>
        <v>8401.5</v>
      </c>
    </row>
    <row r="246" spans="1:31" ht="19.5" customHeight="1" x14ac:dyDescent="0.2">
      <c r="A246" s="372" t="s">
        <v>265</v>
      </c>
      <c r="B246" s="373">
        <v>45426</v>
      </c>
      <c r="C246" s="69">
        <v>0.5</v>
      </c>
      <c r="D246" s="69">
        <v>1</v>
      </c>
      <c r="E246" s="69">
        <v>1</v>
      </c>
      <c r="F246" s="374">
        <f t="shared" si="134"/>
        <v>4590.3000000000011</v>
      </c>
      <c r="G246" s="175">
        <f t="shared" si="135"/>
        <v>6558</v>
      </c>
      <c r="H246" s="375">
        <f t="shared" si="136"/>
        <v>1462.4999999999995</v>
      </c>
      <c r="I246" s="184">
        <v>0.4</v>
      </c>
      <c r="J246" s="184">
        <v>1</v>
      </c>
      <c r="K246" s="376">
        <f t="shared" si="137"/>
        <v>1264.7000000000003</v>
      </c>
      <c r="L246" s="376">
        <f t="shared" si="138"/>
        <v>1870.5000000000007</v>
      </c>
      <c r="M246" s="377">
        <f t="shared" si="139"/>
        <v>4959.7999999999993</v>
      </c>
      <c r="N246" s="186">
        <f t="shared" si="140"/>
        <v>2976.7000000000071</v>
      </c>
      <c r="O246" s="186">
        <f t="shared" si="141"/>
        <v>4591.3999999999969</v>
      </c>
      <c r="P246" s="261">
        <f t="shared" si="131"/>
        <v>2037.5000000000005</v>
      </c>
      <c r="Q246" s="261">
        <f t="shared" si="132"/>
        <v>3413.0999999999995</v>
      </c>
      <c r="R246" s="261">
        <f t="shared" si="133"/>
        <v>7023.2999999999993</v>
      </c>
      <c r="S246" s="375">
        <f t="shared" si="142"/>
        <v>2417.0999999999985</v>
      </c>
      <c r="T246" s="189">
        <v>0.3</v>
      </c>
      <c r="U246" s="189">
        <v>0.9</v>
      </c>
      <c r="V246" s="376">
        <f t="shared" si="143"/>
        <v>1742.8000000000006</v>
      </c>
      <c r="W246" s="376">
        <f t="shared" si="144"/>
        <v>2175.7999999999997</v>
      </c>
      <c r="X246" s="377">
        <f t="shared" si="145"/>
        <v>5836.1</v>
      </c>
      <c r="Y246" s="186">
        <f t="shared" si="146"/>
        <v>3576.6000000000136</v>
      </c>
      <c r="Z246" s="186">
        <f t="shared" si="147"/>
        <v>6114.699999999998</v>
      </c>
      <c r="AC246" s="212">
        <f t="shared" si="128"/>
        <v>1082.9000000000015</v>
      </c>
      <c r="AD246" s="260">
        <f t="shared" si="129"/>
        <v>5824.2000000000007</v>
      </c>
      <c r="AE246" s="212">
        <f t="shared" si="130"/>
        <v>8401.1999999999989</v>
      </c>
    </row>
    <row r="247" spans="1:31" ht="19.5" customHeight="1" x14ac:dyDescent="0.2">
      <c r="A247" s="372" t="s">
        <v>266</v>
      </c>
      <c r="B247" s="373">
        <v>45427</v>
      </c>
      <c r="C247" s="69">
        <v>0.7</v>
      </c>
      <c r="D247" s="69">
        <v>2</v>
      </c>
      <c r="E247" s="69">
        <v>2</v>
      </c>
      <c r="F247" s="374">
        <f t="shared" si="134"/>
        <v>4591.0000000000009</v>
      </c>
      <c r="G247" s="175">
        <f t="shared" si="135"/>
        <v>6560</v>
      </c>
      <c r="H247" s="375">
        <f t="shared" si="136"/>
        <v>1463.1999999999996</v>
      </c>
      <c r="I247" s="184">
        <v>0.6</v>
      </c>
      <c r="J247" s="184">
        <v>1.5</v>
      </c>
      <c r="K247" s="376">
        <f t="shared" si="137"/>
        <v>1265.3000000000002</v>
      </c>
      <c r="L247" s="376">
        <f t="shared" si="138"/>
        <v>1872.0000000000007</v>
      </c>
      <c r="M247" s="377">
        <f t="shared" si="139"/>
        <v>4960.4999999999991</v>
      </c>
      <c r="N247" s="186">
        <f t="shared" si="140"/>
        <v>2977.300000000007</v>
      </c>
      <c r="O247" s="186">
        <f t="shared" si="141"/>
        <v>4592.8999999999969</v>
      </c>
      <c r="P247" s="261">
        <f t="shared" si="131"/>
        <v>2036.8000000000006</v>
      </c>
      <c r="Q247" s="261">
        <f t="shared" si="132"/>
        <v>3411.5999999999995</v>
      </c>
      <c r="R247" s="261">
        <f t="shared" si="133"/>
        <v>7022.7</v>
      </c>
      <c r="S247" s="375">
        <f t="shared" si="142"/>
        <v>2417.7999999999984</v>
      </c>
      <c r="T247" s="189">
        <v>0.7</v>
      </c>
      <c r="U247" s="189">
        <v>1.4</v>
      </c>
      <c r="V247" s="376">
        <f t="shared" si="143"/>
        <v>1743.5000000000007</v>
      </c>
      <c r="W247" s="376">
        <f t="shared" si="144"/>
        <v>2177.1999999999998</v>
      </c>
      <c r="X247" s="377">
        <f t="shared" si="145"/>
        <v>5836.8</v>
      </c>
      <c r="Y247" s="186">
        <f t="shared" si="146"/>
        <v>3577.3000000000134</v>
      </c>
      <c r="Z247" s="186">
        <f t="shared" si="147"/>
        <v>6116.0999999999976</v>
      </c>
      <c r="AC247" s="212">
        <f t="shared" si="128"/>
        <v>1082.2000000000016</v>
      </c>
      <c r="AD247" s="260">
        <f t="shared" si="129"/>
        <v>5822.8</v>
      </c>
      <c r="AE247" s="212">
        <f t="shared" si="130"/>
        <v>8400.5</v>
      </c>
    </row>
    <row r="248" spans="1:31" ht="19.5" customHeight="1" x14ac:dyDescent="0.2">
      <c r="A248" s="372" t="s">
        <v>267</v>
      </c>
      <c r="B248" s="373">
        <v>45428</v>
      </c>
      <c r="C248" s="69">
        <v>1</v>
      </c>
      <c r="D248" s="69">
        <v>1</v>
      </c>
      <c r="E248" s="69">
        <v>1</v>
      </c>
      <c r="F248" s="374">
        <f t="shared" si="134"/>
        <v>4592.0000000000009</v>
      </c>
      <c r="G248" s="175">
        <f t="shared" si="135"/>
        <v>6561</v>
      </c>
      <c r="H248" s="375">
        <f t="shared" si="136"/>
        <v>1464.1999999999996</v>
      </c>
      <c r="I248" s="184">
        <v>0.4</v>
      </c>
      <c r="J248" s="184">
        <v>0.9</v>
      </c>
      <c r="K248" s="376">
        <f t="shared" si="137"/>
        <v>1265.7000000000003</v>
      </c>
      <c r="L248" s="376">
        <f t="shared" si="138"/>
        <v>1872.9000000000008</v>
      </c>
      <c r="M248" s="377">
        <f t="shared" si="139"/>
        <v>4961.4999999999991</v>
      </c>
      <c r="N248" s="186">
        <f t="shared" si="140"/>
        <v>2977.7000000000071</v>
      </c>
      <c r="O248" s="186">
        <f t="shared" si="141"/>
        <v>4593.7999999999965</v>
      </c>
      <c r="P248" s="261">
        <f t="shared" si="131"/>
        <v>2035.8000000000006</v>
      </c>
      <c r="Q248" s="261">
        <f t="shared" si="132"/>
        <v>3410.6999999999989</v>
      </c>
      <c r="R248" s="261">
        <f t="shared" si="133"/>
        <v>7022.2999999999993</v>
      </c>
      <c r="S248" s="375">
        <f t="shared" si="142"/>
        <v>2418.7999999999984</v>
      </c>
      <c r="T248" s="189">
        <v>0.3</v>
      </c>
      <c r="U248" s="189">
        <v>1</v>
      </c>
      <c r="V248" s="376">
        <f t="shared" si="143"/>
        <v>1743.8000000000006</v>
      </c>
      <c r="W248" s="376">
        <f t="shared" si="144"/>
        <v>2178.1999999999998</v>
      </c>
      <c r="X248" s="377">
        <f t="shared" si="145"/>
        <v>5837.8</v>
      </c>
      <c r="Y248" s="186">
        <f t="shared" si="146"/>
        <v>3577.6000000000136</v>
      </c>
      <c r="Z248" s="186">
        <f t="shared" si="147"/>
        <v>6117.0999999999976</v>
      </c>
      <c r="AC248" s="212">
        <f t="shared" ref="AC248:AC295" si="148">IF(S248="","",3153-(S248-347))</f>
        <v>1081.2000000000016</v>
      </c>
      <c r="AD248" s="260">
        <f t="shared" ref="AD248:AD295" si="149">IF(W248="","",7662-(W248-338))</f>
        <v>5821.8</v>
      </c>
      <c r="AE248" s="212">
        <f t="shared" ref="AE248:AE295" si="150">IF(V248="","",144-(V248-10000))</f>
        <v>8400.1999999999989</v>
      </c>
    </row>
    <row r="249" spans="1:31" ht="19.5" customHeight="1" x14ac:dyDescent="0.2">
      <c r="A249" s="372" t="s">
        <v>268</v>
      </c>
      <c r="B249" s="373">
        <v>45429</v>
      </c>
      <c r="C249" s="69">
        <v>2.1</v>
      </c>
      <c r="D249" s="69">
        <v>1</v>
      </c>
      <c r="E249" s="69">
        <v>2</v>
      </c>
      <c r="F249" s="374">
        <f t="shared" si="134"/>
        <v>4594.1000000000013</v>
      </c>
      <c r="G249" s="175">
        <f t="shared" si="135"/>
        <v>6563</v>
      </c>
      <c r="H249" s="375">
        <f t="shared" si="136"/>
        <v>1466.2999999999995</v>
      </c>
      <c r="I249" s="184">
        <v>0.3</v>
      </c>
      <c r="J249" s="184">
        <v>1</v>
      </c>
      <c r="K249" s="376">
        <f t="shared" si="137"/>
        <v>1266.0000000000002</v>
      </c>
      <c r="L249" s="376">
        <f t="shared" si="138"/>
        <v>1873.9000000000008</v>
      </c>
      <c r="M249" s="377">
        <f t="shared" si="139"/>
        <v>4963.5999999999985</v>
      </c>
      <c r="N249" s="186">
        <f t="shared" si="140"/>
        <v>2978.0000000000073</v>
      </c>
      <c r="O249" s="186">
        <f t="shared" si="141"/>
        <v>4594.7999999999965</v>
      </c>
      <c r="P249" s="261">
        <f t="shared" ref="P249:P295" si="151">IF(H249="","",2761.92-(H249-738.08))</f>
        <v>2033.7000000000007</v>
      </c>
      <c r="Q249" s="261">
        <f t="shared" ref="Q249:Q295" si="152">IF(L249="","",4014.95-(L249-1268.65))</f>
        <v>3409.6999999999989</v>
      </c>
      <c r="R249" s="261">
        <f t="shared" ref="R249:R295" si="153">IF(K249="","",7237-(K249-1051))</f>
        <v>7022</v>
      </c>
      <c r="S249" s="375">
        <f t="shared" si="142"/>
        <v>2420.8999999999983</v>
      </c>
      <c r="T249" s="189">
        <v>0.4</v>
      </c>
      <c r="U249" s="189">
        <v>1</v>
      </c>
      <c r="V249" s="376">
        <f t="shared" si="143"/>
        <v>1744.2000000000007</v>
      </c>
      <c r="W249" s="376">
        <f t="shared" si="144"/>
        <v>2179.1999999999998</v>
      </c>
      <c r="X249" s="377">
        <f t="shared" si="145"/>
        <v>5839.9</v>
      </c>
      <c r="Y249" s="186">
        <f t="shared" si="146"/>
        <v>3578.0000000000136</v>
      </c>
      <c r="Z249" s="186">
        <f t="shared" si="147"/>
        <v>6118.0999999999976</v>
      </c>
      <c r="AC249" s="212">
        <f t="shared" si="148"/>
        <v>1079.1000000000017</v>
      </c>
      <c r="AD249" s="260">
        <f t="shared" si="149"/>
        <v>5820.8</v>
      </c>
      <c r="AE249" s="212">
        <f t="shared" si="150"/>
        <v>8399.7999999999993</v>
      </c>
    </row>
    <row r="250" spans="1:31" ht="19.5" customHeight="1" x14ac:dyDescent="0.2">
      <c r="A250" s="372" t="s">
        <v>269</v>
      </c>
      <c r="B250" s="373">
        <v>45430</v>
      </c>
      <c r="C250" s="69">
        <v>1.6</v>
      </c>
      <c r="D250" s="69">
        <v>1</v>
      </c>
      <c r="E250" s="69">
        <v>1</v>
      </c>
      <c r="F250" s="374">
        <f t="shared" si="134"/>
        <v>4595.7000000000016</v>
      </c>
      <c r="G250" s="175">
        <f t="shared" si="135"/>
        <v>6564</v>
      </c>
      <c r="H250" s="375">
        <f t="shared" si="136"/>
        <v>1467.8999999999994</v>
      </c>
      <c r="I250" s="184">
        <v>0.4</v>
      </c>
      <c r="J250" s="184">
        <v>1</v>
      </c>
      <c r="K250" s="376">
        <f t="shared" si="137"/>
        <v>1266.4000000000003</v>
      </c>
      <c r="L250" s="376">
        <f t="shared" si="138"/>
        <v>1874.9000000000008</v>
      </c>
      <c r="M250" s="377">
        <f t="shared" si="139"/>
        <v>4965.1999999999989</v>
      </c>
      <c r="N250" s="186">
        <f t="shared" si="140"/>
        <v>2978.4000000000074</v>
      </c>
      <c r="O250" s="186">
        <f t="shared" si="141"/>
        <v>4595.7999999999965</v>
      </c>
      <c r="P250" s="261">
        <f t="shared" si="151"/>
        <v>2032.1000000000008</v>
      </c>
      <c r="Q250" s="261">
        <f t="shared" si="152"/>
        <v>3408.6999999999989</v>
      </c>
      <c r="R250" s="261">
        <f t="shared" si="153"/>
        <v>7021.5999999999995</v>
      </c>
      <c r="S250" s="375">
        <f t="shared" si="142"/>
        <v>2422.4999999999982</v>
      </c>
      <c r="T250" s="189">
        <v>0.3</v>
      </c>
      <c r="U250" s="189">
        <v>1</v>
      </c>
      <c r="V250" s="376">
        <f t="shared" si="143"/>
        <v>1744.5000000000007</v>
      </c>
      <c r="W250" s="376">
        <f t="shared" si="144"/>
        <v>2180.1999999999998</v>
      </c>
      <c r="X250" s="377">
        <f t="shared" si="145"/>
        <v>5841.5</v>
      </c>
      <c r="Y250" s="186">
        <f t="shared" si="146"/>
        <v>3578.3000000000138</v>
      </c>
      <c r="Z250" s="186">
        <f t="shared" si="147"/>
        <v>6119.0999999999976</v>
      </c>
      <c r="AC250" s="212">
        <f t="shared" si="148"/>
        <v>1077.5000000000018</v>
      </c>
      <c r="AD250" s="260">
        <f t="shared" si="149"/>
        <v>5819.8</v>
      </c>
      <c r="AE250" s="212">
        <f t="shared" si="150"/>
        <v>8399.5</v>
      </c>
    </row>
    <row r="251" spans="1:31" ht="19.5" customHeight="1" x14ac:dyDescent="0.2">
      <c r="A251" s="372" t="s">
        <v>270</v>
      </c>
      <c r="B251" s="373">
        <v>45432</v>
      </c>
      <c r="C251" s="69">
        <v>2.2000000000000002</v>
      </c>
      <c r="D251" s="69">
        <v>2</v>
      </c>
      <c r="E251" s="69">
        <v>4</v>
      </c>
      <c r="F251" s="374">
        <f t="shared" si="134"/>
        <v>4597.9000000000015</v>
      </c>
      <c r="G251" s="175">
        <f t="shared" si="135"/>
        <v>6568</v>
      </c>
      <c r="H251" s="375">
        <f t="shared" si="136"/>
        <v>1470.0999999999995</v>
      </c>
      <c r="I251" s="184">
        <v>0.6</v>
      </c>
      <c r="J251" s="184">
        <v>2.1</v>
      </c>
      <c r="K251" s="376">
        <f t="shared" si="137"/>
        <v>1267.0000000000002</v>
      </c>
      <c r="L251" s="376">
        <f t="shared" si="138"/>
        <v>1877.0000000000007</v>
      </c>
      <c r="M251" s="377">
        <f t="shared" si="139"/>
        <v>4967.3999999999987</v>
      </c>
      <c r="N251" s="186">
        <f t="shared" si="140"/>
        <v>2979.0000000000073</v>
      </c>
      <c r="O251" s="186">
        <f t="shared" si="141"/>
        <v>4597.8999999999969</v>
      </c>
      <c r="P251" s="261">
        <f t="shared" si="151"/>
        <v>2029.9000000000005</v>
      </c>
      <c r="Q251" s="261">
        <f t="shared" si="152"/>
        <v>3406.5999999999995</v>
      </c>
      <c r="R251" s="261">
        <f t="shared" si="153"/>
        <v>7021</v>
      </c>
      <c r="S251" s="375">
        <f t="shared" si="142"/>
        <v>2424.699999999998</v>
      </c>
      <c r="T251" s="189">
        <v>0.7</v>
      </c>
      <c r="U251" s="189">
        <v>2</v>
      </c>
      <c r="V251" s="376">
        <f t="shared" si="143"/>
        <v>1745.2000000000007</v>
      </c>
      <c r="W251" s="376">
        <f t="shared" si="144"/>
        <v>2182.1999999999998</v>
      </c>
      <c r="X251" s="377">
        <f t="shared" si="145"/>
        <v>5843.7</v>
      </c>
      <c r="Y251" s="186">
        <f t="shared" si="146"/>
        <v>3579.0000000000136</v>
      </c>
      <c r="Z251" s="186">
        <f t="shared" si="147"/>
        <v>6121.0999999999976</v>
      </c>
      <c r="AC251" s="212">
        <f t="shared" si="148"/>
        <v>1075.300000000002</v>
      </c>
      <c r="AD251" s="260">
        <f t="shared" si="149"/>
        <v>5817.8</v>
      </c>
      <c r="AE251" s="212">
        <f t="shared" si="150"/>
        <v>8398.7999999999993</v>
      </c>
    </row>
    <row r="252" spans="1:31" ht="19.5" customHeight="1" x14ac:dyDescent="0.2">
      <c r="A252" s="372" t="s">
        <v>271</v>
      </c>
      <c r="B252" s="373">
        <v>45433</v>
      </c>
      <c r="C252" s="69">
        <v>1.4</v>
      </c>
      <c r="D252" s="69">
        <v>1</v>
      </c>
      <c r="E252" s="69">
        <v>4</v>
      </c>
      <c r="F252" s="374">
        <f t="shared" si="134"/>
        <v>4599.3000000000011</v>
      </c>
      <c r="G252" s="175">
        <f t="shared" si="135"/>
        <v>6572</v>
      </c>
      <c r="H252" s="375">
        <f t="shared" si="136"/>
        <v>1471.4999999999995</v>
      </c>
      <c r="I252" s="184">
        <v>0.4</v>
      </c>
      <c r="J252" s="184">
        <v>1.3</v>
      </c>
      <c r="K252" s="376">
        <f t="shared" si="137"/>
        <v>1267.4000000000003</v>
      </c>
      <c r="L252" s="376">
        <f t="shared" si="138"/>
        <v>1878.3000000000006</v>
      </c>
      <c r="M252" s="377">
        <f t="shared" si="139"/>
        <v>4968.7999999999993</v>
      </c>
      <c r="N252" s="186">
        <f t="shared" si="140"/>
        <v>2979.4000000000074</v>
      </c>
      <c r="O252" s="186">
        <f t="shared" si="141"/>
        <v>4599.1999999999971</v>
      </c>
      <c r="P252" s="261">
        <f t="shared" si="151"/>
        <v>2028.5000000000005</v>
      </c>
      <c r="Q252" s="261">
        <f t="shared" si="152"/>
        <v>3405.2999999999993</v>
      </c>
      <c r="R252" s="261">
        <f t="shared" si="153"/>
        <v>7020.5999999999995</v>
      </c>
      <c r="S252" s="375">
        <f t="shared" si="142"/>
        <v>2426.0999999999981</v>
      </c>
      <c r="T252" s="189">
        <v>0.3</v>
      </c>
      <c r="U252" s="189">
        <v>1.3</v>
      </c>
      <c r="V252" s="376">
        <f t="shared" si="143"/>
        <v>1745.5000000000007</v>
      </c>
      <c r="W252" s="376">
        <f t="shared" si="144"/>
        <v>2183.5</v>
      </c>
      <c r="X252" s="377">
        <f t="shared" si="145"/>
        <v>5845.1</v>
      </c>
      <c r="Y252" s="186">
        <f t="shared" si="146"/>
        <v>3579.3000000000138</v>
      </c>
      <c r="Z252" s="186">
        <f t="shared" si="147"/>
        <v>6122.3999999999978</v>
      </c>
      <c r="AC252" s="212">
        <f t="shared" si="148"/>
        <v>1073.9000000000019</v>
      </c>
      <c r="AD252" s="260">
        <f t="shared" si="149"/>
        <v>5816.5</v>
      </c>
      <c r="AE252" s="212">
        <f t="shared" si="150"/>
        <v>8398.5</v>
      </c>
    </row>
    <row r="253" spans="1:31" ht="19.5" customHeight="1" x14ac:dyDescent="0.2">
      <c r="A253" s="372" t="s">
        <v>272</v>
      </c>
      <c r="B253" s="373">
        <v>45434</v>
      </c>
      <c r="C253" s="69">
        <v>1.7</v>
      </c>
      <c r="D253" s="69">
        <v>1</v>
      </c>
      <c r="E253" s="69">
        <v>1</v>
      </c>
      <c r="F253" s="374">
        <f t="shared" si="134"/>
        <v>4601.0000000000009</v>
      </c>
      <c r="G253" s="175">
        <f t="shared" si="135"/>
        <v>6573</v>
      </c>
      <c r="H253" s="375">
        <f t="shared" si="136"/>
        <v>1473.1999999999996</v>
      </c>
      <c r="I253" s="184">
        <v>0.3</v>
      </c>
      <c r="J253" s="184">
        <v>0.8</v>
      </c>
      <c r="K253" s="376">
        <f t="shared" si="137"/>
        <v>1267.7000000000003</v>
      </c>
      <c r="L253" s="376">
        <f t="shared" si="138"/>
        <v>1879.1000000000006</v>
      </c>
      <c r="M253" s="377">
        <f t="shared" si="139"/>
        <v>4970.4999999999991</v>
      </c>
      <c r="N253" s="186">
        <f t="shared" si="140"/>
        <v>2979.7000000000075</v>
      </c>
      <c r="O253" s="186">
        <f t="shared" si="141"/>
        <v>4599.9999999999973</v>
      </c>
      <c r="P253" s="261">
        <f t="shared" si="151"/>
        <v>2026.8000000000006</v>
      </c>
      <c r="Q253" s="261">
        <f t="shared" si="152"/>
        <v>3404.4999999999991</v>
      </c>
      <c r="R253" s="261">
        <f t="shared" si="153"/>
        <v>7020.2999999999993</v>
      </c>
      <c r="S253" s="375">
        <f t="shared" si="142"/>
        <v>2427.7999999999979</v>
      </c>
      <c r="T253" s="189">
        <v>0.3</v>
      </c>
      <c r="U253" s="189">
        <v>0.9</v>
      </c>
      <c r="V253" s="376">
        <f t="shared" si="143"/>
        <v>1745.8000000000006</v>
      </c>
      <c r="W253" s="376">
        <f t="shared" si="144"/>
        <v>2184.4</v>
      </c>
      <c r="X253" s="377">
        <f t="shared" si="145"/>
        <v>5846.8</v>
      </c>
      <c r="Y253" s="186">
        <f t="shared" si="146"/>
        <v>3579.600000000014</v>
      </c>
      <c r="Z253" s="186">
        <f t="shared" si="147"/>
        <v>6123.2999999999975</v>
      </c>
      <c r="AC253" s="212">
        <f t="shared" si="148"/>
        <v>1072.2000000000021</v>
      </c>
      <c r="AD253" s="260">
        <f t="shared" si="149"/>
        <v>5815.6</v>
      </c>
      <c r="AE253" s="212">
        <f t="shared" si="150"/>
        <v>8398.1999999999989</v>
      </c>
    </row>
    <row r="254" spans="1:31" ht="19.5" customHeight="1" x14ac:dyDescent="0.2">
      <c r="A254" s="372" t="s">
        <v>273</v>
      </c>
      <c r="B254" s="373">
        <v>45435</v>
      </c>
      <c r="C254" s="69">
        <v>2.6</v>
      </c>
      <c r="D254" s="69">
        <v>2</v>
      </c>
      <c r="E254" s="69">
        <v>8</v>
      </c>
      <c r="F254" s="374">
        <f t="shared" si="134"/>
        <v>4603.6000000000013</v>
      </c>
      <c r="G254" s="175">
        <f t="shared" si="135"/>
        <v>6581</v>
      </c>
      <c r="H254" s="375">
        <f t="shared" si="136"/>
        <v>1475.7999999999995</v>
      </c>
      <c r="I254" s="184">
        <v>0.7</v>
      </c>
      <c r="J254" s="184">
        <v>2.4</v>
      </c>
      <c r="K254" s="376">
        <f t="shared" si="137"/>
        <v>1268.4000000000003</v>
      </c>
      <c r="L254" s="376">
        <f t="shared" si="138"/>
        <v>1881.5000000000007</v>
      </c>
      <c r="M254" s="377">
        <f t="shared" si="139"/>
        <v>4973.0999999999985</v>
      </c>
      <c r="N254" s="186">
        <f t="shared" si="140"/>
        <v>2980.4000000000074</v>
      </c>
      <c r="O254" s="186">
        <f t="shared" si="141"/>
        <v>4602.3999999999969</v>
      </c>
      <c r="P254" s="261">
        <f t="shared" si="151"/>
        <v>2024.2000000000007</v>
      </c>
      <c r="Q254" s="261">
        <f t="shared" si="152"/>
        <v>3402.0999999999995</v>
      </c>
      <c r="R254" s="261">
        <f t="shared" si="153"/>
        <v>7019.5999999999995</v>
      </c>
      <c r="S254" s="375">
        <f t="shared" si="142"/>
        <v>2430.3999999999978</v>
      </c>
      <c r="T254" s="189">
        <v>0.7</v>
      </c>
      <c r="U254" s="189">
        <v>2.5</v>
      </c>
      <c r="V254" s="376">
        <f t="shared" si="143"/>
        <v>1746.5000000000007</v>
      </c>
      <c r="W254" s="376">
        <f t="shared" si="144"/>
        <v>2186.9</v>
      </c>
      <c r="X254" s="377">
        <f t="shared" si="145"/>
        <v>5849.4</v>
      </c>
      <c r="Y254" s="186">
        <f t="shared" si="146"/>
        <v>3580.3000000000138</v>
      </c>
      <c r="Z254" s="186">
        <f t="shared" si="147"/>
        <v>6125.7999999999975</v>
      </c>
      <c r="AC254" s="212">
        <f t="shared" si="148"/>
        <v>1069.6000000000022</v>
      </c>
      <c r="AD254" s="260">
        <f t="shared" si="149"/>
        <v>5813.1</v>
      </c>
      <c r="AE254" s="212">
        <f t="shared" si="150"/>
        <v>8397.5</v>
      </c>
    </row>
    <row r="255" spans="1:31" ht="19.5" customHeight="1" x14ac:dyDescent="0.2">
      <c r="A255" s="372" t="s">
        <v>274</v>
      </c>
      <c r="B255" s="373">
        <v>45437</v>
      </c>
      <c r="C255" s="69">
        <v>2.1</v>
      </c>
      <c r="D255" s="69">
        <v>1</v>
      </c>
      <c r="E255" s="69">
        <v>1</v>
      </c>
      <c r="F255" s="374">
        <f t="shared" si="134"/>
        <v>4605.7000000000016</v>
      </c>
      <c r="G255" s="175">
        <f t="shared" si="135"/>
        <v>6582</v>
      </c>
      <c r="H255" s="375">
        <f t="shared" si="136"/>
        <v>1477.8999999999994</v>
      </c>
      <c r="I255" s="184">
        <v>0.3</v>
      </c>
      <c r="J255" s="184">
        <v>1</v>
      </c>
      <c r="K255" s="376">
        <f t="shared" si="137"/>
        <v>1268.7000000000003</v>
      </c>
      <c r="L255" s="376">
        <f t="shared" si="138"/>
        <v>1882.5000000000007</v>
      </c>
      <c r="M255" s="377">
        <f t="shared" si="139"/>
        <v>4975.1999999999989</v>
      </c>
      <c r="N255" s="186">
        <f t="shared" si="140"/>
        <v>2980.7000000000075</v>
      </c>
      <c r="O255" s="186">
        <f t="shared" si="141"/>
        <v>4603.3999999999969</v>
      </c>
      <c r="P255" s="261">
        <f t="shared" si="151"/>
        <v>2022.1000000000008</v>
      </c>
      <c r="Q255" s="261">
        <f t="shared" si="152"/>
        <v>3401.0999999999995</v>
      </c>
      <c r="R255" s="261">
        <f t="shared" si="153"/>
        <v>7019.2999999999993</v>
      </c>
      <c r="S255" s="375">
        <f t="shared" si="142"/>
        <v>2432.4999999999977</v>
      </c>
      <c r="T255" s="189">
        <v>0.3</v>
      </c>
      <c r="U255" s="189">
        <v>0.9</v>
      </c>
      <c r="V255" s="376">
        <f t="shared" si="143"/>
        <v>1746.8000000000006</v>
      </c>
      <c r="W255" s="376">
        <f t="shared" si="144"/>
        <v>2187.8000000000002</v>
      </c>
      <c r="X255" s="377">
        <f t="shared" si="145"/>
        <v>5851.5</v>
      </c>
      <c r="Y255" s="186">
        <f t="shared" si="146"/>
        <v>3580.600000000014</v>
      </c>
      <c r="Z255" s="186">
        <f t="shared" si="147"/>
        <v>6126.6999999999971</v>
      </c>
      <c r="AC255" s="212">
        <f t="shared" si="148"/>
        <v>1067.5000000000023</v>
      </c>
      <c r="AD255" s="260">
        <f t="shared" si="149"/>
        <v>5812.2</v>
      </c>
      <c r="AE255" s="212">
        <f t="shared" si="150"/>
        <v>8397.1999999999989</v>
      </c>
    </row>
    <row r="256" spans="1:31" ht="19.5" customHeight="1" x14ac:dyDescent="0.2">
      <c r="A256" s="372" t="s">
        <v>275</v>
      </c>
      <c r="B256" s="373">
        <v>45439</v>
      </c>
      <c r="C256" s="69">
        <v>0.7</v>
      </c>
      <c r="D256" s="69">
        <v>1</v>
      </c>
      <c r="E256" s="69">
        <v>1</v>
      </c>
      <c r="F256" s="374">
        <f t="shared" si="134"/>
        <v>4606.4000000000015</v>
      </c>
      <c r="G256" s="175">
        <f t="shared" si="135"/>
        <v>6583</v>
      </c>
      <c r="H256" s="375">
        <f t="shared" si="136"/>
        <v>1478.5999999999995</v>
      </c>
      <c r="I256" s="184">
        <v>0.3</v>
      </c>
      <c r="J256" s="184">
        <v>0.8</v>
      </c>
      <c r="K256" s="376">
        <f t="shared" si="137"/>
        <v>1269.0000000000002</v>
      </c>
      <c r="L256" s="376">
        <f t="shared" si="138"/>
        <v>1883.3000000000006</v>
      </c>
      <c r="M256" s="377">
        <f t="shared" si="139"/>
        <v>4975.8999999999987</v>
      </c>
      <c r="N256" s="186">
        <f t="shared" si="140"/>
        <v>2981.0000000000077</v>
      </c>
      <c r="O256" s="186">
        <f t="shared" si="141"/>
        <v>4604.1999999999971</v>
      </c>
      <c r="P256" s="261">
        <f t="shared" si="151"/>
        <v>2021.4000000000005</v>
      </c>
      <c r="Q256" s="261">
        <f t="shared" si="152"/>
        <v>3400.2999999999993</v>
      </c>
      <c r="R256" s="261">
        <f t="shared" si="153"/>
        <v>7019</v>
      </c>
      <c r="S256" s="375">
        <f t="shared" si="142"/>
        <v>2433.1999999999975</v>
      </c>
      <c r="T256" s="189">
        <v>0.4</v>
      </c>
      <c r="U256" s="189">
        <v>0.9</v>
      </c>
      <c r="V256" s="376">
        <f t="shared" si="143"/>
        <v>1747.2000000000007</v>
      </c>
      <c r="W256" s="376">
        <f t="shared" si="144"/>
        <v>2188.7000000000003</v>
      </c>
      <c r="X256" s="377">
        <f t="shared" si="145"/>
        <v>5852.2</v>
      </c>
      <c r="Y256" s="186">
        <f t="shared" si="146"/>
        <v>3581.0000000000141</v>
      </c>
      <c r="Z256" s="186">
        <f t="shared" si="147"/>
        <v>6127.5999999999967</v>
      </c>
      <c r="AC256" s="212">
        <f t="shared" si="148"/>
        <v>1066.8000000000025</v>
      </c>
      <c r="AD256" s="260">
        <f t="shared" si="149"/>
        <v>5811.2999999999993</v>
      </c>
      <c r="AE256" s="212">
        <f t="shared" si="150"/>
        <v>8396.7999999999993</v>
      </c>
    </row>
    <row r="257" spans="1:31" ht="19.5" customHeight="1" x14ac:dyDescent="0.2">
      <c r="A257" s="372" t="s">
        <v>276</v>
      </c>
      <c r="B257" s="373">
        <v>45440</v>
      </c>
      <c r="C257" s="69">
        <v>3.9</v>
      </c>
      <c r="D257" s="69">
        <v>2</v>
      </c>
      <c r="E257" s="69">
        <v>2</v>
      </c>
      <c r="F257" s="374">
        <f t="shared" si="134"/>
        <v>4610.3000000000011</v>
      </c>
      <c r="G257" s="175">
        <f t="shared" si="135"/>
        <v>6585</v>
      </c>
      <c r="H257" s="375">
        <f t="shared" si="136"/>
        <v>1482.4999999999995</v>
      </c>
      <c r="I257" s="184">
        <v>0.7</v>
      </c>
      <c r="J257" s="184">
        <v>1.8</v>
      </c>
      <c r="K257" s="376">
        <f t="shared" si="137"/>
        <v>1269.7000000000003</v>
      </c>
      <c r="L257" s="376">
        <f t="shared" si="138"/>
        <v>1885.1000000000006</v>
      </c>
      <c r="M257" s="377">
        <f t="shared" si="139"/>
        <v>4979.7999999999993</v>
      </c>
      <c r="N257" s="186">
        <f t="shared" si="140"/>
        <v>2981.7000000000075</v>
      </c>
      <c r="O257" s="186">
        <f t="shared" si="141"/>
        <v>4605.9999999999973</v>
      </c>
      <c r="P257" s="261">
        <f t="shared" si="151"/>
        <v>2017.5000000000005</v>
      </c>
      <c r="Q257" s="261">
        <f t="shared" si="152"/>
        <v>3398.4999999999991</v>
      </c>
      <c r="R257" s="261">
        <f t="shared" si="153"/>
        <v>7018.2999999999993</v>
      </c>
      <c r="S257" s="375">
        <f t="shared" si="142"/>
        <v>2437.0999999999976</v>
      </c>
      <c r="T257" s="189">
        <v>0.6</v>
      </c>
      <c r="U257" s="189">
        <v>1.7</v>
      </c>
      <c r="V257" s="376">
        <f t="shared" si="143"/>
        <v>1747.8000000000006</v>
      </c>
      <c r="W257" s="376">
        <f t="shared" si="144"/>
        <v>2190.4</v>
      </c>
      <c r="X257" s="377">
        <f t="shared" si="145"/>
        <v>5856.1</v>
      </c>
      <c r="Y257" s="186">
        <f t="shared" si="146"/>
        <v>3581.600000000014</v>
      </c>
      <c r="Z257" s="186">
        <f t="shared" si="147"/>
        <v>6129.2999999999965</v>
      </c>
      <c r="AC257" s="212">
        <f t="shared" si="148"/>
        <v>1062.9000000000024</v>
      </c>
      <c r="AD257" s="260">
        <f t="shared" si="149"/>
        <v>5809.6</v>
      </c>
      <c r="AE257" s="212">
        <f t="shared" si="150"/>
        <v>8396.1999999999989</v>
      </c>
    </row>
    <row r="258" spans="1:31" ht="19.5" customHeight="1" x14ac:dyDescent="0.2">
      <c r="A258" s="372" t="s">
        <v>277</v>
      </c>
      <c r="B258" s="373">
        <v>45441</v>
      </c>
      <c r="C258" s="69">
        <v>2.5</v>
      </c>
      <c r="D258" s="69">
        <v>2</v>
      </c>
      <c r="E258" s="69">
        <v>8</v>
      </c>
      <c r="F258" s="374">
        <f t="shared" si="134"/>
        <v>4612.8000000000011</v>
      </c>
      <c r="G258" s="175">
        <f t="shared" si="135"/>
        <v>6593</v>
      </c>
      <c r="H258" s="375">
        <f t="shared" si="136"/>
        <v>1484.9999999999995</v>
      </c>
      <c r="I258" s="184">
        <v>0.7</v>
      </c>
      <c r="J258" s="184">
        <v>2.2000000000000002</v>
      </c>
      <c r="K258" s="376">
        <f t="shared" si="137"/>
        <v>1270.4000000000003</v>
      </c>
      <c r="L258" s="376">
        <f t="shared" si="138"/>
        <v>1887.3000000000006</v>
      </c>
      <c r="M258" s="377">
        <f t="shared" si="139"/>
        <v>4982.2999999999993</v>
      </c>
      <c r="N258" s="186">
        <f t="shared" si="140"/>
        <v>2982.4000000000074</v>
      </c>
      <c r="O258" s="186">
        <f t="shared" si="141"/>
        <v>4608.1999999999971</v>
      </c>
      <c r="P258" s="261">
        <f t="shared" si="151"/>
        <v>2015.0000000000005</v>
      </c>
      <c r="Q258" s="261">
        <f t="shared" si="152"/>
        <v>3396.2999999999993</v>
      </c>
      <c r="R258" s="261">
        <f t="shared" si="153"/>
        <v>7017.5999999999995</v>
      </c>
      <c r="S258" s="375">
        <f t="shared" si="142"/>
        <v>2439.5999999999976</v>
      </c>
      <c r="T258" s="189">
        <v>0.7</v>
      </c>
      <c r="U258" s="189">
        <v>2.1</v>
      </c>
      <c r="V258" s="376">
        <f t="shared" si="143"/>
        <v>1748.5000000000007</v>
      </c>
      <c r="W258" s="376">
        <f t="shared" si="144"/>
        <v>2192.5</v>
      </c>
      <c r="X258" s="377">
        <f t="shared" si="145"/>
        <v>5858.6</v>
      </c>
      <c r="Y258" s="186">
        <f t="shared" si="146"/>
        <v>3582.3000000000138</v>
      </c>
      <c r="Z258" s="186">
        <f t="shared" si="147"/>
        <v>6131.3999999999969</v>
      </c>
      <c r="AC258" s="212">
        <f t="shared" si="148"/>
        <v>1060.4000000000024</v>
      </c>
      <c r="AD258" s="260">
        <f t="shared" si="149"/>
        <v>5807.5</v>
      </c>
      <c r="AE258" s="212">
        <f t="shared" si="150"/>
        <v>8395.5</v>
      </c>
    </row>
    <row r="259" spans="1:31" ht="19.5" customHeight="1" x14ac:dyDescent="0.2">
      <c r="A259" s="372" t="s">
        <v>278</v>
      </c>
      <c r="B259" s="373">
        <v>45441</v>
      </c>
      <c r="C259" s="69">
        <v>3.2</v>
      </c>
      <c r="D259" s="69">
        <v>2</v>
      </c>
      <c r="E259" s="69">
        <v>4</v>
      </c>
      <c r="F259" s="374">
        <f t="shared" si="134"/>
        <v>4616.0000000000009</v>
      </c>
      <c r="G259" s="175">
        <f t="shared" si="135"/>
        <v>6597</v>
      </c>
      <c r="H259" s="375">
        <f t="shared" si="136"/>
        <v>1488.1999999999996</v>
      </c>
      <c r="I259" s="184">
        <v>0.6</v>
      </c>
      <c r="J259" s="184">
        <v>1.9</v>
      </c>
      <c r="K259" s="376">
        <f t="shared" si="137"/>
        <v>1271.0000000000002</v>
      </c>
      <c r="L259" s="376">
        <f t="shared" si="138"/>
        <v>1889.2000000000007</v>
      </c>
      <c r="M259" s="377">
        <f t="shared" si="139"/>
        <v>4985.4999999999991</v>
      </c>
      <c r="N259" s="186">
        <f t="shared" si="140"/>
        <v>2983.0000000000073</v>
      </c>
      <c r="O259" s="186">
        <f t="shared" si="141"/>
        <v>4610.0999999999967</v>
      </c>
      <c r="P259" s="261">
        <f t="shared" si="151"/>
        <v>2011.8000000000006</v>
      </c>
      <c r="Q259" s="261">
        <f t="shared" si="152"/>
        <v>3394.3999999999992</v>
      </c>
      <c r="R259" s="261">
        <f t="shared" si="153"/>
        <v>7017</v>
      </c>
      <c r="S259" s="375">
        <f t="shared" si="142"/>
        <v>2442.7999999999975</v>
      </c>
      <c r="T259" s="189">
        <v>0.7</v>
      </c>
      <c r="U259" s="189">
        <v>1.9</v>
      </c>
      <c r="V259" s="376">
        <f t="shared" si="143"/>
        <v>1749.2000000000007</v>
      </c>
      <c r="W259" s="376">
        <f t="shared" si="144"/>
        <v>2194.4</v>
      </c>
      <c r="X259" s="377">
        <f t="shared" si="145"/>
        <v>5861.8</v>
      </c>
      <c r="Y259" s="186">
        <f t="shared" si="146"/>
        <v>3583.0000000000136</v>
      </c>
      <c r="Z259" s="186">
        <f t="shared" si="147"/>
        <v>6133.2999999999965</v>
      </c>
      <c r="AC259" s="212">
        <f t="shared" si="148"/>
        <v>1057.2000000000025</v>
      </c>
      <c r="AD259" s="260">
        <f t="shared" si="149"/>
        <v>5805.6</v>
      </c>
      <c r="AE259" s="212">
        <f t="shared" si="150"/>
        <v>8394.7999999999993</v>
      </c>
    </row>
    <row r="260" spans="1:31" ht="19.5" customHeight="1" x14ac:dyDescent="0.2">
      <c r="A260" s="372" t="s">
        <v>279</v>
      </c>
      <c r="B260" s="373">
        <v>45444</v>
      </c>
      <c r="C260" s="69">
        <v>2.8</v>
      </c>
      <c r="D260" s="69">
        <v>1</v>
      </c>
      <c r="E260" s="69">
        <v>1</v>
      </c>
      <c r="F260" s="374">
        <f t="shared" si="134"/>
        <v>4618.8000000000011</v>
      </c>
      <c r="G260" s="175">
        <f t="shared" si="135"/>
        <v>6598</v>
      </c>
      <c r="H260" s="375">
        <f t="shared" si="136"/>
        <v>1490.9999999999995</v>
      </c>
      <c r="I260" s="184">
        <v>0.4</v>
      </c>
      <c r="J260" s="184">
        <v>0.9</v>
      </c>
      <c r="K260" s="376">
        <f t="shared" si="137"/>
        <v>1271.4000000000003</v>
      </c>
      <c r="L260" s="376">
        <f t="shared" si="138"/>
        <v>1890.1000000000008</v>
      </c>
      <c r="M260" s="377">
        <f t="shared" si="139"/>
        <v>4988.2999999999993</v>
      </c>
      <c r="N260" s="186">
        <f t="shared" si="140"/>
        <v>2983.4000000000074</v>
      </c>
      <c r="O260" s="186">
        <f t="shared" si="141"/>
        <v>4610.9999999999964</v>
      </c>
      <c r="P260" s="261">
        <f t="shared" si="151"/>
        <v>2009.0000000000005</v>
      </c>
      <c r="Q260" s="261">
        <f t="shared" si="152"/>
        <v>3393.4999999999991</v>
      </c>
      <c r="R260" s="261">
        <f t="shared" si="153"/>
        <v>7016.5999999999995</v>
      </c>
      <c r="S260" s="375">
        <f t="shared" si="142"/>
        <v>2445.5999999999976</v>
      </c>
      <c r="T260" s="189">
        <v>0.3</v>
      </c>
      <c r="U260" s="189">
        <v>0.8</v>
      </c>
      <c r="V260" s="376">
        <f t="shared" si="143"/>
        <v>1749.5000000000007</v>
      </c>
      <c r="W260" s="376">
        <f t="shared" si="144"/>
        <v>2195.2000000000003</v>
      </c>
      <c r="X260" s="377">
        <f t="shared" si="145"/>
        <v>5864.6</v>
      </c>
      <c r="Y260" s="186">
        <f t="shared" si="146"/>
        <v>3583.3000000000138</v>
      </c>
      <c r="Z260" s="186">
        <f t="shared" si="147"/>
        <v>6134.0999999999967</v>
      </c>
      <c r="AC260" s="212">
        <f t="shared" si="148"/>
        <v>1054.4000000000024</v>
      </c>
      <c r="AD260" s="260">
        <f t="shared" si="149"/>
        <v>5804.7999999999993</v>
      </c>
      <c r="AE260" s="212">
        <f t="shared" si="150"/>
        <v>8394.5</v>
      </c>
    </row>
    <row r="261" spans="1:31" ht="19.5" customHeight="1" x14ac:dyDescent="0.2">
      <c r="A261" s="372" t="s">
        <v>280</v>
      </c>
      <c r="B261" s="373">
        <v>45447</v>
      </c>
      <c r="C261" s="69">
        <v>4</v>
      </c>
      <c r="D261" s="69">
        <v>2</v>
      </c>
      <c r="E261" s="69">
        <v>2</v>
      </c>
      <c r="F261" s="374">
        <f t="shared" si="134"/>
        <v>4622.8000000000011</v>
      </c>
      <c r="G261" s="175">
        <f t="shared" si="135"/>
        <v>6600</v>
      </c>
      <c r="H261" s="375">
        <f t="shared" si="136"/>
        <v>1494.9999999999995</v>
      </c>
      <c r="I261" s="184">
        <v>0.6</v>
      </c>
      <c r="J261" s="184">
        <v>1.8</v>
      </c>
      <c r="K261" s="376">
        <f t="shared" si="137"/>
        <v>1272.0000000000002</v>
      </c>
      <c r="L261" s="376">
        <f t="shared" si="138"/>
        <v>1891.9000000000008</v>
      </c>
      <c r="M261" s="377">
        <f t="shared" si="139"/>
        <v>4992.2999999999993</v>
      </c>
      <c r="N261" s="186">
        <f t="shared" si="140"/>
        <v>2984.0000000000073</v>
      </c>
      <c r="O261" s="186">
        <f t="shared" si="141"/>
        <v>4612.7999999999965</v>
      </c>
      <c r="P261" s="261">
        <f t="shared" si="151"/>
        <v>2005.0000000000005</v>
      </c>
      <c r="Q261" s="261">
        <f t="shared" si="152"/>
        <v>3391.6999999999989</v>
      </c>
      <c r="R261" s="261">
        <f t="shared" si="153"/>
        <v>7016</v>
      </c>
      <c r="S261" s="375">
        <f t="shared" si="142"/>
        <v>2449.5999999999976</v>
      </c>
      <c r="T261" s="189">
        <v>0.7</v>
      </c>
      <c r="U261" s="189">
        <v>1.9</v>
      </c>
      <c r="V261" s="376">
        <f t="shared" si="143"/>
        <v>1750.2000000000007</v>
      </c>
      <c r="W261" s="376">
        <f t="shared" si="144"/>
        <v>2197.1000000000004</v>
      </c>
      <c r="X261" s="377">
        <f t="shared" si="145"/>
        <v>5868.6</v>
      </c>
      <c r="Y261" s="186">
        <f t="shared" si="146"/>
        <v>3584.0000000000136</v>
      </c>
      <c r="Z261" s="186">
        <f t="shared" si="147"/>
        <v>6135.9999999999964</v>
      </c>
      <c r="AC261" s="212">
        <f t="shared" si="148"/>
        <v>1050.4000000000024</v>
      </c>
      <c r="AD261" s="260">
        <f t="shared" si="149"/>
        <v>5802.9</v>
      </c>
      <c r="AE261" s="212">
        <f t="shared" si="150"/>
        <v>8393.7999999999993</v>
      </c>
    </row>
    <row r="262" spans="1:31" ht="19.5" customHeight="1" x14ac:dyDescent="0.2">
      <c r="A262" s="372" t="s">
        <v>281</v>
      </c>
      <c r="B262" s="373">
        <v>45448</v>
      </c>
      <c r="C262" s="69">
        <v>2.7</v>
      </c>
      <c r="D262" s="69">
        <v>2</v>
      </c>
      <c r="E262" s="69">
        <v>4</v>
      </c>
      <c r="F262" s="374">
        <f t="shared" si="134"/>
        <v>4625.5000000000009</v>
      </c>
      <c r="G262" s="175">
        <f t="shared" si="135"/>
        <v>6604</v>
      </c>
      <c r="H262" s="375">
        <f t="shared" si="136"/>
        <v>1497.6999999999996</v>
      </c>
      <c r="I262" s="184">
        <v>0.7</v>
      </c>
      <c r="J262" s="184">
        <v>1.9</v>
      </c>
      <c r="K262" s="376">
        <f t="shared" si="137"/>
        <v>1272.7000000000003</v>
      </c>
      <c r="L262" s="376">
        <f t="shared" si="138"/>
        <v>1893.8000000000009</v>
      </c>
      <c r="M262" s="377">
        <f t="shared" si="139"/>
        <v>4994.9999999999991</v>
      </c>
      <c r="N262" s="186">
        <f t="shared" si="140"/>
        <v>2984.7000000000071</v>
      </c>
      <c r="O262" s="186">
        <f t="shared" si="141"/>
        <v>4614.6999999999962</v>
      </c>
      <c r="P262" s="261">
        <f t="shared" si="151"/>
        <v>2002.3000000000006</v>
      </c>
      <c r="Q262" s="261">
        <f t="shared" si="152"/>
        <v>3389.7999999999993</v>
      </c>
      <c r="R262" s="261">
        <f t="shared" si="153"/>
        <v>7015.2999999999993</v>
      </c>
      <c r="S262" s="375">
        <f t="shared" si="142"/>
        <v>2452.2999999999975</v>
      </c>
      <c r="T262" s="189">
        <v>0.7</v>
      </c>
      <c r="U262" s="189">
        <v>1.9</v>
      </c>
      <c r="V262" s="376">
        <f t="shared" si="143"/>
        <v>1750.9000000000008</v>
      </c>
      <c r="W262" s="376">
        <f t="shared" si="144"/>
        <v>2199.0000000000005</v>
      </c>
      <c r="X262" s="377">
        <f t="shared" si="145"/>
        <v>5871.3</v>
      </c>
      <c r="Y262" s="186">
        <f t="shared" si="146"/>
        <v>3584.7000000000135</v>
      </c>
      <c r="Z262" s="186">
        <f t="shared" si="147"/>
        <v>6137.899999999996</v>
      </c>
      <c r="AC262" s="212">
        <f t="shared" si="148"/>
        <v>1047.7000000000025</v>
      </c>
      <c r="AD262" s="260">
        <f t="shared" si="149"/>
        <v>5801</v>
      </c>
      <c r="AE262" s="212">
        <f t="shared" si="150"/>
        <v>8393.0999999999985</v>
      </c>
    </row>
    <row r="263" spans="1:31" ht="19.5" customHeight="1" x14ac:dyDescent="0.2">
      <c r="A263" s="372" t="s">
        <v>282</v>
      </c>
      <c r="B263" s="373">
        <v>45449</v>
      </c>
      <c r="C263" s="69">
        <v>3.6</v>
      </c>
      <c r="D263" s="69">
        <v>2</v>
      </c>
      <c r="E263" s="69">
        <v>2</v>
      </c>
      <c r="F263" s="374">
        <f t="shared" si="134"/>
        <v>4629.1000000000013</v>
      </c>
      <c r="G263" s="175">
        <f t="shared" si="135"/>
        <v>6606</v>
      </c>
      <c r="H263" s="375">
        <f t="shared" si="136"/>
        <v>1501.2999999999995</v>
      </c>
      <c r="I263" s="184">
        <v>0.7</v>
      </c>
      <c r="J263" s="184">
        <v>1.7</v>
      </c>
      <c r="K263" s="376">
        <f t="shared" si="137"/>
        <v>1273.4000000000003</v>
      </c>
      <c r="L263" s="376">
        <f t="shared" si="138"/>
        <v>1895.5000000000009</v>
      </c>
      <c r="M263" s="377">
        <f t="shared" si="139"/>
        <v>4998.5999999999985</v>
      </c>
      <c r="N263" s="186">
        <f t="shared" si="140"/>
        <v>2985.4000000000069</v>
      </c>
      <c r="O263" s="186">
        <f t="shared" si="141"/>
        <v>4616.399999999996</v>
      </c>
      <c r="P263" s="261">
        <f t="shared" si="151"/>
        <v>1998.7000000000007</v>
      </c>
      <c r="Q263" s="261">
        <f t="shared" si="152"/>
        <v>3388.099999999999</v>
      </c>
      <c r="R263" s="261">
        <f t="shared" si="153"/>
        <v>7014.5999999999995</v>
      </c>
      <c r="S263" s="375">
        <f t="shared" si="142"/>
        <v>2455.8999999999974</v>
      </c>
      <c r="T263" s="189">
        <v>0.7</v>
      </c>
      <c r="U263" s="189">
        <v>1.7</v>
      </c>
      <c r="V263" s="376">
        <f t="shared" si="143"/>
        <v>1751.6000000000008</v>
      </c>
      <c r="W263" s="376">
        <f t="shared" si="144"/>
        <v>2200.7000000000003</v>
      </c>
      <c r="X263" s="377">
        <f t="shared" si="145"/>
        <v>5874.9</v>
      </c>
      <c r="Y263" s="186">
        <f t="shared" si="146"/>
        <v>3585.4000000000133</v>
      </c>
      <c r="Z263" s="186">
        <f t="shared" si="147"/>
        <v>6139.5999999999958</v>
      </c>
      <c r="AC263" s="212">
        <f t="shared" si="148"/>
        <v>1044.1000000000026</v>
      </c>
      <c r="AD263" s="260">
        <f t="shared" si="149"/>
        <v>5799.2999999999993</v>
      </c>
      <c r="AE263" s="212">
        <f t="shared" si="150"/>
        <v>8392.4</v>
      </c>
    </row>
    <row r="264" spans="1:31" ht="19.5" customHeight="1" x14ac:dyDescent="0.2">
      <c r="A264" s="372" t="s">
        <v>283</v>
      </c>
      <c r="B264" s="373">
        <v>45450</v>
      </c>
      <c r="C264" s="69">
        <v>1.8</v>
      </c>
      <c r="D264" s="69">
        <v>1</v>
      </c>
      <c r="E264" s="69">
        <v>3</v>
      </c>
      <c r="F264" s="374">
        <f t="shared" si="134"/>
        <v>4630.9000000000015</v>
      </c>
      <c r="G264" s="175">
        <f t="shared" si="135"/>
        <v>6609</v>
      </c>
      <c r="H264" s="375">
        <f t="shared" si="136"/>
        <v>1503.0999999999995</v>
      </c>
      <c r="I264" s="184">
        <v>0.3</v>
      </c>
      <c r="J264" s="184">
        <v>1.1000000000000001</v>
      </c>
      <c r="K264" s="376">
        <f t="shared" si="137"/>
        <v>1273.7000000000003</v>
      </c>
      <c r="L264" s="376">
        <f t="shared" si="138"/>
        <v>1896.6000000000008</v>
      </c>
      <c r="M264" s="377">
        <f t="shared" si="139"/>
        <v>5000.3999999999987</v>
      </c>
      <c r="N264" s="186">
        <f t="shared" si="140"/>
        <v>2985.7000000000071</v>
      </c>
      <c r="O264" s="186">
        <f t="shared" si="141"/>
        <v>4617.4999999999964</v>
      </c>
      <c r="P264" s="261">
        <f t="shared" si="151"/>
        <v>1996.9000000000005</v>
      </c>
      <c r="Q264" s="261">
        <f t="shared" si="152"/>
        <v>3386.9999999999991</v>
      </c>
      <c r="R264" s="261">
        <f t="shared" si="153"/>
        <v>7014.2999999999993</v>
      </c>
      <c r="S264" s="375">
        <f t="shared" si="142"/>
        <v>2457.6999999999975</v>
      </c>
      <c r="T264" s="189">
        <v>0.3</v>
      </c>
      <c r="U264" s="189">
        <v>1.1000000000000001</v>
      </c>
      <c r="V264" s="376">
        <f t="shared" si="143"/>
        <v>1751.9000000000008</v>
      </c>
      <c r="W264" s="376">
        <f t="shared" si="144"/>
        <v>2201.8000000000002</v>
      </c>
      <c r="X264" s="377">
        <f t="shared" si="145"/>
        <v>5876.7</v>
      </c>
      <c r="Y264" s="186">
        <f t="shared" si="146"/>
        <v>3585.7000000000135</v>
      </c>
      <c r="Z264" s="186">
        <f t="shared" si="147"/>
        <v>6140.6999999999962</v>
      </c>
      <c r="AC264" s="212">
        <f t="shared" si="148"/>
        <v>1042.3000000000025</v>
      </c>
      <c r="AD264" s="260">
        <f t="shared" si="149"/>
        <v>5798.2</v>
      </c>
      <c r="AE264" s="212">
        <f t="shared" si="150"/>
        <v>8392.0999999999985</v>
      </c>
    </row>
    <row r="265" spans="1:31" ht="19.5" customHeight="1" x14ac:dyDescent="0.2">
      <c r="A265" s="372" t="s">
        <v>284</v>
      </c>
      <c r="B265" s="373">
        <v>45451</v>
      </c>
      <c r="C265" s="69">
        <v>4.5</v>
      </c>
      <c r="D265" s="69">
        <v>2</v>
      </c>
      <c r="E265" s="69">
        <v>2</v>
      </c>
      <c r="F265" s="374">
        <f t="shared" si="134"/>
        <v>4635.4000000000015</v>
      </c>
      <c r="G265" s="175">
        <f t="shared" si="135"/>
        <v>6611</v>
      </c>
      <c r="H265" s="375">
        <f t="shared" si="136"/>
        <v>1507.5999999999995</v>
      </c>
      <c r="I265" s="184">
        <v>0.7</v>
      </c>
      <c r="J265" s="184">
        <v>1.7</v>
      </c>
      <c r="K265" s="376">
        <f t="shared" si="137"/>
        <v>1274.4000000000003</v>
      </c>
      <c r="L265" s="376">
        <f t="shared" si="138"/>
        <v>1898.3000000000009</v>
      </c>
      <c r="M265" s="377">
        <f t="shared" si="139"/>
        <v>5004.8999999999987</v>
      </c>
      <c r="N265" s="186">
        <f t="shared" si="140"/>
        <v>2986.4000000000069</v>
      </c>
      <c r="O265" s="186">
        <f t="shared" si="141"/>
        <v>4619.1999999999962</v>
      </c>
      <c r="P265" s="261">
        <f t="shared" si="151"/>
        <v>1992.4000000000005</v>
      </c>
      <c r="Q265" s="261">
        <f t="shared" si="152"/>
        <v>3385.2999999999993</v>
      </c>
      <c r="R265" s="261">
        <f t="shared" si="153"/>
        <v>7013.5999999999995</v>
      </c>
      <c r="S265" s="375">
        <f t="shared" si="142"/>
        <v>2462.1999999999975</v>
      </c>
      <c r="T265" s="189">
        <v>0.7</v>
      </c>
      <c r="U265" s="189">
        <v>1.7</v>
      </c>
      <c r="V265" s="376">
        <f t="shared" si="143"/>
        <v>1752.6000000000008</v>
      </c>
      <c r="W265" s="376">
        <f t="shared" si="144"/>
        <v>2203.5</v>
      </c>
      <c r="X265" s="377">
        <f t="shared" si="145"/>
        <v>5881.2</v>
      </c>
      <c r="Y265" s="186">
        <f t="shared" si="146"/>
        <v>3586.4000000000133</v>
      </c>
      <c r="Z265" s="186">
        <f t="shared" si="147"/>
        <v>6142.399999999996</v>
      </c>
      <c r="AC265" s="212">
        <f t="shared" si="148"/>
        <v>1037.8000000000025</v>
      </c>
      <c r="AD265" s="260">
        <f t="shared" si="149"/>
        <v>5796.5</v>
      </c>
      <c r="AE265" s="212">
        <f t="shared" si="150"/>
        <v>8391.4</v>
      </c>
    </row>
    <row r="266" spans="1:31" ht="19.5" customHeight="1" x14ac:dyDescent="0.2">
      <c r="A266" s="372" t="s">
        <v>366</v>
      </c>
      <c r="B266" s="373">
        <v>45453</v>
      </c>
      <c r="C266" s="69">
        <v>3.5</v>
      </c>
      <c r="D266" s="69">
        <v>2</v>
      </c>
      <c r="E266" s="69">
        <v>2</v>
      </c>
      <c r="F266" s="374">
        <f t="shared" si="134"/>
        <v>4638.9000000000015</v>
      </c>
      <c r="G266" s="175">
        <f t="shared" si="135"/>
        <v>6613</v>
      </c>
      <c r="H266" s="375">
        <f t="shared" si="136"/>
        <v>1511.0999999999995</v>
      </c>
      <c r="I266" s="184">
        <v>0.6</v>
      </c>
      <c r="J266" s="184">
        <v>1.9</v>
      </c>
      <c r="K266" s="376">
        <f t="shared" si="137"/>
        <v>1275.0000000000002</v>
      </c>
      <c r="L266" s="376">
        <f t="shared" si="138"/>
        <v>1900.200000000001</v>
      </c>
      <c r="M266" s="377">
        <f t="shared" si="139"/>
        <v>5008.3999999999987</v>
      </c>
      <c r="N266" s="186">
        <f t="shared" si="140"/>
        <v>2987.0000000000068</v>
      </c>
      <c r="O266" s="186">
        <f t="shared" si="141"/>
        <v>4621.0999999999958</v>
      </c>
      <c r="P266" s="261">
        <f t="shared" si="151"/>
        <v>1988.9000000000005</v>
      </c>
      <c r="Q266" s="261">
        <f t="shared" si="152"/>
        <v>3383.3999999999987</v>
      </c>
      <c r="R266" s="261">
        <f t="shared" si="153"/>
        <v>7013</v>
      </c>
      <c r="S266" s="375">
        <f t="shared" si="142"/>
        <v>2465.6999999999975</v>
      </c>
      <c r="T266" s="189">
        <v>0.6</v>
      </c>
      <c r="U266" s="189">
        <v>1.9</v>
      </c>
      <c r="V266" s="376">
        <f t="shared" si="143"/>
        <v>1753.2000000000007</v>
      </c>
      <c r="W266" s="376">
        <f t="shared" si="144"/>
        <v>2205.4</v>
      </c>
      <c r="X266" s="377">
        <f t="shared" si="145"/>
        <v>5884.7</v>
      </c>
      <c r="Y266" s="186">
        <f t="shared" si="146"/>
        <v>3587.0000000000132</v>
      </c>
      <c r="Z266" s="186">
        <f t="shared" si="147"/>
        <v>6144.2999999999956</v>
      </c>
      <c r="AC266" s="212">
        <f t="shared" si="148"/>
        <v>1034.3000000000025</v>
      </c>
      <c r="AD266" s="260">
        <f t="shared" si="149"/>
        <v>5794.6</v>
      </c>
      <c r="AE266" s="212">
        <f t="shared" si="150"/>
        <v>8390.7999999999993</v>
      </c>
    </row>
    <row r="267" spans="1:31" ht="19.5" customHeight="1" x14ac:dyDescent="0.2">
      <c r="A267" s="372" t="s">
        <v>367</v>
      </c>
      <c r="B267" s="373">
        <v>45454</v>
      </c>
      <c r="C267" s="69">
        <v>3</v>
      </c>
      <c r="D267" s="69">
        <v>2</v>
      </c>
      <c r="E267" s="69">
        <v>6</v>
      </c>
      <c r="F267" s="374">
        <f t="shared" si="134"/>
        <v>4641.9000000000015</v>
      </c>
      <c r="G267" s="175">
        <f t="shared" si="135"/>
        <v>6619</v>
      </c>
      <c r="H267" s="375">
        <f t="shared" si="136"/>
        <v>1514.0999999999995</v>
      </c>
      <c r="I267" s="184">
        <v>0.7</v>
      </c>
      <c r="J267" s="184">
        <v>2.4</v>
      </c>
      <c r="K267" s="376">
        <f t="shared" si="137"/>
        <v>1275.7000000000003</v>
      </c>
      <c r="L267" s="376">
        <f t="shared" si="138"/>
        <v>1902.600000000001</v>
      </c>
      <c r="M267" s="377">
        <f t="shared" si="139"/>
        <v>5011.3999999999987</v>
      </c>
      <c r="N267" s="186">
        <f t="shared" si="140"/>
        <v>2987.7000000000066</v>
      </c>
      <c r="O267" s="186">
        <f t="shared" si="141"/>
        <v>4623.4999999999955</v>
      </c>
      <c r="P267" s="261">
        <f t="shared" si="151"/>
        <v>1985.9000000000005</v>
      </c>
      <c r="Q267" s="261">
        <f t="shared" si="152"/>
        <v>3380.9999999999991</v>
      </c>
      <c r="R267" s="261">
        <f t="shared" si="153"/>
        <v>7012.2999999999993</v>
      </c>
      <c r="S267" s="375">
        <f t="shared" si="142"/>
        <v>2468.6999999999975</v>
      </c>
      <c r="T267" s="189">
        <v>0.7</v>
      </c>
      <c r="U267" s="189">
        <v>2.4</v>
      </c>
      <c r="V267" s="376">
        <f t="shared" si="143"/>
        <v>1753.9000000000008</v>
      </c>
      <c r="W267" s="376">
        <f t="shared" si="144"/>
        <v>2207.8000000000002</v>
      </c>
      <c r="X267" s="377">
        <f t="shared" si="145"/>
        <v>5887.7</v>
      </c>
      <c r="Y267" s="186">
        <f t="shared" si="146"/>
        <v>3587.700000000013</v>
      </c>
      <c r="Z267" s="186">
        <f t="shared" si="147"/>
        <v>6146.6999999999953</v>
      </c>
      <c r="AC267" s="212">
        <f t="shared" si="148"/>
        <v>1031.3000000000025</v>
      </c>
      <c r="AD267" s="260">
        <f t="shared" si="149"/>
        <v>5792.2</v>
      </c>
      <c r="AE267" s="212">
        <f t="shared" si="150"/>
        <v>8390.0999999999985</v>
      </c>
    </row>
    <row r="268" spans="1:31" ht="19.5" customHeight="1" x14ac:dyDescent="0.2">
      <c r="A268" s="372" t="s">
        <v>369</v>
      </c>
      <c r="B268" s="373">
        <v>45455</v>
      </c>
      <c r="C268" s="69">
        <v>4</v>
      </c>
      <c r="D268" s="69">
        <v>2</v>
      </c>
      <c r="E268" s="69">
        <v>2</v>
      </c>
      <c r="F268" s="374">
        <f t="shared" si="134"/>
        <v>4645.9000000000015</v>
      </c>
      <c r="G268" s="175">
        <f t="shared" si="135"/>
        <v>6621</v>
      </c>
      <c r="H268" s="375">
        <f t="shared" si="136"/>
        <v>1518.0999999999995</v>
      </c>
      <c r="I268" s="184">
        <v>0.7</v>
      </c>
      <c r="J268" s="184">
        <v>1.7</v>
      </c>
      <c r="K268" s="376">
        <f t="shared" si="137"/>
        <v>1276.4000000000003</v>
      </c>
      <c r="L268" s="376">
        <f t="shared" si="138"/>
        <v>1904.3000000000011</v>
      </c>
      <c r="M268" s="377">
        <f t="shared" si="139"/>
        <v>5015.3999999999987</v>
      </c>
      <c r="N268" s="186">
        <f t="shared" si="140"/>
        <v>2988.4000000000065</v>
      </c>
      <c r="O268" s="186">
        <f t="shared" si="141"/>
        <v>4625.1999999999953</v>
      </c>
      <c r="P268" s="261">
        <f t="shared" si="151"/>
        <v>1981.9000000000005</v>
      </c>
      <c r="Q268" s="261">
        <f t="shared" si="152"/>
        <v>3379.2999999999988</v>
      </c>
      <c r="R268" s="261">
        <f t="shared" si="153"/>
        <v>7011.5999999999995</v>
      </c>
      <c r="S268" s="375">
        <f t="shared" si="142"/>
        <v>2472.6999999999975</v>
      </c>
      <c r="T268" s="189">
        <v>0.7</v>
      </c>
      <c r="U268" s="189">
        <v>1.7</v>
      </c>
      <c r="V268" s="376">
        <f t="shared" si="143"/>
        <v>1754.6000000000008</v>
      </c>
      <c r="W268" s="376">
        <f t="shared" si="144"/>
        <v>2209.5</v>
      </c>
      <c r="X268" s="377">
        <f t="shared" si="145"/>
        <v>5891.7</v>
      </c>
      <c r="Y268" s="186">
        <f t="shared" si="146"/>
        <v>3588.4000000000128</v>
      </c>
      <c r="Z268" s="186">
        <f t="shared" si="147"/>
        <v>6148.3999999999951</v>
      </c>
      <c r="AC268" s="212">
        <f t="shared" si="148"/>
        <v>1027.3000000000025</v>
      </c>
      <c r="AD268" s="260">
        <f t="shared" si="149"/>
        <v>5790.5</v>
      </c>
      <c r="AE268" s="212">
        <f t="shared" si="150"/>
        <v>8389.4</v>
      </c>
    </row>
    <row r="269" spans="1:31" ht="19.5" customHeight="1" x14ac:dyDescent="0.2">
      <c r="A269" s="372" t="s">
        <v>371</v>
      </c>
      <c r="B269" s="373">
        <v>45456</v>
      </c>
      <c r="C269" s="69">
        <v>1.5</v>
      </c>
      <c r="D269" s="69">
        <v>2</v>
      </c>
      <c r="E269" s="69">
        <v>1</v>
      </c>
      <c r="F269" s="374">
        <f t="shared" si="134"/>
        <v>4647.4000000000015</v>
      </c>
      <c r="G269" s="175">
        <f t="shared" si="135"/>
        <v>6622</v>
      </c>
      <c r="H269" s="375">
        <f t="shared" si="136"/>
        <v>1519.5999999999995</v>
      </c>
      <c r="I269" s="184">
        <v>0.3</v>
      </c>
      <c r="J269" s="184">
        <v>1</v>
      </c>
      <c r="K269" s="376">
        <f t="shared" si="137"/>
        <v>1276.7000000000003</v>
      </c>
      <c r="L269" s="376">
        <f t="shared" si="138"/>
        <v>1905.3000000000011</v>
      </c>
      <c r="M269" s="377">
        <f t="shared" si="139"/>
        <v>5016.8999999999987</v>
      </c>
      <c r="N269" s="186">
        <f t="shared" si="140"/>
        <v>2988.7000000000066</v>
      </c>
      <c r="O269" s="186">
        <f t="shared" si="141"/>
        <v>4626.1999999999953</v>
      </c>
      <c r="P269" s="261">
        <f t="shared" si="151"/>
        <v>1980.4000000000005</v>
      </c>
      <c r="Q269" s="261">
        <f t="shared" si="152"/>
        <v>3378.2999999999988</v>
      </c>
      <c r="R269" s="261">
        <f t="shared" si="153"/>
        <v>7011.2999999999993</v>
      </c>
      <c r="S269" s="375">
        <f t="shared" si="142"/>
        <v>2474.1999999999975</v>
      </c>
      <c r="T269" s="189">
        <v>0.4</v>
      </c>
      <c r="U269" s="189">
        <v>1</v>
      </c>
      <c r="V269" s="376">
        <f t="shared" si="143"/>
        <v>1755.0000000000009</v>
      </c>
      <c r="W269" s="376">
        <f t="shared" si="144"/>
        <v>2210.5</v>
      </c>
      <c r="X269" s="377">
        <f t="shared" si="145"/>
        <v>5893.2</v>
      </c>
      <c r="Y269" s="186">
        <f t="shared" si="146"/>
        <v>3588.8000000000129</v>
      </c>
      <c r="Z269" s="186">
        <f t="shared" si="147"/>
        <v>6149.3999999999951</v>
      </c>
      <c r="AC269" s="212">
        <f t="shared" si="148"/>
        <v>1025.8000000000025</v>
      </c>
      <c r="AD269" s="260">
        <f t="shared" si="149"/>
        <v>5789.5</v>
      </c>
      <c r="AE269" s="212">
        <f t="shared" si="150"/>
        <v>8389</v>
      </c>
    </row>
    <row r="270" spans="1:31" ht="19.5" customHeight="1" x14ac:dyDescent="0.2">
      <c r="A270" s="372" t="s">
        <v>376</v>
      </c>
      <c r="B270" s="373">
        <v>45457</v>
      </c>
      <c r="C270" s="69">
        <v>0</v>
      </c>
      <c r="D270" s="69">
        <v>1</v>
      </c>
      <c r="E270" s="69">
        <v>0</v>
      </c>
      <c r="F270" s="374">
        <f t="shared" si="134"/>
        <v>4647.4000000000015</v>
      </c>
      <c r="G270" s="175">
        <f t="shared" si="135"/>
        <v>6622</v>
      </c>
      <c r="H270" s="375">
        <f t="shared" si="136"/>
        <v>1519.5999999999995</v>
      </c>
      <c r="I270" s="184">
        <v>1.7</v>
      </c>
      <c r="J270" s="184">
        <v>2.5</v>
      </c>
      <c r="K270" s="376">
        <f t="shared" si="137"/>
        <v>1278.4000000000003</v>
      </c>
      <c r="L270" s="376">
        <f t="shared" si="138"/>
        <v>1907.8000000000011</v>
      </c>
      <c r="M270" s="377">
        <f t="shared" si="139"/>
        <v>5016.8999999999987</v>
      </c>
      <c r="N270" s="186">
        <f t="shared" si="140"/>
        <v>2990.4000000000065</v>
      </c>
      <c r="O270" s="186">
        <f t="shared" si="141"/>
        <v>4628.6999999999953</v>
      </c>
      <c r="P270" s="261">
        <f t="shared" si="151"/>
        <v>1980.4000000000005</v>
      </c>
      <c r="Q270" s="261">
        <f t="shared" si="152"/>
        <v>3375.7999999999988</v>
      </c>
      <c r="R270" s="261">
        <f t="shared" si="153"/>
        <v>7009.5999999999995</v>
      </c>
      <c r="S270" s="375">
        <f t="shared" si="142"/>
        <v>2474.1999999999975</v>
      </c>
      <c r="T270" s="189">
        <v>1.6</v>
      </c>
      <c r="U270" s="189">
        <v>2.5</v>
      </c>
      <c r="V270" s="376">
        <f t="shared" si="143"/>
        <v>1756.6000000000008</v>
      </c>
      <c r="W270" s="376">
        <f t="shared" si="144"/>
        <v>2213</v>
      </c>
      <c r="X270" s="377">
        <f t="shared" si="145"/>
        <v>5893.2</v>
      </c>
      <c r="Y270" s="186">
        <f t="shared" si="146"/>
        <v>3590.4000000000128</v>
      </c>
      <c r="Z270" s="186">
        <f t="shared" si="147"/>
        <v>6151.8999999999951</v>
      </c>
      <c r="AC270" s="212">
        <f t="shared" si="148"/>
        <v>1025.8000000000025</v>
      </c>
      <c r="AD270" s="260">
        <f t="shared" si="149"/>
        <v>5787</v>
      </c>
      <c r="AE270" s="212">
        <f t="shared" si="150"/>
        <v>8387.4</v>
      </c>
    </row>
    <row r="271" spans="1:31" ht="19.5" customHeight="1" x14ac:dyDescent="0.2">
      <c r="A271" s="372" t="s">
        <v>377</v>
      </c>
      <c r="B271" s="373">
        <v>45461</v>
      </c>
      <c r="C271" s="69">
        <v>1.5</v>
      </c>
      <c r="D271" s="69">
        <v>3</v>
      </c>
      <c r="E271" s="69">
        <v>3</v>
      </c>
      <c r="F271" s="374">
        <f t="shared" si="134"/>
        <v>4648.9000000000015</v>
      </c>
      <c r="G271" s="175">
        <f t="shared" si="135"/>
        <v>6625</v>
      </c>
      <c r="H271" s="375">
        <f t="shared" si="136"/>
        <v>1521.0999999999995</v>
      </c>
      <c r="I271" s="184">
        <v>2</v>
      </c>
      <c r="J271" s="184">
        <v>4.0999999999999996</v>
      </c>
      <c r="K271" s="376">
        <f t="shared" si="137"/>
        <v>1280.4000000000003</v>
      </c>
      <c r="L271" s="376">
        <f t="shared" si="138"/>
        <v>1911.900000000001</v>
      </c>
      <c r="M271" s="377">
        <f t="shared" si="139"/>
        <v>5018.3999999999987</v>
      </c>
      <c r="N271" s="186">
        <f t="shared" si="140"/>
        <v>2992.4000000000065</v>
      </c>
      <c r="O271" s="186">
        <f t="shared" si="141"/>
        <v>4632.7999999999956</v>
      </c>
      <c r="P271" s="261">
        <f t="shared" si="151"/>
        <v>1978.9000000000005</v>
      </c>
      <c r="Q271" s="261">
        <f t="shared" si="152"/>
        <v>3371.6999999999989</v>
      </c>
      <c r="R271" s="261">
        <f t="shared" si="153"/>
        <v>7007.5999999999995</v>
      </c>
      <c r="S271" s="375">
        <f t="shared" si="142"/>
        <v>2475.6999999999975</v>
      </c>
      <c r="T271" s="189">
        <v>2</v>
      </c>
      <c r="U271" s="189">
        <v>4.2</v>
      </c>
      <c r="V271" s="376">
        <f t="shared" si="143"/>
        <v>1758.6000000000008</v>
      </c>
      <c r="W271" s="376">
        <f t="shared" si="144"/>
        <v>2217.1999999999998</v>
      </c>
      <c r="X271" s="377">
        <f t="shared" si="145"/>
        <v>5894.7</v>
      </c>
      <c r="Y271" s="186">
        <f t="shared" si="146"/>
        <v>3592.4000000000128</v>
      </c>
      <c r="Z271" s="186">
        <f t="shared" si="147"/>
        <v>6156.0999999999949</v>
      </c>
      <c r="AC271" s="212">
        <f t="shared" si="148"/>
        <v>1024.3000000000025</v>
      </c>
      <c r="AD271" s="260">
        <f t="shared" si="149"/>
        <v>5782.8</v>
      </c>
      <c r="AE271" s="212">
        <f t="shared" si="150"/>
        <v>8385.4</v>
      </c>
    </row>
    <row r="272" spans="1:31" ht="19.5" customHeight="1" x14ac:dyDescent="0.2">
      <c r="A272" s="372" t="s">
        <v>380</v>
      </c>
      <c r="B272" s="373">
        <v>45462</v>
      </c>
      <c r="C272" s="69">
        <v>1.2</v>
      </c>
      <c r="D272" s="69">
        <v>2</v>
      </c>
      <c r="E272" s="69">
        <v>2</v>
      </c>
      <c r="F272" s="374">
        <f t="shared" si="134"/>
        <v>4650.1000000000013</v>
      </c>
      <c r="G272" s="175">
        <f t="shared" si="135"/>
        <v>6627</v>
      </c>
      <c r="H272" s="375">
        <f t="shared" si="136"/>
        <v>1522.2999999999995</v>
      </c>
      <c r="I272" s="184">
        <v>0.6</v>
      </c>
      <c r="J272" s="184">
        <v>1.6</v>
      </c>
      <c r="K272" s="376">
        <f t="shared" si="137"/>
        <v>1281.0000000000002</v>
      </c>
      <c r="L272" s="376">
        <f t="shared" si="138"/>
        <v>1913.5000000000009</v>
      </c>
      <c r="M272" s="377">
        <f t="shared" si="139"/>
        <v>5019.5999999999985</v>
      </c>
      <c r="N272" s="186">
        <f t="shared" si="140"/>
        <v>2993.0000000000064</v>
      </c>
      <c r="O272" s="186">
        <f t="shared" si="141"/>
        <v>4634.399999999996</v>
      </c>
      <c r="P272" s="261">
        <f t="shared" si="151"/>
        <v>1977.7000000000007</v>
      </c>
      <c r="Q272" s="261">
        <f t="shared" si="152"/>
        <v>3370.099999999999</v>
      </c>
      <c r="R272" s="261">
        <f t="shared" si="153"/>
        <v>7007</v>
      </c>
      <c r="S272" s="375">
        <f t="shared" si="142"/>
        <v>2476.8999999999974</v>
      </c>
      <c r="T272" s="189">
        <v>0.7</v>
      </c>
      <c r="U272" s="189">
        <v>1.6</v>
      </c>
      <c r="V272" s="376">
        <f t="shared" si="143"/>
        <v>1759.3000000000009</v>
      </c>
      <c r="W272" s="376">
        <f t="shared" si="144"/>
        <v>2218.7999999999997</v>
      </c>
      <c r="X272" s="377">
        <f t="shared" si="145"/>
        <v>5895.9</v>
      </c>
      <c r="Y272" s="186">
        <f t="shared" si="146"/>
        <v>3593.1000000000126</v>
      </c>
      <c r="Z272" s="186">
        <f t="shared" si="147"/>
        <v>6157.6999999999953</v>
      </c>
      <c r="AC272" s="212">
        <f t="shared" si="148"/>
        <v>1023.1000000000026</v>
      </c>
      <c r="AD272" s="260">
        <f t="shared" si="149"/>
        <v>5781.2000000000007</v>
      </c>
      <c r="AE272" s="212">
        <f t="shared" si="150"/>
        <v>8384.6999999999989</v>
      </c>
    </row>
    <row r="273" spans="1:31" ht="19.5" customHeight="1" x14ac:dyDescent="0.2">
      <c r="A273" s="372" t="s">
        <v>381</v>
      </c>
      <c r="B273" s="373">
        <v>45463</v>
      </c>
      <c r="C273" s="69">
        <v>1</v>
      </c>
      <c r="D273" s="69">
        <v>2</v>
      </c>
      <c r="E273" s="69">
        <v>2</v>
      </c>
      <c r="F273" s="374">
        <f t="shared" si="134"/>
        <v>4651.1000000000013</v>
      </c>
      <c r="G273" s="175">
        <f t="shared" si="135"/>
        <v>6629</v>
      </c>
      <c r="H273" s="375">
        <f t="shared" si="136"/>
        <v>1523.2999999999995</v>
      </c>
      <c r="I273" s="184">
        <v>0.7</v>
      </c>
      <c r="J273" s="184">
        <v>1.8</v>
      </c>
      <c r="K273" s="376">
        <f t="shared" si="137"/>
        <v>1281.7000000000003</v>
      </c>
      <c r="L273" s="376">
        <f t="shared" si="138"/>
        <v>1915.3000000000009</v>
      </c>
      <c r="M273" s="377">
        <f t="shared" si="139"/>
        <v>5020.5999999999985</v>
      </c>
      <c r="N273" s="186">
        <f t="shared" si="140"/>
        <v>2993.7000000000062</v>
      </c>
      <c r="O273" s="186">
        <f t="shared" si="141"/>
        <v>4636.1999999999962</v>
      </c>
      <c r="P273" s="261">
        <f t="shared" si="151"/>
        <v>1976.7000000000007</v>
      </c>
      <c r="Q273" s="261">
        <f t="shared" si="152"/>
        <v>3368.2999999999993</v>
      </c>
      <c r="R273" s="261">
        <f t="shared" si="153"/>
        <v>7006.2999999999993</v>
      </c>
      <c r="S273" s="375">
        <f t="shared" si="142"/>
        <v>2477.8999999999974</v>
      </c>
      <c r="T273" s="189">
        <v>0.7</v>
      </c>
      <c r="U273" s="189">
        <v>1.6</v>
      </c>
      <c r="V273" s="376">
        <f t="shared" si="143"/>
        <v>1760.0000000000009</v>
      </c>
      <c r="W273" s="376">
        <f t="shared" si="144"/>
        <v>2220.3999999999996</v>
      </c>
      <c r="X273" s="377">
        <f t="shared" si="145"/>
        <v>5896.9</v>
      </c>
      <c r="Y273" s="186">
        <f t="shared" si="146"/>
        <v>3593.8000000000125</v>
      </c>
      <c r="Z273" s="186">
        <f t="shared" si="147"/>
        <v>6159.2999999999956</v>
      </c>
      <c r="AC273" s="212">
        <f t="shared" si="148"/>
        <v>1022.1000000000026</v>
      </c>
      <c r="AD273" s="260">
        <f t="shared" si="149"/>
        <v>5779.6</v>
      </c>
      <c r="AE273" s="212">
        <f t="shared" si="150"/>
        <v>8384</v>
      </c>
    </row>
    <row r="274" spans="1:31" ht="19.5" customHeight="1" x14ac:dyDescent="0.2">
      <c r="A274" s="372" t="s">
        <v>383</v>
      </c>
      <c r="B274" s="373">
        <v>45464</v>
      </c>
      <c r="C274" s="69">
        <v>1.2</v>
      </c>
      <c r="D274" s="69">
        <v>5</v>
      </c>
      <c r="E274" s="69">
        <v>4</v>
      </c>
      <c r="F274" s="374">
        <f t="shared" si="134"/>
        <v>4652.3000000000011</v>
      </c>
      <c r="G274" s="175">
        <f t="shared" si="135"/>
        <v>6633</v>
      </c>
      <c r="H274" s="375">
        <f t="shared" si="136"/>
        <v>1524.4999999999995</v>
      </c>
      <c r="I274" s="184">
        <v>1.7</v>
      </c>
      <c r="J274" s="184">
        <v>3.6</v>
      </c>
      <c r="K274" s="376">
        <f t="shared" si="137"/>
        <v>1283.4000000000003</v>
      </c>
      <c r="L274" s="376">
        <f t="shared" si="138"/>
        <v>1918.9000000000008</v>
      </c>
      <c r="M274" s="377">
        <f t="shared" si="139"/>
        <v>5021.7999999999984</v>
      </c>
      <c r="N274" s="186">
        <f t="shared" si="140"/>
        <v>2995.400000000006</v>
      </c>
      <c r="O274" s="186">
        <f t="shared" si="141"/>
        <v>4639.7999999999965</v>
      </c>
      <c r="P274" s="261">
        <f t="shared" si="151"/>
        <v>1975.5000000000005</v>
      </c>
      <c r="Q274" s="261">
        <f t="shared" si="152"/>
        <v>3364.6999999999989</v>
      </c>
      <c r="R274" s="261">
        <f t="shared" si="153"/>
        <v>7004.5999999999995</v>
      </c>
      <c r="S274" s="375">
        <f t="shared" si="142"/>
        <v>2479.0999999999972</v>
      </c>
      <c r="T274" s="189">
        <v>1.7</v>
      </c>
      <c r="U274" s="189">
        <v>3.6</v>
      </c>
      <c r="V274" s="376">
        <f t="shared" si="143"/>
        <v>1761.700000000001</v>
      </c>
      <c r="W274" s="376">
        <f t="shared" si="144"/>
        <v>2223.9999999999995</v>
      </c>
      <c r="X274" s="377">
        <f t="shared" si="145"/>
        <v>5898.0999999999995</v>
      </c>
      <c r="Y274" s="186">
        <f t="shared" si="146"/>
        <v>3595.5000000000123</v>
      </c>
      <c r="Z274" s="186">
        <f t="shared" si="147"/>
        <v>6162.899999999996</v>
      </c>
      <c r="AC274" s="212">
        <f t="shared" si="148"/>
        <v>1020.9000000000028</v>
      </c>
      <c r="AD274" s="260">
        <f t="shared" si="149"/>
        <v>5776</v>
      </c>
      <c r="AE274" s="212">
        <f t="shared" si="150"/>
        <v>8382.2999999999993</v>
      </c>
    </row>
    <row r="275" spans="1:31" ht="19.5" customHeight="1" x14ac:dyDescent="0.2">
      <c r="A275" s="372" t="s">
        <v>180</v>
      </c>
      <c r="B275" s="373">
        <v>45465</v>
      </c>
      <c r="C275" s="69">
        <v>2.2999999999999998</v>
      </c>
      <c r="D275" s="69">
        <v>1</v>
      </c>
      <c r="E275" s="69">
        <v>1</v>
      </c>
      <c r="F275" s="374">
        <f t="shared" si="134"/>
        <v>4654.6000000000013</v>
      </c>
      <c r="G275" s="175">
        <f t="shared" si="135"/>
        <v>6634</v>
      </c>
      <c r="H275" s="375">
        <f t="shared" si="136"/>
        <v>1526.7999999999995</v>
      </c>
      <c r="I275" s="184">
        <v>0.3</v>
      </c>
      <c r="J275" s="184">
        <v>0.8</v>
      </c>
      <c r="K275" s="376">
        <f t="shared" si="137"/>
        <v>1283.7000000000003</v>
      </c>
      <c r="L275" s="376">
        <f t="shared" si="138"/>
        <v>1919.7000000000007</v>
      </c>
      <c r="M275" s="377">
        <f t="shared" si="139"/>
        <v>5024.0999999999985</v>
      </c>
      <c r="N275" s="186">
        <f t="shared" si="140"/>
        <v>2995.7000000000062</v>
      </c>
      <c r="O275" s="186">
        <f t="shared" si="141"/>
        <v>4640.5999999999967</v>
      </c>
      <c r="P275" s="261">
        <f t="shared" si="151"/>
        <v>1973.2000000000007</v>
      </c>
      <c r="Q275" s="261">
        <f t="shared" si="152"/>
        <v>3363.8999999999992</v>
      </c>
      <c r="R275" s="261">
        <f t="shared" si="153"/>
        <v>7004.2999999999993</v>
      </c>
      <c r="S275" s="375">
        <f t="shared" si="142"/>
        <v>2481.3999999999974</v>
      </c>
      <c r="T275" s="189">
        <v>0.3</v>
      </c>
      <c r="U275" s="189">
        <v>0.7</v>
      </c>
      <c r="V275" s="376">
        <f t="shared" si="143"/>
        <v>1762.0000000000009</v>
      </c>
      <c r="W275" s="376">
        <f t="shared" si="144"/>
        <v>2224.6999999999994</v>
      </c>
      <c r="X275" s="377">
        <f t="shared" si="145"/>
        <v>5900.4</v>
      </c>
      <c r="Y275" s="186">
        <f t="shared" si="146"/>
        <v>3595.8000000000125</v>
      </c>
      <c r="Z275" s="186">
        <f t="shared" si="147"/>
        <v>6163.5999999999958</v>
      </c>
      <c r="AC275" s="212">
        <f t="shared" si="148"/>
        <v>1018.6000000000026</v>
      </c>
      <c r="AD275" s="260">
        <f t="shared" si="149"/>
        <v>5775.3000000000011</v>
      </c>
      <c r="AE275" s="212">
        <f t="shared" si="150"/>
        <v>8382</v>
      </c>
    </row>
    <row r="276" spans="1:31" ht="19.5" customHeight="1" x14ac:dyDescent="0.2">
      <c r="A276" s="372" t="s">
        <v>181</v>
      </c>
      <c r="B276" s="373">
        <v>45467</v>
      </c>
      <c r="C276" s="69">
        <v>4.9000000000000004</v>
      </c>
      <c r="D276" s="69">
        <v>2</v>
      </c>
      <c r="E276" s="69">
        <v>2</v>
      </c>
      <c r="F276" s="374">
        <f t="shared" si="134"/>
        <v>4659.5000000000009</v>
      </c>
      <c r="G276" s="175">
        <f t="shared" si="135"/>
        <v>6636</v>
      </c>
      <c r="H276" s="375">
        <f t="shared" si="136"/>
        <v>1531.6999999999996</v>
      </c>
      <c r="I276" s="184">
        <v>0.7</v>
      </c>
      <c r="J276" s="184">
        <v>1.5</v>
      </c>
      <c r="K276" s="376">
        <f t="shared" si="137"/>
        <v>1284.4000000000003</v>
      </c>
      <c r="L276" s="376">
        <f t="shared" si="138"/>
        <v>1921.2000000000007</v>
      </c>
      <c r="M276" s="377">
        <f t="shared" si="139"/>
        <v>5028.9999999999982</v>
      </c>
      <c r="N276" s="186">
        <f t="shared" si="140"/>
        <v>2996.400000000006</v>
      </c>
      <c r="O276" s="186">
        <f t="shared" si="141"/>
        <v>4642.0999999999967</v>
      </c>
      <c r="P276" s="261">
        <f t="shared" si="151"/>
        <v>1968.3000000000006</v>
      </c>
      <c r="Q276" s="261">
        <f t="shared" si="152"/>
        <v>3362.3999999999992</v>
      </c>
      <c r="R276" s="261">
        <f t="shared" si="153"/>
        <v>7003.5999999999995</v>
      </c>
      <c r="S276" s="375">
        <f t="shared" si="142"/>
        <v>2486.2999999999975</v>
      </c>
      <c r="T276" s="189">
        <v>0.7</v>
      </c>
      <c r="U276" s="189">
        <v>1.5</v>
      </c>
      <c r="V276" s="376">
        <f t="shared" si="143"/>
        <v>1762.700000000001</v>
      </c>
      <c r="W276" s="376">
        <f t="shared" si="144"/>
        <v>2226.1999999999994</v>
      </c>
      <c r="X276" s="377">
        <f t="shared" si="145"/>
        <v>5905.2999999999993</v>
      </c>
      <c r="Y276" s="186">
        <f t="shared" si="146"/>
        <v>3596.5000000000123</v>
      </c>
      <c r="Z276" s="186">
        <f t="shared" si="147"/>
        <v>6165.0999999999958</v>
      </c>
      <c r="AC276" s="212">
        <f t="shared" si="148"/>
        <v>1013.7000000000025</v>
      </c>
      <c r="AD276" s="260">
        <f t="shared" si="149"/>
        <v>5773.8000000000011</v>
      </c>
      <c r="AE276" s="212">
        <f t="shared" si="150"/>
        <v>8381.2999999999993</v>
      </c>
    </row>
    <row r="277" spans="1:31" ht="19.5" customHeight="1" x14ac:dyDescent="0.2">
      <c r="A277" s="372" t="s">
        <v>182</v>
      </c>
      <c r="B277" s="373">
        <v>45468</v>
      </c>
      <c r="C277" s="69">
        <v>1.3</v>
      </c>
      <c r="D277" s="69">
        <v>1</v>
      </c>
      <c r="E277" s="69">
        <v>1</v>
      </c>
      <c r="F277" s="374">
        <f t="shared" si="134"/>
        <v>4660.8000000000011</v>
      </c>
      <c r="G277" s="175">
        <f t="shared" si="135"/>
        <v>6637</v>
      </c>
      <c r="H277" s="375">
        <f t="shared" si="136"/>
        <v>1532.9999999999995</v>
      </c>
      <c r="I277" s="184">
        <v>0.5</v>
      </c>
      <c r="J277" s="184">
        <v>1.1000000000000001</v>
      </c>
      <c r="K277" s="376">
        <f t="shared" si="137"/>
        <v>1284.9000000000003</v>
      </c>
      <c r="L277" s="376">
        <f t="shared" si="138"/>
        <v>1922.3000000000006</v>
      </c>
      <c r="M277" s="377">
        <f t="shared" si="139"/>
        <v>5030.2999999999984</v>
      </c>
      <c r="N277" s="186">
        <f t="shared" si="140"/>
        <v>2996.900000000006</v>
      </c>
      <c r="O277" s="186">
        <f t="shared" si="141"/>
        <v>4643.1999999999971</v>
      </c>
      <c r="P277" s="261">
        <f t="shared" si="151"/>
        <v>1967.0000000000005</v>
      </c>
      <c r="Q277" s="261">
        <f t="shared" si="152"/>
        <v>3361.2999999999993</v>
      </c>
      <c r="R277" s="261">
        <f t="shared" si="153"/>
        <v>7003.0999999999995</v>
      </c>
      <c r="S277" s="375">
        <f t="shared" si="142"/>
        <v>2487.5999999999976</v>
      </c>
      <c r="T277" s="189">
        <v>0.4</v>
      </c>
      <c r="U277" s="189">
        <v>1.2</v>
      </c>
      <c r="V277" s="376">
        <f t="shared" si="143"/>
        <v>1763.100000000001</v>
      </c>
      <c r="W277" s="376">
        <f t="shared" si="144"/>
        <v>2227.3999999999992</v>
      </c>
      <c r="X277" s="377">
        <f t="shared" si="145"/>
        <v>5906.5999999999995</v>
      </c>
      <c r="Y277" s="186">
        <f t="shared" si="146"/>
        <v>3596.9000000000124</v>
      </c>
      <c r="Z277" s="186">
        <f t="shared" si="147"/>
        <v>6166.2999999999956</v>
      </c>
      <c r="AC277" s="212">
        <f t="shared" si="148"/>
        <v>1012.4000000000024</v>
      </c>
      <c r="AD277" s="260">
        <f t="shared" si="149"/>
        <v>5772.6</v>
      </c>
      <c r="AE277" s="212">
        <f t="shared" si="150"/>
        <v>8380.9</v>
      </c>
    </row>
    <row r="278" spans="1:31" ht="19.5" customHeight="1" x14ac:dyDescent="0.2">
      <c r="A278" s="372" t="s">
        <v>183</v>
      </c>
      <c r="B278" s="373">
        <v>45469</v>
      </c>
      <c r="C278" s="69">
        <v>2.2000000000000002</v>
      </c>
      <c r="D278" s="69">
        <v>1</v>
      </c>
      <c r="E278" s="69">
        <v>1</v>
      </c>
      <c r="F278" s="374">
        <f t="shared" si="134"/>
        <v>4663.0000000000009</v>
      </c>
      <c r="G278" s="175">
        <f t="shared" si="135"/>
        <v>6638</v>
      </c>
      <c r="H278" s="375">
        <f t="shared" si="136"/>
        <v>1535.1999999999996</v>
      </c>
      <c r="I278" s="184">
        <v>0.3</v>
      </c>
      <c r="J278" s="184">
        <v>1</v>
      </c>
      <c r="K278" s="376">
        <f t="shared" si="137"/>
        <v>1285.2000000000003</v>
      </c>
      <c r="L278" s="376">
        <f t="shared" si="138"/>
        <v>1923.3000000000006</v>
      </c>
      <c r="M278" s="377">
        <f t="shared" si="139"/>
        <v>5032.4999999999982</v>
      </c>
      <c r="N278" s="186">
        <f t="shared" si="140"/>
        <v>2997.2000000000062</v>
      </c>
      <c r="O278" s="186">
        <f t="shared" si="141"/>
        <v>4644.1999999999971</v>
      </c>
      <c r="P278" s="261">
        <f t="shared" si="151"/>
        <v>1964.8000000000006</v>
      </c>
      <c r="Q278" s="261">
        <f t="shared" si="152"/>
        <v>3360.2999999999993</v>
      </c>
      <c r="R278" s="261">
        <f t="shared" si="153"/>
        <v>7002.7999999999993</v>
      </c>
      <c r="S278" s="375">
        <f t="shared" si="142"/>
        <v>2489.7999999999975</v>
      </c>
      <c r="T278" s="189">
        <v>0.3</v>
      </c>
      <c r="U278" s="189">
        <v>1</v>
      </c>
      <c r="V278" s="376">
        <f t="shared" si="143"/>
        <v>1763.400000000001</v>
      </c>
      <c r="W278" s="376">
        <f t="shared" si="144"/>
        <v>2228.3999999999992</v>
      </c>
      <c r="X278" s="377">
        <f t="shared" si="145"/>
        <v>5908.7999999999993</v>
      </c>
      <c r="Y278" s="186">
        <f t="shared" si="146"/>
        <v>3597.2000000000126</v>
      </c>
      <c r="Z278" s="186">
        <f t="shared" si="147"/>
        <v>6167.2999999999956</v>
      </c>
      <c r="AC278" s="212">
        <f t="shared" si="148"/>
        <v>1010.2000000000025</v>
      </c>
      <c r="AD278" s="260">
        <f t="shared" si="149"/>
        <v>5771.6</v>
      </c>
      <c r="AE278" s="212">
        <f t="shared" si="150"/>
        <v>8380.5999999999985</v>
      </c>
    </row>
    <row r="279" spans="1:31" ht="19.5" customHeight="1" x14ac:dyDescent="0.2">
      <c r="A279" s="372" t="s">
        <v>184</v>
      </c>
      <c r="B279" s="373">
        <v>45470</v>
      </c>
      <c r="C279" s="69">
        <v>1.2</v>
      </c>
      <c r="D279" s="69">
        <v>1</v>
      </c>
      <c r="E279" s="69">
        <v>1</v>
      </c>
      <c r="F279" s="374">
        <f t="shared" si="134"/>
        <v>4664.2000000000007</v>
      </c>
      <c r="G279" s="175">
        <f t="shared" si="135"/>
        <v>6639</v>
      </c>
      <c r="H279" s="375">
        <f t="shared" si="136"/>
        <v>1536.3999999999996</v>
      </c>
      <c r="I279" s="184">
        <v>0.3</v>
      </c>
      <c r="J279" s="184">
        <v>1</v>
      </c>
      <c r="K279" s="376">
        <f t="shared" si="137"/>
        <v>1285.5000000000002</v>
      </c>
      <c r="L279" s="376">
        <f t="shared" si="138"/>
        <v>1924.3000000000006</v>
      </c>
      <c r="M279" s="377">
        <f t="shared" si="139"/>
        <v>5033.699999999998</v>
      </c>
      <c r="N279" s="186">
        <f t="shared" si="140"/>
        <v>2997.5000000000064</v>
      </c>
      <c r="O279" s="186">
        <f t="shared" si="141"/>
        <v>4645.1999999999971</v>
      </c>
      <c r="P279" s="261">
        <f t="shared" si="151"/>
        <v>1963.6000000000004</v>
      </c>
      <c r="Q279" s="261">
        <f t="shared" si="152"/>
        <v>3359.2999999999993</v>
      </c>
      <c r="R279" s="261">
        <f t="shared" si="153"/>
        <v>7002.5</v>
      </c>
      <c r="S279" s="375">
        <f t="shared" si="142"/>
        <v>2490.9999999999973</v>
      </c>
      <c r="T279" s="189">
        <v>0.3</v>
      </c>
      <c r="U279" s="189">
        <v>1</v>
      </c>
      <c r="V279" s="376">
        <f t="shared" si="143"/>
        <v>1763.700000000001</v>
      </c>
      <c r="W279" s="376">
        <f t="shared" si="144"/>
        <v>2229.3999999999992</v>
      </c>
      <c r="X279" s="377">
        <f t="shared" si="145"/>
        <v>5909.9999999999991</v>
      </c>
      <c r="Y279" s="186">
        <f t="shared" si="146"/>
        <v>3597.5000000000127</v>
      </c>
      <c r="Z279" s="186">
        <f t="shared" si="147"/>
        <v>6168.2999999999956</v>
      </c>
      <c r="AC279" s="212">
        <f t="shared" si="148"/>
        <v>1009.0000000000027</v>
      </c>
      <c r="AD279" s="260">
        <f t="shared" si="149"/>
        <v>5770.6</v>
      </c>
      <c r="AE279" s="212">
        <f t="shared" si="150"/>
        <v>8380.2999999999993</v>
      </c>
    </row>
    <row r="280" spans="1:31" ht="19.5" customHeight="1" x14ac:dyDescent="0.2">
      <c r="A280" s="372" t="s">
        <v>185</v>
      </c>
      <c r="B280" s="373">
        <v>45471</v>
      </c>
      <c r="C280" s="69">
        <v>0.6</v>
      </c>
      <c r="D280" s="69">
        <v>1</v>
      </c>
      <c r="E280" s="69">
        <v>1</v>
      </c>
      <c r="F280" s="374">
        <f t="shared" si="134"/>
        <v>4664.8000000000011</v>
      </c>
      <c r="G280" s="175">
        <f t="shared" si="135"/>
        <v>6640</v>
      </c>
      <c r="H280" s="375">
        <f t="shared" si="136"/>
        <v>1536.9999999999995</v>
      </c>
      <c r="I280" s="184">
        <v>0.4</v>
      </c>
      <c r="J280" s="184">
        <v>1</v>
      </c>
      <c r="K280" s="376">
        <f t="shared" si="137"/>
        <v>1285.9000000000003</v>
      </c>
      <c r="L280" s="376">
        <f t="shared" si="138"/>
        <v>1925.3000000000006</v>
      </c>
      <c r="M280" s="377">
        <f t="shared" si="139"/>
        <v>5034.2999999999975</v>
      </c>
      <c r="N280" s="186">
        <f t="shared" si="140"/>
        <v>2997.9000000000065</v>
      </c>
      <c r="O280" s="186">
        <f t="shared" si="141"/>
        <v>4646.1999999999971</v>
      </c>
      <c r="P280" s="261">
        <f t="shared" si="151"/>
        <v>1963.0000000000005</v>
      </c>
      <c r="Q280" s="261">
        <f t="shared" si="152"/>
        <v>3358.2999999999993</v>
      </c>
      <c r="R280" s="261">
        <f t="shared" si="153"/>
        <v>7002.0999999999995</v>
      </c>
      <c r="S280" s="375">
        <f t="shared" si="142"/>
        <v>2491.5999999999972</v>
      </c>
      <c r="T280" s="189">
        <v>0.4</v>
      </c>
      <c r="U280" s="189">
        <v>1</v>
      </c>
      <c r="V280" s="376">
        <f t="shared" si="143"/>
        <v>1764.100000000001</v>
      </c>
      <c r="W280" s="376">
        <f t="shared" si="144"/>
        <v>2230.3999999999992</v>
      </c>
      <c r="X280" s="377">
        <f t="shared" si="145"/>
        <v>5910.5999999999985</v>
      </c>
      <c r="Y280" s="186">
        <f t="shared" si="146"/>
        <v>3597.9000000000128</v>
      </c>
      <c r="Z280" s="186">
        <f t="shared" si="147"/>
        <v>6169.2999999999956</v>
      </c>
      <c r="AC280" s="212">
        <f t="shared" si="148"/>
        <v>1008.4000000000028</v>
      </c>
      <c r="AD280" s="260">
        <f t="shared" si="149"/>
        <v>5769.6</v>
      </c>
      <c r="AE280" s="212">
        <f t="shared" si="150"/>
        <v>8379.9</v>
      </c>
    </row>
    <row r="281" spans="1:31" ht="19.5" customHeight="1" x14ac:dyDescent="0.2">
      <c r="A281" s="372" t="s">
        <v>186</v>
      </c>
      <c r="B281" s="373">
        <v>45472</v>
      </c>
      <c r="C281" s="69">
        <v>2</v>
      </c>
      <c r="D281" s="69">
        <v>1</v>
      </c>
      <c r="E281" s="69">
        <v>1</v>
      </c>
      <c r="F281" s="374">
        <f t="shared" si="134"/>
        <v>4666.8000000000011</v>
      </c>
      <c r="G281" s="175">
        <f t="shared" si="135"/>
        <v>6641</v>
      </c>
      <c r="H281" s="375">
        <f t="shared" si="136"/>
        <v>1538.9999999999995</v>
      </c>
      <c r="I281" s="184">
        <v>0.3</v>
      </c>
      <c r="J281" s="184">
        <v>0.9</v>
      </c>
      <c r="K281" s="376">
        <f t="shared" si="137"/>
        <v>1286.2000000000003</v>
      </c>
      <c r="L281" s="376">
        <f t="shared" si="138"/>
        <v>1926.2000000000007</v>
      </c>
      <c r="M281" s="377">
        <f t="shared" si="139"/>
        <v>5036.2999999999975</v>
      </c>
      <c r="N281" s="186">
        <f t="shared" si="140"/>
        <v>2998.2000000000066</v>
      </c>
      <c r="O281" s="186">
        <f t="shared" si="141"/>
        <v>4647.0999999999967</v>
      </c>
      <c r="P281" s="261">
        <f t="shared" si="151"/>
        <v>1961.0000000000005</v>
      </c>
      <c r="Q281" s="261">
        <f t="shared" si="152"/>
        <v>3357.3999999999992</v>
      </c>
      <c r="R281" s="261">
        <f t="shared" si="153"/>
        <v>7001.7999999999993</v>
      </c>
      <c r="S281" s="375">
        <f t="shared" si="142"/>
        <v>2493.5999999999972</v>
      </c>
      <c r="T281" s="189">
        <v>0.3</v>
      </c>
      <c r="U281" s="189">
        <v>0.9</v>
      </c>
      <c r="V281" s="376">
        <f t="shared" si="143"/>
        <v>1764.400000000001</v>
      </c>
      <c r="W281" s="376">
        <f t="shared" si="144"/>
        <v>2231.2999999999993</v>
      </c>
      <c r="X281" s="377">
        <f t="shared" si="145"/>
        <v>5912.5999999999985</v>
      </c>
      <c r="Y281" s="186">
        <f t="shared" si="146"/>
        <v>3598.200000000013</v>
      </c>
      <c r="Z281" s="186">
        <f t="shared" si="147"/>
        <v>6170.1999999999953</v>
      </c>
      <c r="AC281" s="212">
        <f t="shared" si="148"/>
        <v>1006.4000000000028</v>
      </c>
      <c r="AD281" s="260">
        <f t="shared" si="149"/>
        <v>5768.7000000000007</v>
      </c>
      <c r="AE281" s="212">
        <f t="shared" si="150"/>
        <v>8379.5999999999985</v>
      </c>
    </row>
    <row r="282" spans="1:31" ht="19.5" customHeight="1" x14ac:dyDescent="0.2">
      <c r="A282" s="372" t="s">
        <v>187</v>
      </c>
      <c r="B282" s="373">
        <v>45474</v>
      </c>
      <c r="C282" s="69">
        <v>3.6</v>
      </c>
      <c r="D282" s="69">
        <v>2</v>
      </c>
      <c r="E282" s="69">
        <v>8</v>
      </c>
      <c r="F282" s="374">
        <f t="shared" si="134"/>
        <v>4670.4000000000015</v>
      </c>
      <c r="G282" s="175">
        <f t="shared" si="135"/>
        <v>6649</v>
      </c>
      <c r="H282" s="375">
        <f t="shared" si="136"/>
        <v>1542.5999999999995</v>
      </c>
      <c r="I282" s="184">
        <v>0.8</v>
      </c>
      <c r="J282" s="184">
        <v>4.0999999999999996</v>
      </c>
      <c r="K282" s="376">
        <f t="shared" si="137"/>
        <v>1287.0000000000002</v>
      </c>
      <c r="L282" s="376">
        <f t="shared" si="138"/>
        <v>1930.3000000000006</v>
      </c>
      <c r="M282" s="377">
        <f t="shared" si="139"/>
        <v>5039.8999999999978</v>
      </c>
      <c r="N282" s="186">
        <f t="shared" si="140"/>
        <v>2999.0000000000068</v>
      </c>
      <c r="O282" s="186">
        <f t="shared" si="141"/>
        <v>4651.1999999999971</v>
      </c>
      <c r="P282" s="261">
        <f t="shared" si="151"/>
        <v>1957.4000000000005</v>
      </c>
      <c r="Q282" s="261">
        <f t="shared" si="152"/>
        <v>3353.2999999999993</v>
      </c>
      <c r="R282" s="261">
        <f t="shared" si="153"/>
        <v>7001</v>
      </c>
      <c r="S282" s="375">
        <f t="shared" si="142"/>
        <v>2497.1999999999971</v>
      </c>
      <c r="T282" s="189">
        <v>0.8</v>
      </c>
      <c r="U282" s="189">
        <v>4.0999999999999996</v>
      </c>
      <c r="V282" s="376">
        <f t="shared" si="143"/>
        <v>1765.200000000001</v>
      </c>
      <c r="W282" s="376">
        <f t="shared" si="144"/>
        <v>2235.3999999999992</v>
      </c>
      <c r="X282" s="377">
        <f t="shared" si="145"/>
        <v>5916.1999999999989</v>
      </c>
      <c r="Y282" s="186">
        <f t="shared" si="146"/>
        <v>3599.0000000000132</v>
      </c>
      <c r="Z282" s="186">
        <f t="shared" si="147"/>
        <v>6174.2999999999956</v>
      </c>
      <c r="AC282" s="212">
        <f t="shared" si="148"/>
        <v>1002.8000000000029</v>
      </c>
      <c r="AD282" s="260">
        <f t="shared" si="149"/>
        <v>5764.6</v>
      </c>
      <c r="AE282" s="212">
        <f t="shared" si="150"/>
        <v>8378.7999999999993</v>
      </c>
    </row>
    <row r="283" spans="1:31" ht="19.5" customHeight="1" x14ac:dyDescent="0.2">
      <c r="A283" s="372" t="s">
        <v>188</v>
      </c>
      <c r="B283" s="373">
        <v>45475</v>
      </c>
      <c r="C283" s="69">
        <v>2.4</v>
      </c>
      <c r="D283" s="69">
        <v>1</v>
      </c>
      <c r="E283" s="69">
        <v>1</v>
      </c>
      <c r="F283" s="374">
        <f t="shared" si="134"/>
        <v>4672.8000000000011</v>
      </c>
      <c r="G283" s="175">
        <f t="shared" si="135"/>
        <v>6650</v>
      </c>
      <c r="H283" s="375">
        <f t="shared" si="136"/>
        <v>1544.9999999999995</v>
      </c>
      <c r="I283" s="184">
        <v>0.3</v>
      </c>
      <c r="J283" s="184">
        <v>0.9</v>
      </c>
      <c r="K283" s="376">
        <f t="shared" si="137"/>
        <v>1287.3000000000002</v>
      </c>
      <c r="L283" s="376">
        <f t="shared" si="138"/>
        <v>1931.2000000000007</v>
      </c>
      <c r="M283" s="377">
        <f t="shared" si="139"/>
        <v>5042.2999999999975</v>
      </c>
      <c r="N283" s="186">
        <f t="shared" si="140"/>
        <v>2999.300000000007</v>
      </c>
      <c r="O283" s="186">
        <f t="shared" si="141"/>
        <v>4652.0999999999967</v>
      </c>
      <c r="P283" s="261">
        <f t="shared" si="151"/>
        <v>1955.0000000000005</v>
      </c>
      <c r="Q283" s="261">
        <f t="shared" si="152"/>
        <v>3352.3999999999992</v>
      </c>
      <c r="R283" s="261">
        <f t="shared" si="153"/>
        <v>7000.7</v>
      </c>
      <c r="S283" s="375">
        <f t="shared" si="142"/>
        <v>2499.5999999999972</v>
      </c>
      <c r="T283" s="189">
        <v>0.3</v>
      </c>
      <c r="U283" s="189">
        <v>1</v>
      </c>
      <c r="V283" s="376">
        <f t="shared" si="143"/>
        <v>1765.5000000000009</v>
      </c>
      <c r="W283" s="376">
        <f t="shared" si="144"/>
        <v>2236.3999999999992</v>
      </c>
      <c r="X283" s="377">
        <f t="shared" si="145"/>
        <v>5918.5999999999985</v>
      </c>
      <c r="Y283" s="186">
        <f t="shared" si="146"/>
        <v>3599.3000000000134</v>
      </c>
      <c r="Z283" s="186">
        <f t="shared" si="147"/>
        <v>6175.2999999999956</v>
      </c>
      <c r="AC283" s="212">
        <f t="shared" si="148"/>
        <v>1000.4000000000028</v>
      </c>
      <c r="AD283" s="260">
        <f t="shared" si="149"/>
        <v>5763.6</v>
      </c>
      <c r="AE283" s="212">
        <f t="shared" si="150"/>
        <v>8378.5</v>
      </c>
    </row>
    <row r="284" spans="1:31" ht="19.5" customHeight="1" x14ac:dyDescent="0.2">
      <c r="A284" s="372" t="s">
        <v>189</v>
      </c>
      <c r="B284" s="373">
        <v>45476</v>
      </c>
      <c r="C284" s="69">
        <v>5.2</v>
      </c>
      <c r="D284" s="69">
        <v>3</v>
      </c>
      <c r="E284" s="69">
        <v>3</v>
      </c>
      <c r="F284" s="374">
        <f t="shared" si="134"/>
        <v>4678.0000000000009</v>
      </c>
      <c r="G284" s="175">
        <f t="shared" si="135"/>
        <v>6653</v>
      </c>
      <c r="H284" s="375">
        <f t="shared" si="136"/>
        <v>1550.1999999999996</v>
      </c>
      <c r="I284" s="184">
        <v>1</v>
      </c>
      <c r="J284" s="184">
        <v>2.2999999999999998</v>
      </c>
      <c r="K284" s="376">
        <f t="shared" si="137"/>
        <v>1288.3000000000002</v>
      </c>
      <c r="L284" s="376">
        <f t="shared" si="138"/>
        <v>1933.5000000000007</v>
      </c>
      <c r="M284" s="377">
        <f t="shared" si="139"/>
        <v>5047.4999999999973</v>
      </c>
      <c r="N284" s="186">
        <f t="shared" si="140"/>
        <v>3000.300000000007</v>
      </c>
      <c r="O284" s="186">
        <f t="shared" si="141"/>
        <v>4654.3999999999969</v>
      </c>
      <c r="P284" s="261">
        <f t="shared" si="151"/>
        <v>1949.8000000000006</v>
      </c>
      <c r="Q284" s="261">
        <f t="shared" si="152"/>
        <v>3350.0999999999995</v>
      </c>
      <c r="R284" s="261">
        <f t="shared" si="153"/>
        <v>6999.7</v>
      </c>
      <c r="S284" s="375">
        <f t="shared" si="142"/>
        <v>2504.799999999997</v>
      </c>
      <c r="T284" s="189">
        <v>1</v>
      </c>
      <c r="U284" s="189">
        <v>2.2999999999999998</v>
      </c>
      <c r="V284" s="376">
        <f t="shared" si="143"/>
        <v>1766.5000000000009</v>
      </c>
      <c r="W284" s="376">
        <f t="shared" si="144"/>
        <v>2238.6999999999994</v>
      </c>
      <c r="X284" s="377">
        <f t="shared" si="145"/>
        <v>5923.7999999999984</v>
      </c>
      <c r="Y284" s="186">
        <f t="shared" si="146"/>
        <v>3600.3000000000134</v>
      </c>
      <c r="Z284" s="186">
        <f t="shared" si="147"/>
        <v>6177.5999999999958</v>
      </c>
      <c r="AC284" s="212">
        <f t="shared" si="148"/>
        <v>995.200000000003</v>
      </c>
      <c r="AD284" s="260">
        <f t="shared" si="149"/>
        <v>5761.3000000000011</v>
      </c>
      <c r="AE284" s="212">
        <f t="shared" si="150"/>
        <v>8377.5</v>
      </c>
    </row>
    <row r="285" spans="1:31" ht="19.5" customHeight="1" x14ac:dyDescent="0.2">
      <c r="A285" s="372" t="s">
        <v>190</v>
      </c>
      <c r="B285" s="373">
        <v>45479</v>
      </c>
      <c r="C285" s="69">
        <v>2.1</v>
      </c>
      <c r="D285" s="69">
        <v>1</v>
      </c>
      <c r="E285" s="69">
        <v>1</v>
      </c>
      <c r="F285" s="374">
        <f t="shared" si="134"/>
        <v>4680.1000000000013</v>
      </c>
      <c r="G285" s="175">
        <f t="shared" si="135"/>
        <v>6654</v>
      </c>
      <c r="H285" s="375">
        <f t="shared" si="136"/>
        <v>1552.2999999999995</v>
      </c>
      <c r="I285" s="184">
        <v>0.3</v>
      </c>
      <c r="J285" s="184">
        <v>0.9</v>
      </c>
      <c r="K285" s="376">
        <f t="shared" si="137"/>
        <v>1288.6000000000001</v>
      </c>
      <c r="L285" s="376">
        <f t="shared" si="138"/>
        <v>1934.4000000000008</v>
      </c>
      <c r="M285" s="377">
        <f t="shared" si="139"/>
        <v>5049.5999999999967</v>
      </c>
      <c r="N285" s="186">
        <f t="shared" si="140"/>
        <v>3000.6000000000072</v>
      </c>
      <c r="O285" s="186">
        <f t="shared" si="141"/>
        <v>4655.2999999999965</v>
      </c>
      <c r="P285" s="261">
        <f t="shared" si="151"/>
        <v>1947.7000000000007</v>
      </c>
      <c r="Q285" s="261">
        <f t="shared" si="152"/>
        <v>3349.1999999999989</v>
      </c>
      <c r="R285" s="261">
        <f t="shared" si="153"/>
        <v>6999.4</v>
      </c>
      <c r="S285" s="375">
        <f t="shared" si="142"/>
        <v>2506.8999999999969</v>
      </c>
      <c r="T285" s="189">
        <v>0.4</v>
      </c>
      <c r="U285" s="189">
        <v>0.8</v>
      </c>
      <c r="V285" s="376">
        <f t="shared" si="143"/>
        <v>1766.900000000001</v>
      </c>
      <c r="W285" s="376">
        <f t="shared" si="144"/>
        <v>2239.4999999999995</v>
      </c>
      <c r="X285" s="377">
        <f t="shared" si="145"/>
        <v>5925.8999999999978</v>
      </c>
      <c r="Y285" s="186">
        <f t="shared" si="146"/>
        <v>3600.7000000000135</v>
      </c>
      <c r="Z285" s="186">
        <f t="shared" si="147"/>
        <v>6178.399999999996</v>
      </c>
      <c r="AC285" s="212">
        <f t="shared" si="148"/>
        <v>993.10000000000309</v>
      </c>
      <c r="AD285" s="260">
        <f t="shared" si="149"/>
        <v>5760.5</v>
      </c>
      <c r="AE285" s="212">
        <f t="shared" si="150"/>
        <v>8377.0999999999985</v>
      </c>
    </row>
    <row r="286" spans="1:31" ht="19.5" customHeight="1" x14ac:dyDescent="0.2">
      <c r="A286" s="372" t="s">
        <v>191</v>
      </c>
      <c r="B286" s="373">
        <v>45482</v>
      </c>
      <c r="C286" s="69">
        <v>2.2000000000000002</v>
      </c>
      <c r="D286" s="69">
        <v>1</v>
      </c>
      <c r="E286" s="69">
        <v>1</v>
      </c>
      <c r="F286" s="374">
        <f t="shared" si="134"/>
        <v>4682.3000000000011</v>
      </c>
      <c r="G286" s="175">
        <f t="shared" si="135"/>
        <v>6655</v>
      </c>
      <c r="H286" s="375">
        <f t="shared" si="136"/>
        <v>1554.4999999999995</v>
      </c>
      <c r="I286" s="184">
        <v>0.4</v>
      </c>
      <c r="J286" s="184">
        <v>0.9</v>
      </c>
      <c r="K286" s="376">
        <f t="shared" si="137"/>
        <v>1289.0000000000002</v>
      </c>
      <c r="L286" s="376">
        <f t="shared" si="138"/>
        <v>1935.3000000000009</v>
      </c>
      <c r="M286" s="377">
        <f t="shared" si="139"/>
        <v>5051.7999999999965</v>
      </c>
      <c r="N286" s="186">
        <f t="shared" si="140"/>
        <v>3001.0000000000073</v>
      </c>
      <c r="O286" s="186">
        <f t="shared" si="141"/>
        <v>4656.1999999999962</v>
      </c>
      <c r="P286" s="261">
        <f t="shared" si="151"/>
        <v>1945.5000000000005</v>
      </c>
      <c r="Q286" s="261">
        <f t="shared" si="152"/>
        <v>3348.2999999999993</v>
      </c>
      <c r="R286" s="261">
        <f t="shared" si="153"/>
        <v>6999</v>
      </c>
      <c r="S286" s="375">
        <f t="shared" si="142"/>
        <v>2509.0999999999967</v>
      </c>
      <c r="T286" s="189">
        <v>0.3</v>
      </c>
      <c r="U286" s="189">
        <v>1</v>
      </c>
      <c r="V286" s="376">
        <f t="shared" si="143"/>
        <v>1767.200000000001</v>
      </c>
      <c r="W286" s="376">
        <f t="shared" si="144"/>
        <v>2240.4999999999995</v>
      </c>
      <c r="X286" s="377">
        <f t="shared" si="145"/>
        <v>5928.0999999999976</v>
      </c>
      <c r="Y286" s="186">
        <f t="shared" si="146"/>
        <v>3601.0000000000136</v>
      </c>
      <c r="Z286" s="186">
        <f t="shared" si="147"/>
        <v>6179.399999999996</v>
      </c>
      <c r="AC286" s="212">
        <f t="shared" si="148"/>
        <v>990.90000000000327</v>
      </c>
      <c r="AD286" s="260">
        <f t="shared" si="149"/>
        <v>5759.5</v>
      </c>
      <c r="AE286" s="212">
        <f t="shared" si="150"/>
        <v>8376.7999999999993</v>
      </c>
    </row>
    <row r="287" spans="1:31" ht="19.5" customHeight="1" x14ac:dyDescent="0.2">
      <c r="A287" s="372" t="s">
        <v>192</v>
      </c>
      <c r="B287" s="373">
        <v>45484</v>
      </c>
      <c r="C287" s="69">
        <v>2.1</v>
      </c>
      <c r="D287" s="69">
        <v>1</v>
      </c>
      <c r="E287" s="69">
        <v>1</v>
      </c>
      <c r="F287" s="374">
        <f t="shared" ref="F287:F332" si="154">IF(C287="","",C287+F286)</f>
        <v>4684.4000000000015</v>
      </c>
      <c r="G287" s="175">
        <f t="shared" ref="G287:G335" si="155">IF(E287="","",G286+E287)</f>
        <v>6656</v>
      </c>
      <c r="H287" s="375">
        <f t="shared" ref="H287:H336" si="156">IF(C287="","",C287+H286)</f>
        <v>1556.5999999999995</v>
      </c>
      <c r="I287" s="184">
        <v>0.3</v>
      </c>
      <c r="J287" s="184">
        <v>1</v>
      </c>
      <c r="K287" s="376">
        <f t="shared" ref="K287:K329" si="157">IF(I287="","",I287+K286)</f>
        <v>1289.3000000000002</v>
      </c>
      <c r="L287" s="376">
        <f t="shared" ref="L287:L330" si="158">IF(J287="","",J287+L286)</f>
        <v>1936.3000000000009</v>
      </c>
      <c r="M287" s="377">
        <f t="shared" ref="M287:M334" si="159">IF(H287="","",H287-H286+M286)</f>
        <v>5053.899999999996</v>
      </c>
      <c r="N287" s="186">
        <f t="shared" ref="N287:N329" si="160">IF(I287="","",I287+N286)</f>
        <v>3001.3000000000075</v>
      </c>
      <c r="O287" s="186">
        <f t="shared" ref="O287:O329" si="161">IF(J287="","",J287+O286)</f>
        <v>4657.1999999999962</v>
      </c>
      <c r="P287" s="261">
        <f t="shared" si="151"/>
        <v>1943.4000000000005</v>
      </c>
      <c r="Q287" s="261">
        <f t="shared" si="152"/>
        <v>3347.2999999999993</v>
      </c>
      <c r="R287" s="261">
        <f t="shared" si="153"/>
        <v>6998.7</v>
      </c>
      <c r="S287" s="375">
        <f t="shared" ref="S287:S335" si="162">IF(C287="","",C287+S286)</f>
        <v>2511.1999999999966</v>
      </c>
      <c r="T287" s="189">
        <v>0.3</v>
      </c>
      <c r="U287" s="189">
        <v>0.9</v>
      </c>
      <c r="V287" s="376">
        <f t="shared" ref="V287:V329" si="163">IF(T287="","",T287+V286)</f>
        <v>1767.5000000000009</v>
      </c>
      <c r="W287" s="376">
        <f t="shared" ref="W287:W329" si="164">IF(U287="","",U287+W286)</f>
        <v>2241.3999999999996</v>
      </c>
      <c r="X287" s="377">
        <f t="shared" ref="X287:X336" si="165">IF(S287="","",S287-S286+X286)</f>
        <v>5930.1999999999971</v>
      </c>
      <c r="Y287" s="186">
        <f t="shared" ref="Y287:Y330" si="166">IF(T287="","",T287+Y286)</f>
        <v>3601.3000000000138</v>
      </c>
      <c r="Z287" s="186">
        <f t="shared" ref="Z287:Z331" si="167">IF(U287="","",U287+Z286)</f>
        <v>6180.2999999999956</v>
      </c>
      <c r="AC287" s="212">
        <f t="shared" si="148"/>
        <v>988.80000000000337</v>
      </c>
      <c r="AD287" s="260">
        <f t="shared" si="149"/>
        <v>5758.6</v>
      </c>
      <c r="AE287" s="212">
        <f t="shared" si="150"/>
        <v>8376.5</v>
      </c>
    </row>
    <row r="288" spans="1:31" ht="19.5" customHeight="1" x14ac:dyDescent="0.2">
      <c r="A288" s="372" t="s">
        <v>193</v>
      </c>
      <c r="B288" s="373">
        <v>45485</v>
      </c>
      <c r="C288" s="69">
        <v>0</v>
      </c>
      <c r="D288" s="69">
        <v>0</v>
      </c>
      <c r="E288" s="69">
        <v>0</v>
      </c>
      <c r="F288" s="374">
        <f t="shared" si="154"/>
        <v>4684.4000000000015</v>
      </c>
      <c r="G288" s="175">
        <f t="shared" si="155"/>
        <v>6656</v>
      </c>
      <c r="H288" s="375">
        <f t="shared" si="156"/>
        <v>1556.5999999999995</v>
      </c>
      <c r="I288" s="184">
        <v>0</v>
      </c>
      <c r="J288" s="184">
        <v>0</v>
      </c>
      <c r="K288" s="376">
        <f t="shared" si="157"/>
        <v>1289.3000000000002</v>
      </c>
      <c r="L288" s="376">
        <f t="shared" si="158"/>
        <v>1936.3000000000009</v>
      </c>
      <c r="M288" s="377">
        <f t="shared" si="159"/>
        <v>5053.899999999996</v>
      </c>
      <c r="N288" s="186">
        <f t="shared" si="160"/>
        <v>3001.3000000000075</v>
      </c>
      <c r="O288" s="186">
        <f t="shared" si="161"/>
        <v>4657.1999999999962</v>
      </c>
      <c r="P288" s="261">
        <f t="shared" si="151"/>
        <v>1943.4000000000005</v>
      </c>
      <c r="Q288" s="261">
        <f t="shared" si="152"/>
        <v>3347.2999999999993</v>
      </c>
      <c r="R288" s="261">
        <f t="shared" si="153"/>
        <v>6998.7</v>
      </c>
      <c r="S288" s="375">
        <f t="shared" si="162"/>
        <v>2511.1999999999966</v>
      </c>
      <c r="T288" s="189">
        <v>0</v>
      </c>
      <c r="U288" s="189">
        <v>0</v>
      </c>
      <c r="V288" s="376">
        <f t="shared" si="163"/>
        <v>1767.5000000000009</v>
      </c>
      <c r="W288" s="376">
        <f t="shared" si="164"/>
        <v>2241.3999999999996</v>
      </c>
      <c r="X288" s="377">
        <f t="shared" si="165"/>
        <v>5930.1999999999971</v>
      </c>
      <c r="Y288" s="186">
        <f t="shared" si="166"/>
        <v>3601.3000000000138</v>
      </c>
      <c r="Z288" s="186">
        <f t="shared" si="167"/>
        <v>6180.2999999999956</v>
      </c>
      <c r="AC288" s="212">
        <f t="shared" si="148"/>
        <v>988.80000000000337</v>
      </c>
      <c r="AD288" s="260">
        <f t="shared" si="149"/>
        <v>5758.6</v>
      </c>
      <c r="AE288" s="212">
        <f t="shared" si="150"/>
        <v>8376.5</v>
      </c>
    </row>
    <row r="289" spans="1:31" ht="19.5" customHeight="1" x14ac:dyDescent="0.2">
      <c r="A289" s="372" t="s">
        <v>194</v>
      </c>
      <c r="B289" s="373">
        <v>45488</v>
      </c>
      <c r="C289" s="69">
        <v>3.4</v>
      </c>
      <c r="D289" s="69">
        <v>2</v>
      </c>
      <c r="E289" s="69">
        <v>2</v>
      </c>
      <c r="F289" s="374">
        <f t="shared" si="154"/>
        <v>4687.8000000000011</v>
      </c>
      <c r="G289" s="175">
        <f t="shared" si="155"/>
        <v>6658</v>
      </c>
      <c r="H289" s="375">
        <f t="shared" si="156"/>
        <v>1559.9999999999995</v>
      </c>
      <c r="I289" s="184">
        <v>0.7</v>
      </c>
      <c r="J289" s="184">
        <v>1.6</v>
      </c>
      <c r="K289" s="376">
        <f t="shared" si="157"/>
        <v>1290.0000000000002</v>
      </c>
      <c r="L289" s="376">
        <f t="shared" si="158"/>
        <v>1937.9000000000008</v>
      </c>
      <c r="M289" s="377">
        <f t="shared" si="159"/>
        <v>5057.2999999999956</v>
      </c>
      <c r="N289" s="186">
        <f t="shared" si="160"/>
        <v>3002.0000000000073</v>
      </c>
      <c r="O289" s="186">
        <f t="shared" si="161"/>
        <v>4658.7999999999965</v>
      </c>
      <c r="P289" s="261">
        <f t="shared" si="151"/>
        <v>1940.0000000000005</v>
      </c>
      <c r="Q289" s="261">
        <f t="shared" si="152"/>
        <v>3345.6999999999989</v>
      </c>
      <c r="R289" s="261">
        <f t="shared" si="153"/>
        <v>6998</v>
      </c>
      <c r="S289" s="375">
        <f t="shared" si="162"/>
        <v>2514.5999999999967</v>
      </c>
      <c r="T289" s="189">
        <v>0.7</v>
      </c>
      <c r="U289" s="189">
        <v>1.6</v>
      </c>
      <c r="V289" s="376">
        <f t="shared" si="163"/>
        <v>1768.200000000001</v>
      </c>
      <c r="W289" s="376">
        <f t="shared" si="164"/>
        <v>2242.9999999999995</v>
      </c>
      <c r="X289" s="377">
        <f t="shared" si="165"/>
        <v>5933.5999999999967</v>
      </c>
      <c r="Y289" s="186">
        <f t="shared" si="166"/>
        <v>3602.0000000000136</v>
      </c>
      <c r="Z289" s="186">
        <f t="shared" si="167"/>
        <v>6181.899999999996</v>
      </c>
      <c r="AC289" s="212">
        <f t="shared" si="148"/>
        <v>985.40000000000327</v>
      </c>
      <c r="AD289" s="260">
        <f t="shared" si="149"/>
        <v>5757</v>
      </c>
      <c r="AE289" s="212">
        <f t="shared" si="150"/>
        <v>8375.7999999999993</v>
      </c>
    </row>
    <row r="290" spans="1:31" ht="19.5" customHeight="1" x14ac:dyDescent="0.2">
      <c r="A290" s="372" t="s">
        <v>195</v>
      </c>
      <c r="B290" s="373">
        <v>45489</v>
      </c>
      <c r="C290" s="69">
        <v>3.1</v>
      </c>
      <c r="D290" s="69">
        <v>2</v>
      </c>
      <c r="E290" s="69">
        <v>4</v>
      </c>
      <c r="F290" s="374">
        <f t="shared" si="154"/>
        <v>4690.9000000000015</v>
      </c>
      <c r="G290" s="175">
        <f t="shared" si="155"/>
        <v>6662</v>
      </c>
      <c r="H290" s="375">
        <f t="shared" si="156"/>
        <v>1563.0999999999995</v>
      </c>
      <c r="I290" s="184">
        <v>0.7</v>
      </c>
      <c r="J290" s="184">
        <v>2.1</v>
      </c>
      <c r="K290" s="376">
        <f t="shared" si="157"/>
        <v>1290.7000000000003</v>
      </c>
      <c r="L290" s="376">
        <f t="shared" si="158"/>
        <v>1940.0000000000007</v>
      </c>
      <c r="M290" s="377">
        <f t="shared" si="159"/>
        <v>5060.399999999996</v>
      </c>
      <c r="N290" s="186">
        <f t="shared" si="160"/>
        <v>3002.7000000000071</v>
      </c>
      <c r="O290" s="186">
        <f t="shared" si="161"/>
        <v>4660.8999999999969</v>
      </c>
      <c r="P290" s="261">
        <f t="shared" si="151"/>
        <v>1936.9000000000005</v>
      </c>
      <c r="Q290" s="261">
        <f t="shared" si="152"/>
        <v>3343.5999999999995</v>
      </c>
      <c r="R290" s="261">
        <f t="shared" si="153"/>
        <v>6997.2999999999993</v>
      </c>
      <c r="S290" s="375">
        <f t="shared" si="162"/>
        <v>2517.6999999999966</v>
      </c>
      <c r="T290" s="189">
        <v>0.8</v>
      </c>
      <c r="U290" s="189">
        <v>2.2000000000000002</v>
      </c>
      <c r="V290" s="376">
        <f t="shared" si="163"/>
        <v>1769.0000000000009</v>
      </c>
      <c r="W290" s="376">
        <f t="shared" si="164"/>
        <v>2245.1999999999994</v>
      </c>
      <c r="X290" s="377">
        <f t="shared" si="165"/>
        <v>5936.6999999999971</v>
      </c>
      <c r="Y290" s="186">
        <f t="shared" si="166"/>
        <v>3602.8000000000138</v>
      </c>
      <c r="Z290" s="186">
        <f t="shared" si="167"/>
        <v>6184.0999999999958</v>
      </c>
      <c r="AC290" s="212">
        <f t="shared" si="148"/>
        <v>982.30000000000337</v>
      </c>
      <c r="AD290" s="260">
        <f t="shared" si="149"/>
        <v>5754.8000000000011</v>
      </c>
      <c r="AE290" s="212">
        <f t="shared" si="150"/>
        <v>8375</v>
      </c>
    </row>
    <row r="291" spans="1:31" ht="19.5" customHeight="1" x14ac:dyDescent="0.2">
      <c r="A291" s="372" t="s">
        <v>196</v>
      </c>
      <c r="B291" s="373">
        <v>45490</v>
      </c>
      <c r="C291" s="69">
        <v>5.2</v>
      </c>
      <c r="D291" s="69">
        <v>2</v>
      </c>
      <c r="E291" s="69">
        <v>2</v>
      </c>
      <c r="F291" s="374">
        <f t="shared" si="154"/>
        <v>4696.1000000000013</v>
      </c>
      <c r="G291" s="175">
        <f t="shared" si="155"/>
        <v>6664</v>
      </c>
      <c r="H291" s="375">
        <f t="shared" si="156"/>
        <v>1568.2999999999995</v>
      </c>
      <c r="I291" s="184">
        <v>0.7</v>
      </c>
      <c r="J291" s="184">
        <v>1.8</v>
      </c>
      <c r="K291" s="376">
        <f t="shared" si="157"/>
        <v>1291.4000000000003</v>
      </c>
      <c r="L291" s="376">
        <f t="shared" si="158"/>
        <v>1941.8000000000006</v>
      </c>
      <c r="M291" s="377">
        <f t="shared" si="159"/>
        <v>5065.5999999999958</v>
      </c>
      <c r="N291" s="186">
        <f t="shared" si="160"/>
        <v>3003.4000000000069</v>
      </c>
      <c r="O291" s="186">
        <f t="shared" si="161"/>
        <v>4662.6999999999971</v>
      </c>
      <c r="P291" s="261">
        <f t="shared" si="151"/>
        <v>1931.7000000000007</v>
      </c>
      <c r="Q291" s="261">
        <f t="shared" si="152"/>
        <v>3341.7999999999993</v>
      </c>
      <c r="R291" s="261">
        <f t="shared" si="153"/>
        <v>6996.5999999999995</v>
      </c>
      <c r="S291" s="375">
        <f t="shared" si="162"/>
        <v>2522.8999999999965</v>
      </c>
      <c r="T291" s="189">
        <v>0.7</v>
      </c>
      <c r="U291" s="189">
        <v>1.8</v>
      </c>
      <c r="V291" s="376">
        <f t="shared" si="163"/>
        <v>1769.700000000001</v>
      </c>
      <c r="W291" s="376">
        <f t="shared" si="164"/>
        <v>2246.9999999999995</v>
      </c>
      <c r="X291" s="377">
        <f t="shared" si="165"/>
        <v>5941.8999999999969</v>
      </c>
      <c r="Y291" s="186">
        <f t="shared" si="166"/>
        <v>3603.5000000000136</v>
      </c>
      <c r="Z291" s="186">
        <f t="shared" si="167"/>
        <v>6185.899999999996</v>
      </c>
      <c r="AC291" s="212">
        <f t="shared" si="148"/>
        <v>977.10000000000355</v>
      </c>
      <c r="AD291" s="260">
        <f t="shared" si="149"/>
        <v>5753</v>
      </c>
      <c r="AE291" s="212">
        <f t="shared" si="150"/>
        <v>8374.2999999999993</v>
      </c>
    </row>
    <row r="292" spans="1:31" ht="19.5" customHeight="1" x14ac:dyDescent="0.2">
      <c r="A292" s="372" t="s">
        <v>197</v>
      </c>
      <c r="B292" s="373">
        <v>45495</v>
      </c>
      <c r="C292" s="69">
        <v>0</v>
      </c>
      <c r="D292" s="69">
        <v>1</v>
      </c>
      <c r="E292" s="69">
        <v>0</v>
      </c>
      <c r="F292" s="374">
        <f t="shared" si="154"/>
        <v>4696.1000000000013</v>
      </c>
      <c r="G292" s="175">
        <f t="shared" si="155"/>
        <v>6664</v>
      </c>
      <c r="H292" s="375">
        <f t="shared" si="156"/>
        <v>1568.2999999999995</v>
      </c>
      <c r="I292" s="184">
        <v>0.3</v>
      </c>
      <c r="J292" s="184">
        <v>0.5</v>
      </c>
      <c r="K292" s="376">
        <f t="shared" si="157"/>
        <v>1291.7000000000003</v>
      </c>
      <c r="L292" s="376">
        <f t="shared" si="158"/>
        <v>1942.3000000000006</v>
      </c>
      <c r="M292" s="377">
        <f t="shared" si="159"/>
        <v>5065.5999999999958</v>
      </c>
      <c r="N292" s="186">
        <f t="shared" si="160"/>
        <v>3003.7000000000071</v>
      </c>
      <c r="O292" s="186">
        <f t="shared" si="161"/>
        <v>4663.1999999999971</v>
      </c>
      <c r="P292" s="261">
        <f t="shared" si="151"/>
        <v>1931.7000000000007</v>
      </c>
      <c r="Q292" s="261">
        <f t="shared" si="152"/>
        <v>3341.2999999999993</v>
      </c>
      <c r="R292" s="261">
        <f t="shared" si="153"/>
        <v>6996.2999999999993</v>
      </c>
      <c r="S292" s="375">
        <f t="shared" si="162"/>
        <v>2522.8999999999965</v>
      </c>
      <c r="T292" s="189">
        <v>0.3</v>
      </c>
      <c r="U292" s="189">
        <v>0.5</v>
      </c>
      <c r="V292" s="376">
        <f t="shared" si="163"/>
        <v>1770.0000000000009</v>
      </c>
      <c r="W292" s="376">
        <f t="shared" si="164"/>
        <v>2247.4999999999995</v>
      </c>
      <c r="X292" s="377">
        <f t="shared" si="165"/>
        <v>5941.8999999999969</v>
      </c>
      <c r="Y292" s="186">
        <f t="shared" si="166"/>
        <v>3603.8000000000138</v>
      </c>
      <c r="Z292" s="186">
        <f t="shared" si="167"/>
        <v>6186.399999999996</v>
      </c>
      <c r="AC292" s="212">
        <f t="shared" si="148"/>
        <v>977.10000000000355</v>
      </c>
      <c r="AD292" s="260">
        <f t="shared" si="149"/>
        <v>5752.5</v>
      </c>
      <c r="AE292" s="212">
        <f t="shared" si="150"/>
        <v>8374</v>
      </c>
    </row>
    <row r="293" spans="1:31" ht="19.5" customHeight="1" x14ac:dyDescent="0.2">
      <c r="A293" s="372" t="s">
        <v>198</v>
      </c>
      <c r="B293" s="373">
        <v>45497</v>
      </c>
      <c r="C293" s="69">
        <v>1.7</v>
      </c>
      <c r="D293" s="69">
        <v>1</v>
      </c>
      <c r="E293" s="69">
        <v>1</v>
      </c>
      <c r="F293" s="374">
        <f t="shared" si="154"/>
        <v>4697.8000000000011</v>
      </c>
      <c r="G293" s="175">
        <f t="shared" si="155"/>
        <v>6665</v>
      </c>
      <c r="H293" s="375">
        <f t="shared" si="156"/>
        <v>1569.9999999999995</v>
      </c>
      <c r="I293" s="184">
        <v>0.4</v>
      </c>
      <c r="J293" s="184">
        <v>0.9</v>
      </c>
      <c r="K293" s="376">
        <f t="shared" si="157"/>
        <v>1292.1000000000004</v>
      </c>
      <c r="L293" s="376">
        <f t="shared" si="158"/>
        <v>1943.2000000000007</v>
      </c>
      <c r="M293" s="377">
        <f t="shared" si="159"/>
        <v>5067.2999999999956</v>
      </c>
      <c r="N293" s="186">
        <f t="shared" si="160"/>
        <v>3004.1000000000072</v>
      </c>
      <c r="O293" s="186">
        <f t="shared" si="161"/>
        <v>4664.0999999999967</v>
      </c>
      <c r="P293" s="261">
        <f t="shared" si="151"/>
        <v>1930.0000000000005</v>
      </c>
      <c r="Q293" s="261">
        <f t="shared" si="152"/>
        <v>3340.3999999999992</v>
      </c>
      <c r="R293" s="261">
        <f t="shared" si="153"/>
        <v>6995.9</v>
      </c>
      <c r="S293" s="375">
        <f t="shared" si="162"/>
        <v>2524.5999999999963</v>
      </c>
      <c r="T293" s="189">
        <v>0.3</v>
      </c>
      <c r="U293" s="189">
        <v>1</v>
      </c>
      <c r="V293" s="376">
        <f>IF(T293="","",T293+V292)</f>
        <v>1770.3000000000009</v>
      </c>
      <c r="W293" s="376">
        <f t="shared" si="164"/>
        <v>2248.4999999999995</v>
      </c>
      <c r="X293" s="377">
        <f t="shared" si="165"/>
        <v>5943.5999999999967</v>
      </c>
      <c r="Y293" s="186">
        <f t="shared" si="166"/>
        <v>3604.100000000014</v>
      </c>
      <c r="Z293" s="186">
        <f t="shared" si="167"/>
        <v>6187.399999999996</v>
      </c>
      <c r="AC293" s="212">
        <f t="shared" si="148"/>
        <v>975.40000000000373</v>
      </c>
      <c r="AD293" s="260">
        <f t="shared" si="149"/>
        <v>5751.5</v>
      </c>
      <c r="AE293" s="212">
        <f t="shared" si="150"/>
        <v>8373.6999999999989</v>
      </c>
    </row>
    <row r="294" spans="1:31" ht="19.5" customHeight="1" x14ac:dyDescent="0.2">
      <c r="A294" s="372" t="s">
        <v>199</v>
      </c>
      <c r="B294" s="373">
        <v>45498</v>
      </c>
      <c r="C294" s="69">
        <v>1.8</v>
      </c>
      <c r="D294" s="69">
        <v>1</v>
      </c>
      <c r="E294" s="69">
        <v>3</v>
      </c>
      <c r="F294" s="374">
        <f t="shared" si="154"/>
        <v>4699.6000000000013</v>
      </c>
      <c r="G294" s="175">
        <f t="shared" si="155"/>
        <v>6668</v>
      </c>
      <c r="H294" s="375">
        <f t="shared" si="156"/>
        <v>1571.7999999999995</v>
      </c>
      <c r="I294" s="184">
        <v>0.3</v>
      </c>
      <c r="J294" s="184">
        <v>1.3</v>
      </c>
      <c r="K294" s="376">
        <f t="shared" si="157"/>
        <v>1292.4000000000003</v>
      </c>
      <c r="L294" s="376">
        <f t="shared" si="158"/>
        <v>1944.5000000000007</v>
      </c>
      <c r="M294" s="377">
        <f t="shared" si="159"/>
        <v>5069.0999999999958</v>
      </c>
      <c r="N294" s="186">
        <f t="shared" si="160"/>
        <v>3004.4000000000074</v>
      </c>
      <c r="O294" s="186">
        <f t="shared" si="161"/>
        <v>4665.3999999999969</v>
      </c>
      <c r="P294" s="261">
        <f t="shared" si="151"/>
        <v>1928.2000000000007</v>
      </c>
      <c r="Q294" s="261">
        <f t="shared" si="152"/>
        <v>3339.0999999999995</v>
      </c>
      <c r="R294" s="261">
        <f t="shared" si="153"/>
        <v>6995.5999999999995</v>
      </c>
      <c r="S294" s="375">
        <f t="shared" si="162"/>
        <v>2526.3999999999965</v>
      </c>
      <c r="T294" s="189">
        <v>0.4</v>
      </c>
      <c r="U294" s="189">
        <v>1.2</v>
      </c>
      <c r="V294" s="376">
        <f t="shared" si="163"/>
        <v>1770.700000000001</v>
      </c>
      <c r="W294" s="376">
        <f t="shared" si="164"/>
        <v>2249.6999999999994</v>
      </c>
      <c r="X294" s="377">
        <f t="shared" si="165"/>
        <v>5945.3999999999969</v>
      </c>
      <c r="Y294" s="186">
        <f t="shared" si="166"/>
        <v>3604.5000000000141</v>
      </c>
      <c r="Z294" s="186">
        <f t="shared" si="167"/>
        <v>6188.5999999999958</v>
      </c>
      <c r="AC294" s="212">
        <f t="shared" si="148"/>
        <v>973.60000000000355</v>
      </c>
      <c r="AD294" s="260">
        <f t="shared" si="149"/>
        <v>5750.3000000000011</v>
      </c>
      <c r="AE294" s="212">
        <f t="shared" si="150"/>
        <v>8373.2999999999993</v>
      </c>
    </row>
    <row r="295" spans="1:31" ht="19.5" customHeight="1" thickBot="1" x14ac:dyDescent="0.25">
      <c r="A295" s="378" t="s">
        <v>200</v>
      </c>
      <c r="B295" s="379">
        <v>45502</v>
      </c>
      <c r="C295" s="111">
        <v>3.6</v>
      </c>
      <c r="D295" s="111">
        <v>2</v>
      </c>
      <c r="E295" s="111">
        <v>5</v>
      </c>
      <c r="F295" s="380">
        <f t="shared" si="154"/>
        <v>4703.2000000000016</v>
      </c>
      <c r="G295" s="194">
        <f t="shared" si="155"/>
        <v>6673</v>
      </c>
      <c r="H295" s="381">
        <f t="shared" si="156"/>
        <v>1575.3999999999994</v>
      </c>
      <c r="I295" s="195">
        <v>0.7</v>
      </c>
      <c r="J295" s="195">
        <v>2.2999999999999998</v>
      </c>
      <c r="K295" s="382">
        <f t="shared" si="157"/>
        <v>1293.1000000000004</v>
      </c>
      <c r="L295" s="382">
        <f t="shared" si="158"/>
        <v>1946.8000000000006</v>
      </c>
      <c r="M295" s="383">
        <f t="shared" si="159"/>
        <v>5072.6999999999953</v>
      </c>
      <c r="N295" s="198">
        <f t="shared" si="160"/>
        <v>3005.1000000000072</v>
      </c>
      <c r="O295" s="198">
        <f t="shared" si="161"/>
        <v>4667.6999999999971</v>
      </c>
      <c r="P295" s="261">
        <f t="shared" si="151"/>
        <v>1924.6000000000008</v>
      </c>
      <c r="Q295" s="261">
        <f t="shared" si="152"/>
        <v>3336.7999999999993</v>
      </c>
      <c r="R295" s="261">
        <f t="shared" si="153"/>
        <v>6994.9</v>
      </c>
      <c r="S295" s="381">
        <f t="shared" si="162"/>
        <v>2529.9999999999964</v>
      </c>
      <c r="T295" s="201">
        <v>0.6</v>
      </c>
      <c r="U295" s="201">
        <v>2.2999999999999998</v>
      </c>
      <c r="V295" s="382">
        <f t="shared" si="163"/>
        <v>1771.3000000000009</v>
      </c>
      <c r="W295" s="382">
        <f t="shared" si="164"/>
        <v>2251.9999999999995</v>
      </c>
      <c r="X295" s="383">
        <f t="shared" si="165"/>
        <v>5948.9999999999964</v>
      </c>
      <c r="Y295" s="198">
        <f t="shared" si="166"/>
        <v>3605.100000000014</v>
      </c>
      <c r="Z295" s="198">
        <f t="shared" si="167"/>
        <v>6190.899999999996</v>
      </c>
      <c r="AA295" s="155"/>
      <c r="AB295" s="155"/>
      <c r="AC295" s="212">
        <f t="shared" si="148"/>
        <v>970.00000000000364</v>
      </c>
      <c r="AD295" s="260">
        <f t="shared" si="149"/>
        <v>5748</v>
      </c>
      <c r="AE295" s="212">
        <f t="shared" si="150"/>
        <v>8372.6999999999989</v>
      </c>
    </row>
    <row r="296" spans="1:31" ht="19.5" customHeight="1" thickBot="1" x14ac:dyDescent="0.25">
      <c r="A296" s="452" t="s">
        <v>659</v>
      </c>
      <c r="B296" s="453"/>
      <c r="C296" s="453"/>
      <c r="D296" s="453"/>
      <c r="E296" s="453"/>
      <c r="F296" s="453"/>
      <c r="G296" s="453"/>
      <c r="H296" s="453"/>
      <c r="I296" s="453"/>
      <c r="J296" s="453"/>
      <c r="K296" s="453"/>
      <c r="L296" s="453"/>
      <c r="M296" s="453"/>
      <c r="N296" s="453"/>
      <c r="O296" s="453"/>
      <c r="P296" s="453"/>
      <c r="Q296" s="453"/>
      <c r="R296" s="453"/>
      <c r="S296" s="453"/>
      <c r="T296" s="453"/>
      <c r="U296" s="453"/>
      <c r="V296" s="453"/>
      <c r="W296" s="453"/>
      <c r="X296" s="453"/>
      <c r="Y296" s="453"/>
      <c r="Z296" s="453"/>
      <c r="AA296" s="453"/>
      <c r="AB296" s="453"/>
      <c r="AC296" s="453"/>
      <c r="AD296" s="453"/>
      <c r="AE296" s="454"/>
    </row>
    <row r="297" spans="1:31" ht="19.5" customHeight="1" x14ac:dyDescent="0.2">
      <c r="A297" s="384" t="s">
        <v>201</v>
      </c>
      <c r="B297" s="385">
        <v>45502</v>
      </c>
      <c r="C297" s="386">
        <v>0</v>
      </c>
      <c r="D297" s="386">
        <v>0</v>
      </c>
      <c r="E297" s="386">
        <v>0</v>
      </c>
      <c r="F297" s="387">
        <f>IF(C297="","",C297+F295)</f>
        <v>4703.2000000000016</v>
      </c>
      <c r="G297" s="207">
        <f>IF(E297="","",G295+E297)</f>
        <v>6673</v>
      </c>
      <c r="H297" s="388">
        <f>IF(C297="","",C297+H295)</f>
        <v>1575.3999999999994</v>
      </c>
      <c r="I297" s="226">
        <v>0</v>
      </c>
      <c r="J297" s="226">
        <v>0</v>
      </c>
      <c r="K297" s="389">
        <f>IF(I297="","",I297+K295)</f>
        <v>1293.1000000000004</v>
      </c>
      <c r="L297" s="389">
        <f>IF(J297="","",J297+L295)</f>
        <v>1946.8000000000006</v>
      </c>
      <c r="M297" s="390">
        <f>IF(H297="","",H297-H295+M295)</f>
        <v>5072.6999999999953</v>
      </c>
      <c r="N297" s="211">
        <f>IF(I297="","",I297+N295)</f>
        <v>3005.1000000000072</v>
      </c>
      <c r="O297" s="211">
        <v>4667.8</v>
      </c>
      <c r="P297" s="261">
        <f t="shared" ref="P297:P360" si="168">IF(H297="","",2761.92-(H297-738.08))</f>
        <v>1924.6000000000008</v>
      </c>
      <c r="Q297" s="261">
        <f t="shared" ref="Q297:Q360" si="169">IF(L297="","",4014.95-(L297-1268.65))</f>
        <v>3336.7999999999993</v>
      </c>
      <c r="R297" s="261">
        <f t="shared" ref="R297:R360" si="170">IF(K297="","",7237-(K297-1051))</f>
        <v>6994.9</v>
      </c>
      <c r="S297" s="388">
        <f>IF(C297="","",C297+S295)</f>
        <v>2529.9999999999964</v>
      </c>
      <c r="T297" s="391">
        <v>0</v>
      </c>
      <c r="U297" s="391">
        <v>0</v>
      </c>
      <c r="V297" s="389">
        <v>747.1</v>
      </c>
      <c r="W297" s="389">
        <v>2013.9</v>
      </c>
      <c r="X297" s="390">
        <f>IF(S297="","",S297-S295+X295)</f>
        <v>5948.9999999999964</v>
      </c>
      <c r="Y297" s="211">
        <f>IF(T297="","",T297+Y295)</f>
        <v>3605.100000000014</v>
      </c>
      <c r="Z297" s="211">
        <f>IF(U297="","",U297+Z295)</f>
        <v>6190.899999999996</v>
      </c>
      <c r="AA297" s="155"/>
      <c r="AB297" s="155"/>
      <c r="AC297" s="212">
        <f t="shared" ref="AC297:AC360" si="171">IF(S297="","",3153-(S297-347))</f>
        <v>970.00000000000364</v>
      </c>
      <c r="AD297" s="260">
        <f t="shared" ref="AD297:AD360" si="172">IF(W297="","",7662-(W297-338))</f>
        <v>5986.1</v>
      </c>
      <c r="AE297" s="212">
        <f t="shared" ref="AE297:AE360" si="173">IF(V297="","",144-(V297-10000))</f>
        <v>9396.9</v>
      </c>
    </row>
    <row r="298" spans="1:31" ht="19.5" customHeight="1" x14ac:dyDescent="0.2">
      <c r="A298" s="372" t="s">
        <v>202</v>
      </c>
      <c r="B298" s="385">
        <v>45503</v>
      </c>
      <c r="C298" s="69">
        <v>4.5</v>
      </c>
      <c r="D298" s="69">
        <v>2</v>
      </c>
      <c r="E298" s="69">
        <v>2</v>
      </c>
      <c r="F298" s="374">
        <f t="shared" si="154"/>
        <v>4707.7000000000016</v>
      </c>
      <c r="G298" s="175">
        <f t="shared" si="155"/>
        <v>6675</v>
      </c>
      <c r="H298" s="375">
        <f t="shared" si="156"/>
        <v>1579.8999999999994</v>
      </c>
      <c r="I298" s="184">
        <v>0.6</v>
      </c>
      <c r="J298" s="184">
        <v>1.6</v>
      </c>
      <c r="K298" s="376">
        <f t="shared" si="157"/>
        <v>1293.7000000000003</v>
      </c>
      <c r="L298" s="376">
        <f t="shared" si="158"/>
        <v>1948.4000000000005</v>
      </c>
      <c r="M298" s="377">
        <f>IF(H298="","",H298-H297+M297)</f>
        <v>5077.1999999999953</v>
      </c>
      <c r="N298" s="186">
        <f t="shared" si="160"/>
        <v>3005.7000000000071</v>
      </c>
      <c r="O298" s="186">
        <f t="shared" si="161"/>
        <v>4669.4000000000005</v>
      </c>
      <c r="P298" s="261">
        <f t="shared" si="168"/>
        <v>1920.1000000000008</v>
      </c>
      <c r="Q298" s="261">
        <f t="shared" si="169"/>
        <v>3335.1999999999994</v>
      </c>
      <c r="R298" s="261">
        <f t="shared" si="170"/>
        <v>6994.2999999999993</v>
      </c>
      <c r="S298" s="375">
        <f t="shared" si="162"/>
        <v>2534.4999999999964</v>
      </c>
      <c r="T298" s="189">
        <v>0.7</v>
      </c>
      <c r="U298" s="189">
        <v>1.6</v>
      </c>
      <c r="V298" s="376">
        <f t="shared" si="163"/>
        <v>747.80000000000007</v>
      </c>
      <c r="W298" s="376">
        <f t="shared" si="164"/>
        <v>2015.5</v>
      </c>
      <c r="X298" s="377">
        <f t="shared" si="165"/>
        <v>5953.4999999999964</v>
      </c>
      <c r="Y298" s="186">
        <f t="shared" si="166"/>
        <v>3605.8000000000138</v>
      </c>
      <c r="Z298" s="186">
        <f t="shared" si="167"/>
        <v>6192.4999999999964</v>
      </c>
      <c r="AC298" s="212">
        <f t="shared" si="171"/>
        <v>965.50000000000364</v>
      </c>
      <c r="AD298" s="260">
        <f t="shared" si="172"/>
        <v>5984.5</v>
      </c>
      <c r="AE298" s="212">
        <f t="shared" si="173"/>
        <v>9396.2000000000007</v>
      </c>
    </row>
    <row r="299" spans="1:31" ht="19.5" customHeight="1" x14ac:dyDescent="0.2">
      <c r="A299" s="378" t="s">
        <v>203</v>
      </c>
      <c r="B299" s="385">
        <v>45504</v>
      </c>
      <c r="C299" s="69">
        <v>1.8</v>
      </c>
      <c r="D299" s="69">
        <v>1</v>
      </c>
      <c r="E299" s="69">
        <v>3</v>
      </c>
      <c r="F299" s="374">
        <f t="shared" si="154"/>
        <v>4709.5000000000018</v>
      </c>
      <c r="G299" s="175">
        <f t="shared" si="155"/>
        <v>6678</v>
      </c>
      <c r="H299" s="375">
        <f t="shared" si="156"/>
        <v>1581.6999999999994</v>
      </c>
      <c r="I299" s="184">
        <v>0.4</v>
      </c>
      <c r="J299" s="184">
        <v>1.1000000000000001</v>
      </c>
      <c r="K299" s="376">
        <f t="shared" si="157"/>
        <v>1294.1000000000004</v>
      </c>
      <c r="L299" s="376">
        <f t="shared" si="158"/>
        <v>1949.5000000000005</v>
      </c>
      <c r="M299" s="377">
        <f t="shared" si="159"/>
        <v>5078.9999999999955</v>
      </c>
      <c r="N299" s="186">
        <f t="shared" si="160"/>
        <v>3006.1000000000072</v>
      </c>
      <c r="O299" s="186">
        <f t="shared" si="161"/>
        <v>4670.5000000000009</v>
      </c>
      <c r="P299" s="261">
        <f t="shared" si="168"/>
        <v>1918.3000000000006</v>
      </c>
      <c r="Q299" s="261">
        <f t="shared" si="169"/>
        <v>3334.0999999999995</v>
      </c>
      <c r="R299" s="261">
        <f t="shared" si="170"/>
        <v>6993.9</v>
      </c>
      <c r="S299" s="375">
        <f t="shared" si="162"/>
        <v>2536.2999999999965</v>
      </c>
      <c r="T299" s="189">
        <v>0.3</v>
      </c>
      <c r="U299" s="189">
        <v>1.1000000000000001</v>
      </c>
      <c r="V299" s="376">
        <f t="shared" si="163"/>
        <v>748.1</v>
      </c>
      <c r="W299" s="376">
        <f t="shared" si="164"/>
        <v>2016.6</v>
      </c>
      <c r="X299" s="377">
        <f t="shared" si="165"/>
        <v>5955.2999999999965</v>
      </c>
      <c r="Y299" s="186">
        <f t="shared" si="166"/>
        <v>3606.100000000014</v>
      </c>
      <c r="Z299" s="186">
        <f t="shared" si="167"/>
        <v>6193.5999999999967</v>
      </c>
      <c r="AC299" s="212">
        <f t="shared" si="171"/>
        <v>963.70000000000346</v>
      </c>
      <c r="AD299" s="260">
        <f t="shared" si="172"/>
        <v>5983.4</v>
      </c>
      <c r="AE299" s="212">
        <f t="shared" si="173"/>
        <v>9395.9</v>
      </c>
    </row>
    <row r="300" spans="1:31" ht="19.5" customHeight="1" x14ac:dyDescent="0.2">
      <c r="A300" s="372" t="s">
        <v>204</v>
      </c>
      <c r="B300" s="385">
        <v>45505</v>
      </c>
      <c r="C300" s="69">
        <v>1.5</v>
      </c>
      <c r="D300" s="69">
        <v>2</v>
      </c>
      <c r="E300" s="69">
        <v>3</v>
      </c>
      <c r="F300" s="374">
        <f t="shared" si="154"/>
        <v>4711.0000000000018</v>
      </c>
      <c r="G300" s="175">
        <f t="shared" si="155"/>
        <v>6681</v>
      </c>
      <c r="H300" s="375">
        <f t="shared" si="156"/>
        <v>1583.1999999999994</v>
      </c>
      <c r="I300" s="184">
        <v>0.6</v>
      </c>
      <c r="J300" s="184">
        <v>1.5</v>
      </c>
      <c r="K300" s="376">
        <f t="shared" si="157"/>
        <v>1294.7000000000003</v>
      </c>
      <c r="L300" s="376">
        <f t="shared" si="158"/>
        <v>1951.0000000000005</v>
      </c>
      <c r="M300" s="377">
        <f t="shared" si="159"/>
        <v>5080.4999999999955</v>
      </c>
      <c r="N300" s="186">
        <f t="shared" si="160"/>
        <v>3006.7000000000071</v>
      </c>
      <c r="O300" s="186">
        <f t="shared" si="161"/>
        <v>4672.0000000000009</v>
      </c>
      <c r="P300" s="261">
        <f t="shared" si="168"/>
        <v>1916.8000000000006</v>
      </c>
      <c r="Q300" s="261">
        <f t="shared" si="169"/>
        <v>3332.5999999999995</v>
      </c>
      <c r="R300" s="261">
        <f t="shared" si="170"/>
        <v>6993.2999999999993</v>
      </c>
      <c r="S300" s="375">
        <f t="shared" si="162"/>
        <v>2537.7999999999965</v>
      </c>
      <c r="T300" s="189">
        <v>0.7</v>
      </c>
      <c r="U300" s="189">
        <v>1.5</v>
      </c>
      <c r="V300" s="376">
        <f t="shared" si="163"/>
        <v>748.80000000000007</v>
      </c>
      <c r="W300" s="376">
        <f t="shared" si="164"/>
        <v>2018.1</v>
      </c>
      <c r="X300" s="377">
        <f t="shared" si="165"/>
        <v>5956.7999999999965</v>
      </c>
      <c r="Y300" s="186">
        <f t="shared" si="166"/>
        <v>3606.8000000000138</v>
      </c>
      <c r="Z300" s="186">
        <f t="shared" si="167"/>
        <v>6195.0999999999967</v>
      </c>
      <c r="AC300" s="212">
        <f t="shared" si="171"/>
        <v>962.20000000000346</v>
      </c>
      <c r="AD300" s="260">
        <f t="shared" si="172"/>
        <v>5981.9</v>
      </c>
      <c r="AE300" s="212">
        <f t="shared" si="173"/>
        <v>9395.2000000000007</v>
      </c>
    </row>
    <row r="301" spans="1:31" ht="19.5" customHeight="1" x14ac:dyDescent="0.2">
      <c r="A301" s="372" t="s">
        <v>205</v>
      </c>
      <c r="B301" s="385">
        <v>45505</v>
      </c>
      <c r="C301" s="69">
        <v>0</v>
      </c>
      <c r="D301" s="69">
        <v>0</v>
      </c>
      <c r="E301" s="69">
        <v>0</v>
      </c>
      <c r="F301" s="374">
        <f t="shared" si="154"/>
        <v>4711.0000000000018</v>
      </c>
      <c r="G301" s="175">
        <f t="shared" si="155"/>
        <v>6681</v>
      </c>
      <c r="H301" s="375">
        <f t="shared" si="156"/>
        <v>1583.1999999999994</v>
      </c>
      <c r="I301" s="184">
        <v>0</v>
      </c>
      <c r="J301" s="184">
        <v>0</v>
      </c>
      <c r="K301" s="376">
        <f t="shared" si="157"/>
        <v>1294.7000000000003</v>
      </c>
      <c r="L301" s="376">
        <f t="shared" si="158"/>
        <v>1951.0000000000005</v>
      </c>
      <c r="M301" s="377">
        <f t="shared" si="159"/>
        <v>5080.4999999999955</v>
      </c>
      <c r="N301" s="186">
        <f t="shared" si="160"/>
        <v>3006.7000000000071</v>
      </c>
      <c r="O301" s="186">
        <f t="shared" si="161"/>
        <v>4672.0000000000009</v>
      </c>
      <c r="P301" s="261">
        <f t="shared" si="168"/>
        <v>1916.8000000000006</v>
      </c>
      <c r="Q301" s="261">
        <f t="shared" si="169"/>
        <v>3332.5999999999995</v>
      </c>
      <c r="R301" s="261">
        <f t="shared" si="170"/>
        <v>6993.2999999999993</v>
      </c>
      <c r="S301" s="375">
        <f t="shared" si="162"/>
        <v>2537.7999999999965</v>
      </c>
      <c r="T301" s="189">
        <v>0</v>
      </c>
      <c r="U301" s="189">
        <v>0</v>
      </c>
      <c r="V301" s="376">
        <f t="shared" si="163"/>
        <v>748.80000000000007</v>
      </c>
      <c r="W301" s="376">
        <f t="shared" si="164"/>
        <v>2018.1</v>
      </c>
      <c r="X301" s="377">
        <f t="shared" si="165"/>
        <v>5956.7999999999965</v>
      </c>
      <c r="Y301" s="186">
        <f t="shared" si="166"/>
        <v>3606.8000000000138</v>
      </c>
      <c r="Z301" s="186">
        <f t="shared" si="167"/>
        <v>6195.0999999999967</v>
      </c>
      <c r="AC301" s="212">
        <f t="shared" si="171"/>
        <v>962.20000000000346</v>
      </c>
      <c r="AD301" s="260">
        <f t="shared" si="172"/>
        <v>5981.9</v>
      </c>
      <c r="AE301" s="212">
        <f t="shared" si="173"/>
        <v>9395.2000000000007</v>
      </c>
    </row>
    <row r="302" spans="1:31" ht="19.5" customHeight="1" x14ac:dyDescent="0.2">
      <c r="A302" s="378" t="s">
        <v>206</v>
      </c>
      <c r="B302" s="385">
        <v>45509</v>
      </c>
      <c r="C302" s="69">
        <v>2.6</v>
      </c>
      <c r="D302" s="69">
        <v>2</v>
      </c>
      <c r="E302" s="69">
        <v>8</v>
      </c>
      <c r="F302" s="374">
        <f t="shared" si="154"/>
        <v>4713.6000000000022</v>
      </c>
      <c r="G302" s="175">
        <f t="shared" si="155"/>
        <v>6689</v>
      </c>
      <c r="H302" s="375">
        <f t="shared" si="156"/>
        <v>1585.7999999999993</v>
      </c>
      <c r="I302" s="184">
        <v>0.7</v>
      </c>
      <c r="J302" s="184">
        <v>2.2999999999999998</v>
      </c>
      <c r="K302" s="376">
        <f t="shared" si="157"/>
        <v>1295.4000000000003</v>
      </c>
      <c r="L302" s="376">
        <f t="shared" si="158"/>
        <v>1953.3000000000004</v>
      </c>
      <c r="M302" s="377">
        <f t="shared" si="159"/>
        <v>5083.0999999999949</v>
      </c>
      <c r="N302" s="186">
        <f t="shared" si="160"/>
        <v>3007.4000000000069</v>
      </c>
      <c r="O302" s="186">
        <f t="shared" si="161"/>
        <v>4674.3000000000011</v>
      </c>
      <c r="P302" s="261">
        <f t="shared" si="168"/>
        <v>1914.2000000000007</v>
      </c>
      <c r="Q302" s="261">
        <f t="shared" si="169"/>
        <v>3330.2999999999993</v>
      </c>
      <c r="R302" s="261">
        <f t="shared" si="170"/>
        <v>6992.5999999999995</v>
      </c>
      <c r="S302" s="375">
        <f t="shared" si="162"/>
        <v>2540.3999999999965</v>
      </c>
      <c r="T302" s="189">
        <v>0.7</v>
      </c>
      <c r="U302" s="189">
        <v>2.4</v>
      </c>
      <c r="V302" s="376">
        <f t="shared" si="163"/>
        <v>749.50000000000011</v>
      </c>
      <c r="W302" s="376">
        <f t="shared" si="164"/>
        <v>2020.5</v>
      </c>
      <c r="X302" s="377">
        <f t="shared" si="165"/>
        <v>5959.399999999996</v>
      </c>
      <c r="Y302" s="186">
        <f t="shared" si="166"/>
        <v>3607.5000000000136</v>
      </c>
      <c r="Z302" s="186">
        <f t="shared" si="167"/>
        <v>6197.4999999999964</v>
      </c>
      <c r="AC302" s="212">
        <f t="shared" si="171"/>
        <v>959.60000000000355</v>
      </c>
      <c r="AD302" s="260">
        <f t="shared" si="172"/>
        <v>5979.5</v>
      </c>
      <c r="AE302" s="212">
        <f t="shared" si="173"/>
        <v>9394.5</v>
      </c>
    </row>
    <row r="303" spans="1:31" ht="19.5" customHeight="1" x14ac:dyDescent="0.2">
      <c r="A303" s="372" t="s">
        <v>207</v>
      </c>
      <c r="B303" s="385">
        <v>45510</v>
      </c>
      <c r="C303" s="69">
        <v>1.7</v>
      </c>
      <c r="D303" s="69">
        <v>1</v>
      </c>
      <c r="E303" s="69">
        <v>3</v>
      </c>
      <c r="F303" s="374">
        <f t="shared" si="154"/>
        <v>4715.300000000002</v>
      </c>
      <c r="G303" s="175">
        <f t="shared" si="155"/>
        <v>6692</v>
      </c>
      <c r="H303" s="375">
        <f t="shared" si="156"/>
        <v>1587.4999999999993</v>
      </c>
      <c r="I303" s="184">
        <v>0.4</v>
      </c>
      <c r="J303" s="184">
        <v>1.1000000000000001</v>
      </c>
      <c r="K303" s="376">
        <f t="shared" si="157"/>
        <v>1295.8000000000004</v>
      </c>
      <c r="L303" s="376">
        <f t="shared" si="158"/>
        <v>1954.4000000000003</v>
      </c>
      <c r="M303" s="377">
        <f t="shared" si="159"/>
        <v>5084.7999999999947</v>
      </c>
      <c r="N303" s="186">
        <f t="shared" si="160"/>
        <v>3007.800000000007</v>
      </c>
      <c r="O303" s="186">
        <f t="shared" si="161"/>
        <v>4675.4000000000015</v>
      </c>
      <c r="P303" s="261">
        <f t="shared" si="168"/>
        <v>1912.5000000000009</v>
      </c>
      <c r="Q303" s="261">
        <f t="shared" si="169"/>
        <v>3329.2</v>
      </c>
      <c r="R303" s="261">
        <f t="shared" si="170"/>
        <v>6992.2</v>
      </c>
      <c r="S303" s="375">
        <f t="shared" si="162"/>
        <v>2542.0999999999963</v>
      </c>
      <c r="T303" s="189">
        <v>0.3</v>
      </c>
      <c r="U303" s="189">
        <v>1.1000000000000001</v>
      </c>
      <c r="V303" s="376">
        <f t="shared" si="163"/>
        <v>749.80000000000007</v>
      </c>
      <c r="W303" s="376">
        <f t="shared" si="164"/>
        <v>2021.6</v>
      </c>
      <c r="X303" s="377">
        <f t="shared" si="165"/>
        <v>5961.0999999999958</v>
      </c>
      <c r="Y303" s="186">
        <f t="shared" si="166"/>
        <v>3607.8000000000138</v>
      </c>
      <c r="Z303" s="186">
        <f t="shared" si="167"/>
        <v>6198.5999999999967</v>
      </c>
      <c r="AC303" s="212">
        <f t="shared" si="171"/>
        <v>957.90000000000373</v>
      </c>
      <c r="AD303" s="260">
        <f t="shared" si="172"/>
        <v>5978.4</v>
      </c>
      <c r="AE303" s="212">
        <f t="shared" si="173"/>
        <v>9394.2000000000007</v>
      </c>
    </row>
    <row r="304" spans="1:31" ht="19.5" customHeight="1" x14ac:dyDescent="0.2">
      <c r="A304" s="372" t="s">
        <v>208</v>
      </c>
      <c r="B304" s="385">
        <v>45512</v>
      </c>
      <c r="C304" s="69">
        <v>2.2000000000000002</v>
      </c>
      <c r="D304" s="69">
        <v>1</v>
      </c>
      <c r="E304" s="69">
        <v>1</v>
      </c>
      <c r="F304" s="374">
        <f t="shared" si="154"/>
        <v>4717.5000000000018</v>
      </c>
      <c r="G304" s="175">
        <f t="shared" si="155"/>
        <v>6693</v>
      </c>
      <c r="H304" s="375">
        <f t="shared" si="156"/>
        <v>1589.6999999999994</v>
      </c>
      <c r="I304" s="184">
        <v>0.3</v>
      </c>
      <c r="J304" s="184">
        <v>0.8</v>
      </c>
      <c r="K304" s="376">
        <f t="shared" si="157"/>
        <v>1296.1000000000004</v>
      </c>
      <c r="L304" s="376">
        <f t="shared" si="158"/>
        <v>1955.2000000000003</v>
      </c>
      <c r="M304" s="377">
        <f t="shared" si="159"/>
        <v>5086.9999999999945</v>
      </c>
      <c r="N304" s="186">
        <f t="shared" si="160"/>
        <v>3008.1000000000072</v>
      </c>
      <c r="O304" s="186">
        <f t="shared" si="161"/>
        <v>4676.2000000000016</v>
      </c>
      <c r="P304" s="261">
        <f t="shared" si="168"/>
        <v>1910.3000000000006</v>
      </c>
      <c r="Q304" s="261">
        <f t="shared" si="169"/>
        <v>3328.3999999999996</v>
      </c>
      <c r="R304" s="261">
        <f t="shared" si="170"/>
        <v>6991.9</v>
      </c>
      <c r="S304" s="375">
        <f t="shared" si="162"/>
        <v>2544.2999999999961</v>
      </c>
      <c r="T304" s="189">
        <v>0.3</v>
      </c>
      <c r="U304" s="189">
        <v>0.7</v>
      </c>
      <c r="V304" s="376">
        <f t="shared" si="163"/>
        <v>750.1</v>
      </c>
      <c r="W304" s="376">
        <f t="shared" si="164"/>
        <v>2022.3</v>
      </c>
      <c r="X304" s="377">
        <f t="shared" si="165"/>
        <v>5963.2999999999956</v>
      </c>
      <c r="Y304" s="186">
        <f t="shared" si="166"/>
        <v>3608.100000000014</v>
      </c>
      <c r="Z304" s="186">
        <f t="shared" si="167"/>
        <v>6199.2999999999965</v>
      </c>
      <c r="AC304" s="212">
        <f t="shared" si="171"/>
        <v>955.70000000000391</v>
      </c>
      <c r="AD304" s="260">
        <f t="shared" si="172"/>
        <v>5977.7</v>
      </c>
      <c r="AE304" s="212">
        <f t="shared" si="173"/>
        <v>9393.9</v>
      </c>
    </row>
    <row r="305" spans="1:31" ht="19.5" customHeight="1" x14ac:dyDescent="0.2">
      <c r="A305" s="378" t="s">
        <v>209</v>
      </c>
      <c r="B305" s="385">
        <v>45516</v>
      </c>
      <c r="C305" s="69">
        <v>2</v>
      </c>
      <c r="D305" s="69">
        <v>1</v>
      </c>
      <c r="E305" s="69">
        <v>3</v>
      </c>
      <c r="F305" s="374">
        <f t="shared" si="154"/>
        <v>4719.5000000000018</v>
      </c>
      <c r="G305" s="175">
        <f t="shared" si="155"/>
        <v>6696</v>
      </c>
      <c r="H305" s="375">
        <f t="shared" si="156"/>
        <v>1591.6999999999994</v>
      </c>
      <c r="I305" s="184">
        <v>0.4</v>
      </c>
      <c r="J305" s="184">
        <v>1.4</v>
      </c>
      <c r="K305" s="376">
        <f t="shared" si="157"/>
        <v>1296.5000000000005</v>
      </c>
      <c r="L305" s="376">
        <f t="shared" si="158"/>
        <v>1956.6000000000004</v>
      </c>
      <c r="M305" s="377">
        <f t="shared" si="159"/>
        <v>5088.9999999999945</v>
      </c>
      <c r="N305" s="186">
        <f t="shared" si="160"/>
        <v>3008.5000000000073</v>
      </c>
      <c r="O305" s="186">
        <f t="shared" si="161"/>
        <v>4677.6000000000013</v>
      </c>
      <c r="P305" s="261">
        <f t="shared" si="168"/>
        <v>1908.3000000000006</v>
      </c>
      <c r="Q305" s="261">
        <f t="shared" si="169"/>
        <v>3326.9999999999995</v>
      </c>
      <c r="R305" s="261">
        <f t="shared" si="170"/>
        <v>6991.5</v>
      </c>
      <c r="S305" s="375">
        <f t="shared" si="162"/>
        <v>2546.2999999999961</v>
      </c>
      <c r="T305" s="189">
        <v>0.5</v>
      </c>
      <c r="U305" s="189">
        <v>1.5</v>
      </c>
      <c r="V305" s="376">
        <f t="shared" si="163"/>
        <v>750.6</v>
      </c>
      <c r="W305" s="376">
        <f t="shared" si="164"/>
        <v>2023.8</v>
      </c>
      <c r="X305" s="377">
        <f t="shared" si="165"/>
        <v>5965.2999999999956</v>
      </c>
      <c r="Y305" s="186">
        <f t="shared" si="166"/>
        <v>3608.600000000014</v>
      </c>
      <c r="Z305" s="186">
        <f t="shared" si="167"/>
        <v>6200.7999999999965</v>
      </c>
      <c r="AC305" s="212">
        <f t="shared" si="171"/>
        <v>953.70000000000391</v>
      </c>
      <c r="AD305" s="260">
        <f t="shared" si="172"/>
        <v>5976.2</v>
      </c>
      <c r="AE305" s="212">
        <f t="shared" si="173"/>
        <v>9393.4</v>
      </c>
    </row>
    <row r="306" spans="1:31" ht="19.5" customHeight="1" x14ac:dyDescent="0.2">
      <c r="A306" s="372" t="s">
        <v>210</v>
      </c>
      <c r="B306" s="385">
        <v>45516</v>
      </c>
      <c r="C306" s="69">
        <v>0</v>
      </c>
      <c r="D306" s="69">
        <v>1</v>
      </c>
      <c r="E306" s="69">
        <v>0</v>
      </c>
      <c r="F306" s="374">
        <f t="shared" si="154"/>
        <v>4719.5000000000018</v>
      </c>
      <c r="G306" s="175">
        <f t="shared" si="155"/>
        <v>6696</v>
      </c>
      <c r="H306" s="375">
        <f t="shared" si="156"/>
        <v>1591.6999999999994</v>
      </c>
      <c r="I306" s="184">
        <v>0.4</v>
      </c>
      <c r="J306" s="184">
        <v>0.6</v>
      </c>
      <c r="K306" s="376">
        <f t="shared" si="157"/>
        <v>1296.9000000000005</v>
      </c>
      <c r="L306" s="376">
        <f t="shared" si="158"/>
        <v>1957.2000000000003</v>
      </c>
      <c r="M306" s="377">
        <f t="shared" si="159"/>
        <v>5088.9999999999945</v>
      </c>
      <c r="N306" s="186">
        <f t="shared" si="160"/>
        <v>3008.9000000000074</v>
      </c>
      <c r="O306" s="186">
        <f t="shared" si="161"/>
        <v>4678.2000000000016</v>
      </c>
      <c r="P306" s="261">
        <f t="shared" si="168"/>
        <v>1908.3000000000006</v>
      </c>
      <c r="Q306" s="261">
        <f t="shared" si="169"/>
        <v>3326.3999999999996</v>
      </c>
      <c r="R306" s="261">
        <f t="shared" si="170"/>
        <v>6991.0999999999995</v>
      </c>
      <c r="S306" s="375">
        <f t="shared" si="162"/>
        <v>2546.2999999999961</v>
      </c>
      <c r="T306" s="189">
        <v>0.4</v>
      </c>
      <c r="U306" s="189">
        <v>0.7</v>
      </c>
      <c r="V306" s="376">
        <f t="shared" si="163"/>
        <v>751</v>
      </c>
      <c r="W306" s="376">
        <f t="shared" si="164"/>
        <v>2024.5</v>
      </c>
      <c r="X306" s="377">
        <f t="shared" si="165"/>
        <v>5965.2999999999956</v>
      </c>
      <c r="Y306" s="186">
        <f t="shared" si="166"/>
        <v>3609.0000000000141</v>
      </c>
      <c r="Z306" s="186">
        <f t="shared" si="167"/>
        <v>6201.4999999999964</v>
      </c>
      <c r="AC306" s="212">
        <f t="shared" si="171"/>
        <v>953.70000000000391</v>
      </c>
      <c r="AD306" s="260">
        <f t="shared" si="172"/>
        <v>5975.5</v>
      </c>
      <c r="AE306" s="212">
        <f t="shared" si="173"/>
        <v>9393</v>
      </c>
    </row>
    <row r="307" spans="1:31" ht="19.5" customHeight="1" x14ac:dyDescent="0.2">
      <c r="A307" s="372" t="s">
        <v>211</v>
      </c>
      <c r="B307" s="385">
        <v>45518</v>
      </c>
      <c r="C307" s="69">
        <v>0</v>
      </c>
      <c r="D307" s="69">
        <v>1</v>
      </c>
      <c r="E307" s="69">
        <v>0</v>
      </c>
      <c r="F307" s="374">
        <f t="shared" si="154"/>
        <v>4719.5000000000018</v>
      </c>
      <c r="G307" s="175">
        <f t="shared" si="155"/>
        <v>6696</v>
      </c>
      <c r="H307" s="375">
        <f t="shared" si="156"/>
        <v>1591.6999999999994</v>
      </c>
      <c r="I307" s="184">
        <v>0.3</v>
      </c>
      <c r="J307" s="184">
        <v>0.7</v>
      </c>
      <c r="K307" s="376">
        <f t="shared" si="157"/>
        <v>1297.2000000000005</v>
      </c>
      <c r="L307" s="376">
        <f t="shared" si="158"/>
        <v>1957.9000000000003</v>
      </c>
      <c r="M307" s="377">
        <f t="shared" si="159"/>
        <v>5088.9999999999945</v>
      </c>
      <c r="N307" s="186">
        <f t="shared" si="160"/>
        <v>3009.2000000000075</v>
      </c>
      <c r="O307" s="186">
        <f t="shared" si="161"/>
        <v>4678.9000000000015</v>
      </c>
      <c r="P307" s="261">
        <f t="shared" si="168"/>
        <v>1908.3000000000006</v>
      </c>
      <c r="Q307" s="261">
        <f t="shared" si="169"/>
        <v>3325.7</v>
      </c>
      <c r="R307" s="261">
        <f t="shared" si="170"/>
        <v>6990.7999999999993</v>
      </c>
      <c r="S307" s="375">
        <f t="shared" si="162"/>
        <v>2546.2999999999961</v>
      </c>
      <c r="T307" s="189">
        <v>0.3</v>
      </c>
      <c r="U307" s="189">
        <v>0.6</v>
      </c>
      <c r="V307" s="376">
        <f t="shared" si="163"/>
        <v>751.3</v>
      </c>
      <c r="W307" s="376">
        <f t="shared" si="164"/>
        <v>2025.1</v>
      </c>
      <c r="X307" s="377">
        <f t="shared" si="165"/>
        <v>5965.2999999999956</v>
      </c>
      <c r="Y307" s="186">
        <f t="shared" si="166"/>
        <v>3609.3000000000143</v>
      </c>
      <c r="Z307" s="186">
        <f t="shared" si="167"/>
        <v>6202.0999999999967</v>
      </c>
      <c r="AC307" s="212">
        <f t="shared" si="171"/>
        <v>953.70000000000391</v>
      </c>
      <c r="AD307" s="260">
        <f t="shared" si="172"/>
        <v>5974.9</v>
      </c>
      <c r="AE307" s="212">
        <f t="shared" si="173"/>
        <v>9392.7000000000007</v>
      </c>
    </row>
    <row r="308" spans="1:31" ht="19.5" customHeight="1" x14ac:dyDescent="0.2">
      <c r="A308" s="378" t="s">
        <v>212</v>
      </c>
      <c r="B308" s="385">
        <v>45519</v>
      </c>
      <c r="C308" s="69">
        <v>0</v>
      </c>
      <c r="D308" s="69">
        <v>1</v>
      </c>
      <c r="E308" s="69">
        <v>0</v>
      </c>
      <c r="F308" s="374">
        <f t="shared" si="154"/>
        <v>4719.5000000000018</v>
      </c>
      <c r="G308" s="175">
        <f t="shared" si="155"/>
        <v>6696</v>
      </c>
      <c r="H308" s="375">
        <f t="shared" si="156"/>
        <v>1591.6999999999994</v>
      </c>
      <c r="I308" s="184">
        <v>0.3</v>
      </c>
      <c r="J308" s="184">
        <v>0.6</v>
      </c>
      <c r="K308" s="376">
        <f t="shared" si="157"/>
        <v>1297.5000000000005</v>
      </c>
      <c r="L308" s="376">
        <f t="shared" si="158"/>
        <v>1958.5000000000002</v>
      </c>
      <c r="M308" s="377">
        <f t="shared" si="159"/>
        <v>5088.9999999999945</v>
      </c>
      <c r="N308" s="186">
        <f t="shared" si="160"/>
        <v>3009.5000000000077</v>
      </c>
      <c r="O308" s="186">
        <f t="shared" si="161"/>
        <v>4679.5000000000018</v>
      </c>
      <c r="P308" s="261">
        <f t="shared" si="168"/>
        <v>1908.3000000000006</v>
      </c>
      <c r="Q308" s="261">
        <f t="shared" si="169"/>
        <v>3325.0999999999995</v>
      </c>
      <c r="R308" s="261">
        <f t="shared" si="170"/>
        <v>6990.5</v>
      </c>
      <c r="S308" s="375">
        <f t="shared" si="162"/>
        <v>2546.2999999999961</v>
      </c>
      <c r="T308" s="189">
        <v>0.3</v>
      </c>
      <c r="U308" s="189">
        <v>0.6</v>
      </c>
      <c r="V308" s="376">
        <f t="shared" si="163"/>
        <v>751.59999999999991</v>
      </c>
      <c r="W308" s="376">
        <f t="shared" si="164"/>
        <v>2025.6999999999998</v>
      </c>
      <c r="X308" s="377">
        <f t="shared" si="165"/>
        <v>5965.2999999999956</v>
      </c>
      <c r="Y308" s="186">
        <f t="shared" si="166"/>
        <v>3609.6000000000145</v>
      </c>
      <c r="Z308" s="186">
        <f t="shared" si="167"/>
        <v>6202.6999999999971</v>
      </c>
      <c r="AC308" s="212">
        <f t="shared" si="171"/>
        <v>953.70000000000391</v>
      </c>
      <c r="AD308" s="260">
        <f t="shared" si="172"/>
        <v>5974.3</v>
      </c>
      <c r="AE308" s="212">
        <f t="shared" si="173"/>
        <v>9392.4</v>
      </c>
    </row>
    <row r="309" spans="1:31" ht="19.5" customHeight="1" x14ac:dyDescent="0.2">
      <c r="A309" s="372" t="s">
        <v>213</v>
      </c>
      <c r="B309" s="385">
        <v>45520</v>
      </c>
      <c r="C309" s="69">
        <v>0</v>
      </c>
      <c r="D309" s="69">
        <v>0</v>
      </c>
      <c r="E309" s="69">
        <v>0</v>
      </c>
      <c r="F309" s="374">
        <f t="shared" si="154"/>
        <v>4719.5000000000018</v>
      </c>
      <c r="G309" s="175">
        <f t="shared" si="155"/>
        <v>6696</v>
      </c>
      <c r="H309" s="375">
        <f t="shared" si="156"/>
        <v>1591.6999999999994</v>
      </c>
      <c r="I309" s="184">
        <v>0</v>
      </c>
      <c r="J309" s="184">
        <v>0</v>
      </c>
      <c r="K309" s="376">
        <f t="shared" si="157"/>
        <v>1297.5000000000005</v>
      </c>
      <c r="L309" s="376">
        <f t="shared" si="158"/>
        <v>1958.5000000000002</v>
      </c>
      <c r="M309" s="377">
        <f t="shared" si="159"/>
        <v>5088.9999999999945</v>
      </c>
      <c r="N309" s="186">
        <f t="shared" si="160"/>
        <v>3009.5000000000077</v>
      </c>
      <c r="O309" s="186">
        <f t="shared" si="161"/>
        <v>4679.5000000000018</v>
      </c>
      <c r="P309" s="261">
        <f t="shared" si="168"/>
        <v>1908.3000000000006</v>
      </c>
      <c r="Q309" s="261">
        <f t="shared" si="169"/>
        <v>3325.0999999999995</v>
      </c>
      <c r="R309" s="261">
        <f t="shared" si="170"/>
        <v>6990.5</v>
      </c>
      <c r="S309" s="375">
        <f t="shared" si="162"/>
        <v>2546.2999999999961</v>
      </c>
      <c r="T309" s="189">
        <v>0</v>
      </c>
      <c r="U309" s="189">
        <v>0</v>
      </c>
      <c r="V309" s="376">
        <f t="shared" si="163"/>
        <v>751.59999999999991</v>
      </c>
      <c r="W309" s="376">
        <f t="shared" si="164"/>
        <v>2025.6999999999998</v>
      </c>
      <c r="X309" s="377">
        <f t="shared" si="165"/>
        <v>5965.2999999999956</v>
      </c>
      <c r="Y309" s="186">
        <f t="shared" si="166"/>
        <v>3609.6000000000145</v>
      </c>
      <c r="Z309" s="186">
        <f t="shared" si="167"/>
        <v>6202.6999999999971</v>
      </c>
      <c r="AC309" s="212">
        <f t="shared" si="171"/>
        <v>953.70000000000391</v>
      </c>
      <c r="AD309" s="260">
        <f t="shared" si="172"/>
        <v>5974.3</v>
      </c>
      <c r="AE309" s="212">
        <f t="shared" si="173"/>
        <v>9392.4</v>
      </c>
    </row>
    <row r="310" spans="1:31" ht="19.5" customHeight="1" x14ac:dyDescent="0.2">
      <c r="A310" s="372" t="s">
        <v>214</v>
      </c>
      <c r="B310" s="385">
        <v>45526</v>
      </c>
      <c r="C310" s="69">
        <v>1.4</v>
      </c>
      <c r="D310" s="69">
        <v>2</v>
      </c>
      <c r="E310" s="69">
        <v>4</v>
      </c>
      <c r="F310" s="374">
        <f t="shared" si="154"/>
        <v>4720.9000000000015</v>
      </c>
      <c r="G310" s="175">
        <f t="shared" si="155"/>
        <v>6700</v>
      </c>
      <c r="H310" s="375">
        <f t="shared" si="156"/>
        <v>1593.0999999999995</v>
      </c>
      <c r="I310" s="184">
        <v>0.7</v>
      </c>
      <c r="J310" s="184">
        <v>1.4</v>
      </c>
      <c r="K310" s="376">
        <f t="shared" si="157"/>
        <v>1298.2000000000005</v>
      </c>
      <c r="L310" s="376">
        <f t="shared" si="158"/>
        <v>1959.9000000000003</v>
      </c>
      <c r="M310" s="377">
        <f t="shared" si="159"/>
        <v>5090.3999999999942</v>
      </c>
      <c r="N310" s="186">
        <f t="shared" si="160"/>
        <v>3010.2000000000075</v>
      </c>
      <c r="O310" s="186">
        <f t="shared" si="161"/>
        <v>4680.9000000000015</v>
      </c>
      <c r="P310" s="261">
        <f t="shared" si="168"/>
        <v>1906.9000000000005</v>
      </c>
      <c r="Q310" s="261">
        <f t="shared" si="169"/>
        <v>3323.7</v>
      </c>
      <c r="R310" s="261">
        <f t="shared" si="170"/>
        <v>6989.7999999999993</v>
      </c>
      <c r="S310" s="375">
        <f t="shared" si="162"/>
        <v>2547.6999999999962</v>
      </c>
      <c r="T310" s="189">
        <v>0.7</v>
      </c>
      <c r="U310" s="189">
        <v>1.5</v>
      </c>
      <c r="V310" s="376">
        <f t="shared" si="163"/>
        <v>752.3</v>
      </c>
      <c r="W310" s="376">
        <f t="shared" si="164"/>
        <v>2027.1999999999998</v>
      </c>
      <c r="X310" s="377">
        <f t="shared" si="165"/>
        <v>5966.6999999999953</v>
      </c>
      <c r="Y310" s="186">
        <f t="shared" si="166"/>
        <v>3610.3000000000143</v>
      </c>
      <c r="Z310" s="186">
        <f t="shared" si="167"/>
        <v>6204.1999999999971</v>
      </c>
      <c r="AC310" s="212">
        <f t="shared" si="171"/>
        <v>952.30000000000382</v>
      </c>
      <c r="AD310" s="260">
        <f t="shared" si="172"/>
        <v>5972.8</v>
      </c>
      <c r="AE310" s="212">
        <f t="shared" si="173"/>
        <v>9391.7000000000007</v>
      </c>
    </row>
    <row r="311" spans="1:31" ht="19.5" customHeight="1" x14ac:dyDescent="0.2">
      <c r="A311" s="372" t="s">
        <v>215</v>
      </c>
      <c r="B311" s="385">
        <v>45527</v>
      </c>
      <c r="C311" s="69">
        <v>0</v>
      </c>
      <c r="D311" s="69">
        <v>0</v>
      </c>
      <c r="E311" s="69">
        <v>0</v>
      </c>
      <c r="F311" s="374">
        <f t="shared" si="154"/>
        <v>4720.9000000000015</v>
      </c>
      <c r="G311" s="175">
        <f t="shared" si="155"/>
        <v>6700</v>
      </c>
      <c r="H311" s="375">
        <f t="shared" si="156"/>
        <v>1593.0999999999995</v>
      </c>
      <c r="I311" s="184">
        <v>0</v>
      </c>
      <c r="J311" s="184">
        <v>0</v>
      </c>
      <c r="K311" s="376">
        <f t="shared" si="157"/>
        <v>1298.2000000000005</v>
      </c>
      <c r="L311" s="376">
        <f t="shared" si="158"/>
        <v>1959.9000000000003</v>
      </c>
      <c r="M311" s="377">
        <f t="shared" si="159"/>
        <v>5090.3999999999942</v>
      </c>
      <c r="N311" s="186">
        <f t="shared" si="160"/>
        <v>3010.2000000000075</v>
      </c>
      <c r="O311" s="186">
        <f t="shared" si="161"/>
        <v>4680.9000000000015</v>
      </c>
      <c r="P311" s="261">
        <f t="shared" si="168"/>
        <v>1906.9000000000005</v>
      </c>
      <c r="Q311" s="261">
        <f t="shared" si="169"/>
        <v>3323.7</v>
      </c>
      <c r="R311" s="261">
        <f t="shared" si="170"/>
        <v>6989.7999999999993</v>
      </c>
      <c r="S311" s="375">
        <f t="shared" si="162"/>
        <v>2547.6999999999962</v>
      </c>
      <c r="T311" s="189">
        <v>0</v>
      </c>
      <c r="U311" s="189">
        <v>0</v>
      </c>
      <c r="V311" s="376">
        <f t="shared" si="163"/>
        <v>752.3</v>
      </c>
      <c r="W311" s="376">
        <f t="shared" si="164"/>
        <v>2027.1999999999998</v>
      </c>
      <c r="X311" s="377">
        <f t="shared" si="165"/>
        <v>5966.6999999999953</v>
      </c>
      <c r="Y311" s="186">
        <f t="shared" si="166"/>
        <v>3610.3000000000143</v>
      </c>
      <c r="Z311" s="186">
        <f t="shared" si="167"/>
        <v>6204.1999999999971</v>
      </c>
      <c r="AC311" s="212">
        <f t="shared" si="171"/>
        <v>952.30000000000382</v>
      </c>
      <c r="AD311" s="260">
        <f t="shared" si="172"/>
        <v>5972.8</v>
      </c>
      <c r="AE311" s="212">
        <f t="shared" si="173"/>
        <v>9391.7000000000007</v>
      </c>
    </row>
    <row r="312" spans="1:31" ht="19.5" customHeight="1" x14ac:dyDescent="0.2">
      <c r="A312" s="372" t="s">
        <v>216</v>
      </c>
      <c r="B312" s="385">
        <v>45530</v>
      </c>
      <c r="C312" s="69">
        <v>0</v>
      </c>
      <c r="D312" s="69">
        <v>0</v>
      </c>
      <c r="E312" s="69">
        <v>0</v>
      </c>
      <c r="F312" s="374">
        <f t="shared" si="154"/>
        <v>4720.9000000000015</v>
      </c>
      <c r="G312" s="175">
        <f t="shared" si="155"/>
        <v>6700</v>
      </c>
      <c r="H312" s="375">
        <f t="shared" si="156"/>
        <v>1593.0999999999995</v>
      </c>
      <c r="I312" s="184">
        <v>0</v>
      </c>
      <c r="J312" s="184">
        <v>0</v>
      </c>
      <c r="K312" s="376">
        <f t="shared" si="157"/>
        <v>1298.2000000000005</v>
      </c>
      <c r="L312" s="376">
        <f t="shared" si="158"/>
        <v>1959.9000000000003</v>
      </c>
      <c r="M312" s="377">
        <f t="shared" si="159"/>
        <v>5090.3999999999942</v>
      </c>
      <c r="N312" s="186">
        <f t="shared" si="160"/>
        <v>3010.2000000000075</v>
      </c>
      <c r="O312" s="186">
        <f t="shared" si="161"/>
        <v>4680.9000000000015</v>
      </c>
      <c r="P312" s="261">
        <f t="shared" si="168"/>
        <v>1906.9000000000005</v>
      </c>
      <c r="Q312" s="261">
        <f t="shared" si="169"/>
        <v>3323.7</v>
      </c>
      <c r="R312" s="261">
        <f t="shared" si="170"/>
        <v>6989.7999999999993</v>
      </c>
      <c r="S312" s="375">
        <f t="shared" si="162"/>
        <v>2547.6999999999962</v>
      </c>
      <c r="T312" s="189">
        <v>0</v>
      </c>
      <c r="U312" s="189">
        <v>0</v>
      </c>
      <c r="V312" s="376">
        <f t="shared" si="163"/>
        <v>752.3</v>
      </c>
      <c r="W312" s="376">
        <f t="shared" si="164"/>
        <v>2027.1999999999998</v>
      </c>
      <c r="X312" s="377">
        <f t="shared" si="165"/>
        <v>5966.6999999999953</v>
      </c>
      <c r="Y312" s="186">
        <f t="shared" si="166"/>
        <v>3610.3000000000143</v>
      </c>
      <c r="Z312" s="186">
        <f t="shared" si="167"/>
        <v>6204.1999999999971</v>
      </c>
      <c r="AC312" s="212">
        <f t="shared" si="171"/>
        <v>952.30000000000382</v>
      </c>
      <c r="AD312" s="260">
        <f t="shared" si="172"/>
        <v>5972.8</v>
      </c>
      <c r="AE312" s="212">
        <f t="shared" si="173"/>
        <v>9391.7000000000007</v>
      </c>
    </row>
    <row r="313" spans="1:31" ht="19.5" customHeight="1" x14ac:dyDescent="0.2">
      <c r="A313" s="372" t="s">
        <v>217</v>
      </c>
      <c r="B313" s="385">
        <v>45531</v>
      </c>
      <c r="C313" s="69">
        <v>3.5</v>
      </c>
      <c r="D313" s="69">
        <v>2</v>
      </c>
      <c r="E313" s="69">
        <v>3</v>
      </c>
      <c r="F313" s="374">
        <f t="shared" si="154"/>
        <v>4724.4000000000015</v>
      </c>
      <c r="G313" s="175">
        <f t="shared" si="155"/>
        <v>6703</v>
      </c>
      <c r="H313" s="375">
        <f t="shared" si="156"/>
        <v>1596.5999999999995</v>
      </c>
      <c r="I313" s="184">
        <v>0.7</v>
      </c>
      <c r="J313" s="184">
        <v>1.8</v>
      </c>
      <c r="K313" s="376">
        <f t="shared" si="157"/>
        <v>1298.9000000000005</v>
      </c>
      <c r="L313" s="376">
        <f t="shared" si="158"/>
        <v>1961.7000000000003</v>
      </c>
      <c r="M313" s="377">
        <f t="shared" si="159"/>
        <v>5093.8999999999942</v>
      </c>
      <c r="N313" s="186">
        <f t="shared" si="160"/>
        <v>3010.9000000000074</v>
      </c>
      <c r="O313" s="186">
        <f t="shared" si="161"/>
        <v>4682.7000000000016</v>
      </c>
      <c r="P313" s="261">
        <f t="shared" si="168"/>
        <v>1903.4000000000005</v>
      </c>
      <c r="Q313" s="261">
        <f t="shared" si="169"/>
        <v>3321.8999999999996</v>
      </c>
      <c r="R313" s="261">
        <f t="shared" si="170"/>
        <v>6989.0999999999995</v>
      </c>
      <c r="S313" s="375">
        <f t="shared" si="162"/>
        <v>2551.1999999999962</v>
      </c>
      <c r="T313" s="189">
        <v>0.7</v>
      </c>
      <c r="U313" s="189">
        <v>1.7</v>
      </c>
      <c r="V313" s="376">
        <f t="shared" si="163"/>
        <v>753</v>
      </c>
      <c r="W313" s="376">
        <f t="shared" si="164"/>
        <v>2028.8999999999999</v>
      </c>
      <c r="X313" s="377">
        <f t="shared" si="165"/>
        <v>5970.1999999999953</v>
      </c>
      <c r="Y313" s="186">
        <f t="shared" si="166"/>
        <v>3611.0000000000141</v>
      </c>
      <c r="Z313" s="186">
        <f t="shared" si="167"/>
        <v>6205.8999999999969</v>
      </c>
      <c r="AC313" s="212">
        <f t="shared" si="171"/>
        <v>948.80000000000382</v>
      </c>
      <c r="AD313" s="260">
        <f t="shared" si="172"/>
        <v>5971.1</v>
      </c>
      <c r="AE313" s="212">
        <f t="shared" si="173"/>
        <v>9391</v>
      </c>
    </row>
    <row r="314" spans="1:31" ht="19.5" customHeight="1" x14ac:dyDescent="0.2">
      <c r="A314" s="372" t="s">
        <v>218</v>
      </c>
      <c r="B314" s="385">
        <v>45532</v>
      </c>
      <c r="C314" s="69">
        <v>3.4</v>
      </c>
      <c r="D314" s="69">
        <v>2</v>
      </c>
      <c r="E314" s="69">
        <v>2</v>
      </c>
      <c r="F314" s="374">
        <f t="shared" si="154"/>
        <v>4727.8000000000011</v>
      </c>
      <c r="G314" s="175">
        <f t="shared" si="155"/>
        <v>6705</v>
      </c>
      <c r="H314" s="375">
        <f t="shared" si="156"/>
        <v>1599.9999999999995</v>
      </c>
      <c r="I314" s="184">
        <v>0.6</v>
      </c>
      <c r="J314" s="184">
        <v>2.6</v>
      </c>
      <c r="K314" s="376">
        <f t="shared" si="157"/>
        <v>1299.5000000000005</v>
      </c>
      <c r="L314" s="376">
        <f t="shared" si="158"/>
        <v>1964.3000000000002</v>
      </c>
      <c r="M314" s="377">
        <f t="shared" si="159"/>
        <v>5097.2999999999938</v>
      </c>
      <c r="N314" s="186">
        <f t="shared" si="160"/>
        <v>3011.5000000000073</v>
      </c>
      <c r="O314" s="186">
        <f t="shared" si="161"/>
        <v>4685.300000000002</v>
      </c>
      <c r="P314" s="261">
        <f t="shared" si="168"/>
        <v>1900.0000000000005</v>
      </c>
      <c r="Q314" s="261">
        <f t="shared" si="169"/>
        <v>3319.2999999999997</v>
      </c>
      <c r="R314" s="261">
        <f t="shared" si="170"/>
        <v>6988.5</v>
      </c>
      <c r="S314" s="375">
        <f t="shared" si="162"/>
        <v>2554.5999999999963</v>
      </c>
      <c r="T314" s="189">
        <v>0.7</v>
      </c>
      <c r="U314" s="189">
        <v>2.6</v>
      </c>
      <c r="V314" s="376">
        <f t="shared" si="163"/>
        <v>753.7</v>
      </c>
      <c r="W314" s="376">
        <f t="shared" si="164"/>
        <v>2031.4999999999998</v>
      </c>
      <c r="X314" s="377">
        <f t="shared" si="165"/>
        <v>5973.5999999999949</v>
      </c>
      <c r="Y314" s="186">
        <f t="shared" si="166"/>
        <v>3611.7000000000139</v>
      </c>
      <c r="Z314" s="186">
        <f t="shared" si="167"/>
        <v>6208.4999999999973</v>
      </c>
      <c r="AC314" s="212">
        <f t="shared" si="171"/>
        <v>945.40000000000373</v>
      </c>
      <c r="AD314" s="260">
        <f t="shared" si="172"/>
        <v>5968.5</v>
      </c>
      <c r="AE314" s="212">
        <f t="shared" si="173"/>
        <v>9390.2999999999993</v>
      </c>
    </row>
    <row r="315" spans="1:31" ht="19.5" customHeight="1" x14ac:dyDescent="0.2">
      <c r="A315" s="372" t="s">
        <v>219</v>
      </c>
      <c r="B315" s="385">
        <v>45533</v>
      </c>
      <c r="C315" s="69">
        <v>3.3</v>
      </c>
      <c r="D315" s="69">
        <v>2</v>
      </c>
      <c r="E315" s="69">
        <v>4</v>
      </c>
      <c r="F315" s="374">
        <f t="shared" si="154"/>
        <v>4731.1000000000013</v>
      </c>
      <c r="G315" s="175">
        <f t="shared" si="155"/>
        <v>6709</v>
      </c>
      <c r="H315" s="375">
        <f t="shared" si="156"/>
        <v>1603.2999999999995</v>
      </c>
      <c r="I315" s="184">
        <v>0.8</v>
      </c>
      <c r="J315" s="184">
        <v>2</v>
      </c>
      <c r="K315" s="376">
        <f t="shared" si="157"/>
        <v>1300.3000000000004</v>
      </c>
      <c r="L315" s="376">
        <f t="shared" si="158"/>
        <v>1966.3000000000002</v>
      </c>
      <c r="M315" s="377">
        <f t="shared" si="159"/>
        <v>5100.599999999994</v>
      </c>
      <c r="N315" s="186">
        <f t="shared" si="160"/>
        <v>3012.3000000000075</v>
      </c>
      <c r="O315" s="186">
        <f t="shared" si="161"/>
        <v>4687.300000000002</v>
      </c>
      <c r="P315" s="261">
        <f t="shared" si="168"/>
        <v>1896.7000000000007</v>
      </c>
      <c r="Q315" s="261">
        <f t="shared" si="169"/>
        <v>3317.2999999999997</v>
      </c>
      <c r="R315" s="261">
        <f t="shared" si="170"/>
        <v>6987.7</v>
      </c>
      <c r="S315" s="375">
        <f t="shared" si="162"/>
        <v>2557.8999999999965</v>
      </c>
      <c r="T315" s="189">
        <v>0.8</v>
      </c>
      <c r="U315" s="189">
        <v>1.9</v>
      </c>
      <c r="V315" s="376">
        <f t="shared" si="163"/>
        <v>754.5</v>
      </c>
      <c r="W315" s="376">
        <f t="shared" si="164"/>
        <v>2033.3999999999999</v>
      </c>
      <c r="X315" s="377">
        <f t="shared" si="165"/>
        <v>5976.8999999999951</v>
      </c>
      <c r="Y315" s="186">
        <f t="shared" si="166"/>
        <v>3612.5000000000141</v>
      </c>
      <c r="Z315" s="186">
        <f t="shared" si="167"/>
        <v>6210.3999999999969</v>
      </c>
      <c r="AC315" s="212">
        <f t="shared" si="171"/>
        <v>942.10000000000355</v>
      </c>
      <c r="AD315" s="260">
        <f t="shared" si="172"/>
        <v>5966.6</v>
      </c>
      <c r="AE315" s="212">
        <f t="shared" si="173"/>
        <v>9389.5</v>
      </c>
    </row>
    <row r="316" spans="1:31" ht="19.5" customHeight="1" x14ac:dyDescent="0.2">
      <c r="A316" s="372" t="s">
        <v>220</v>
      </c>
      <c r="B316" s="385">
        <v>45535</v>
      </c>
      <c r="C316" s="69">
        <v>1.5</v>
      </c>
      <c r="D316" s="69">
        <v>1</v>
      </c>
      <c r="E316" s="69">
        <v>2</v>
      </c>
      <c r="F316" s="374">
        <f t="shared" si="154"/>
        <v>4732.6000000000013</v>
      </c>
      <c r="G316" s="175">
        <f t="shared" si="155"/>
        <v>6711</v>
      </c>
      <c r="H316" s="375">
        <f t="shared" si="156"/>
        <v>1604.7999999999995</v>
      </c>
      <c r="I316" s="184">
        <v>0.3</v>
      </c>
      <c r="J316" s="184">
        <v>1.1000000000000001</v>
      </c>
      <c r="K316" s="376">
        <f t="shared" si="157"/>
        <v>1300.6000000000004</v>
      </c>
      <c r="L316" s="376">
        <f t="shared" si="158"/>
        <v>1967.4</v>
      </c>
      <c r="M316" s="377">
        <f t="shared" si="159"/>
        <v>5102.099999999994</v>
      </c>
      <c r="N316" s="186">
        <f t="shared" si="160"/>
        <v>3012.6000000000076</v>
      </c>
      <c r="O316" s="186">
        <f t="shared" si="161"/>
        <v>4688.4000000000024</v>
      </c>
      <c r="P316" s="261">
        <f t="shared" si="168"/>
        <v>1895.2000000000007</v>
      </c>
      <c r="Q316" s="261">
        <f t="shared" si="169"/>
        <v>3316.2</v>
      </c>
      <c r="R316" s="261">
        <f t="shared" si="170"/>
        <v>6987.4</v>
      </c>
      <c r="S316" s="375">
        <f t="shared" si="162"/>
        <v>2559.3999999999965</v>
      </c>
      <c r="T316" s="189">
        <v>0.3</v>
      </c>
      <c r="U316" s="189">
        <v>1.1000000000000001</v>
      </c>
      <c r="V316" s="376">
        <f t="shared" si="163"/>
        <v>754.8</v>
      </c>
      <c r="W316" s="376">
        <f t="shared" si="164"/>
        <v>2034.4999999999998</v>
      </c>
      <c r="X316" s="377">
        <f t="shared" si="165"/>
        <v>5978.3999999999951</v>
      </c>
      <c r="Y316" s="186">
        <f t="shared" si="166"/>
        <v>3612.8000000000143</v>
      </c>
      <c r="Z316" s="186">
        <f t="shared" si="167"/>
        <v>6211.4999999999973</v>
      </c>
      <c r="AC316" s="212">
        <f t="shared" si="171"/>
        <v>940.60000000000355</v>
      </c>
      <c r="AD316" s="260">
        <f t="shared" si="172"/>
        <v>5965.5</v>
      </c>
      <c r="AE316" s="212">
        <f t="shared" si="173"/>
        <v>9389.2000000000007</v>
      </c>
    </row>
    <row r="317" spans="1:31" ht="19.5" customHeight="1" x14ac:dyDescent="0.2">
      <c r="A317" s="372" t="s">
        <v>221</v>
      </c>
      <c r="B317" s="385">
        <v>45536</v>
      </c>
      <c r="C317" s="69">
        <v>2</v>
      </c>
      <c r="D317" s="69">
        <v>1</v>
      </c>
      <c r="E317" s="69">
        <v>1</v>
      </c>
      <c r="F317" s="374">
        <f t="shared" si="154"/>
        <v>4734.6000000000013</v>
      </c>
      <c r="G317" s="175">
        <f t="shared" si="155"/>
        <v>6712</v>
      </c>
      <c r="H317" s="375">
        <f t="shared" si="156"/>
        <v>1606.7999999999995</v>
      </c>
      <c r="I317" s="184">
        <v>0.3</v>
      </c>
      <c r="J317" s="184">
        <v>0.9</v>
      </c>
      <c r="K317" s="376">
        <f t="shared" si="157"/>
        <v>1300.9000000000003</v>
      </c>
      <c r="L317" s="376">
        <f t="shared" si="158"/>
        <v>1968.3000000000002</v>
      </c>
      <c r="M317" s="377">
        <f t="shared" si="159"/>
        <v>5104.099999999994</v>
      </c>
      <c r="N317" s="186">
        <f t="shared" si="160"/>
        <v>3012.9000000000078</v>
      </c>
      <c r="O317" s="186">
        <f t="shared" si="161"/>
        <v>4689.300000000002</v>
      </c>
      <c r="P317" s="261">
        <f t="shared" si="168"/>
        <v>1893.2000000000007</v>
      </c>
      <c r="Q317" s="261">
        <f t="shared" si="169"/>
        <v>3315.2999999999997</v>
      </c>
      <c r="R317" s="261">
        <f t="shared" si="170"/>
        <v>6987.0999999999995</v>
      </c>
      <c r="S317" s="375">
        <f t="shared" si="162"/>
        <v>2561.3999999999965</v>
      </c>
      <c r="T317" s="189">
        <v>0.3</v>
      </c>
      <c r="U317" s="189">
        <v>0.9</v>
      </c>
      <c r="V317" s="376">
        <f t="shared" si="163"/>
        <v>755.09999999999991</v>
      </c>
      <c r="W317" s="376">
        <f t="shared" si="164"/>
        <v>2035.3999999999999</v>
      </c>
      <c r="X317" s="377">
        <f t="shared" si="165"/>
        <v>5980.3999999999951</v>
      </c>
      <c r="Y317" s="186">
        <f t="shared" si="166"/>
        <v>3613.1000000000145</v>
      </c>
      <c r="Z317" s="186">
        <f t="shared" si="167"/>
        <v>6212.3999999999969</v>
      </c>
      <c r="AC317" s="212">
        <f t="shared" si="171"/>
        <v>938.60000000000355</v>
      </c>
      <c r="AD317" s="260">
        <f t="shared" si="172"/>
        <v>5964.6</v>
      </c>
      <c r="AE317" s="212">
        <f t="shared" si="173"/>
        <v>9388.9</v>
      </c>
    </row>
    <row r="318" spans="1:31" ht="19.5" customHeight="1" x14ac:dyDescent="0.2">
      <c r="A318" s="372" t="s">
        <v>222</v>
      </c>
      <c r="B318" s="385">
        <v>45537</v>
      </c>
      <c r="C318" s="69">
        <v>3</v>
      </c>
      <c r="D318" s="69">
        <v>2</v>
      </c>
      <c r="E318" s="69">
        <v>4</v>
      </c>
      <c r="F318" s="374">
        <f t="shared" si="154"/>
        <v>4737.6000000000013</v>
      </c>
      <c r="G318" s="175">
        <f t="shared" si="155"/>
        <v>6716</v>
      </c>
      <c r="H318" s="375">
        <f t="shared" si="156"/>
        <v>1609.7999999999995</v>
      </c>
      <c r="I318" s="184">
        <v>0.8</v>
      </c>
      <c r="J318" s="184">
        <v>2.2000000000000002</v>
      </c>
      <c r="K318" s="376">
        <f t="shared" si="157"/>
        <v>1301.7000000000003</v>
      </c>
      <c r="L318" s="376">
        <f t="shared" si="158"/>
        <v>1970.5000000000002</v>
      </c>
      <c r="M318" s="377">
        <f t="shared" si="159"/>
        <v>5107.099999999994</v>
      </c>
      <c r="N318" s="186">
        <f t="shared" si="160"/>
        <v>3013.700000000008</v>
      </c>
      <c r="O318" s="186">
        <f t="shared" si="161"/>
        <v>4691.5000000000018</v>
      </c>
      <c r="P318" s="261">
        <f t="shared" si="168"/>
        <v>1890.2000000000007</v>
      </c>
      <c r="Q318" s="261">
        <f t="shared" si="169"/>
        <v>3313.0999999999995</v>
      </c>
      <c r="R318" s="261">
        <f t="shared" si="170"/>
        <v>6986.2999999999993</v>
      </c>
      <c r="S318" s="375">
        <f t="shared" si="162"/>
        <v>2564.3999999999965</v>
      </c>
      <c r="T318" s="189">
        <v>0.8</v>
      </c>
      <c r="U318" s="189">
        <v>2.2000000000000002</v>
      </c>
      <c r="V318" s="376">
        <f t="shared" si="163"/>
        <v>755.89999999999986</v>
      </c>
      <c r="W318" s="376">
        <f t="shared" si="164"/>
        <v>2037.6</v>
      </c>
      <c r="X318" s="377">
        <f t="shared" si="165"/>
        <v>5983.3999999999951</v>
      </c>
      <c r="Y318" s="186">
        <f t="shared" si="166"/>
        <v>3613.9000000000146</v>
      </c>
      <c r="Z318" s="186">
        <f t="shared" si="167"/>
        <v>6214.5999999999967</v>
      </c>
      <c r="AC318" s="212">
        <f t="shared" si="171"/>
        <v>935.60000000000355</v>
      </c>
      <c r="AD318" s="260">
        <f t="shared" si="172"/>
        <v>5962.4</v>
      </c>
      <c r="AE318" s="212">
        <f t="shared" si="173"/>
        <v>9388.1</v>
      </c>
    </row>
    <row r="319" spans="1:31" ht="19.5" customHeight="1" x14ac:dyDescent="0.2">
      <c r="A319" s="372" t="s">
        <v>223</v>
      </c>
      <c r="B319" s="385">
        <v>45539</v>
      </c>
      <c r="C319" s="69">
        <v>1.5</v>
      </c>
      <c r="D319" s="69">
        <v>1</v>
      </c>
      <c r="E319" s="69">
        <v>1</v>
      </c>
      <c r="F319" s="374">
        <f t="shared" si="154"/>
        <v>4739.1000000000013</v>
      </c>
      <c r="G319" s="175">
        <f t="shared" si="155"/>
        <v>6717</v>
      </c>
      <c r="H319" s="375">
        <f t="shared" si="156"/>
        <v>1611.2999999999995</v>
      </c>
      <c r="I319" s="184">
        <v>0.3</v>
      </c>
      <c r="J319" s="184">
        <v>0.8</v>
      </c>
      <c r="K319" s="376">
        <f t="shared" si="157"/>
        <v>1302.0000000000002</v>
      </c>
      <c r="L319" s="376">
        <f t="shared" si="158"/>
        <v>1971.3000000000002</v>
      </c>
      <c r="M319" s="377">
        <f t="shared" si="159"/>
        <v>5108.599999999994</v>
      </c>
      <c r="N319" s="186">
        <f t="shared" si="160"/>
        <v>3014.0000000000082</v>
      </c>
      <c r="O319" s="186">
        <f t="shared" si="161"/>
        <v>4692.300000000002</v>
      </c>
      <c r="P319" s="261">
        <f t="shared" si="168"/>
        <v>1888.7000000000007</v>
      </c>
      <c r="Q319" s="261">
        <f t="shared" si="169"/>
        <v>3312.2999999999997</v>
      </c>
      <c r="R319" s="261">
        <f t="shared" si="170"/>
        <v>6986</v>
      </c>
      <c r="S319" s="375">
        <f t="shared" si="162"/>
        <v>2565.8999999999965</v>
      </c>
      <c r="T319" s="189">
        <v>0.4</v>
      </c>
      <c r="U319" s="189">
        <v>0.9</v>
      </c>
      <c r="V319" s="376">
        <f t="shared" si="163"/>
        <v>756.29999999999984</v>
      </c>
      <c r="W319" s="376">
        <f t="shared" si="164"/>
        <v>2038.5</v>
      </c>
      <c r="X319" s="377">
        <f t="shared" si="165"/>
        <v>5984.8999999999951</v>
      </c>
      <c r="Y319" s="186">
        <f t="shared" si="166"/>
        <v>3614.3000000000147</v>
      </c>
      <c r="Z319" s="186">
        <f t="shared" si="167"/>
        <v>6215.4999999999964</v>
      </c>
      <c r="AC319" s="212">
        <f t="shared" si="171"/>
        <v>934.10000000000355</v>
      </c>
      <c r="AD319" s="260">
        <f t="shared" si="172"/>
        <v>5961.5</v>
      </c>
      <c r="AE319" s="212">
        <f t="shared" si="173"/>
        <v>9387.7000000000007</v>
      </c>
    </row>
    <row r="320" spans="1:31" ht="19.5" customHeight="1" x14ac:dyDescent="0.2">
      <c r="A320" s="372" t="s">
        <v>368</v>
      </c>
      <c r="B320" s="385">
        <v>45540</v>
      </c>
      <c r="C320" s="69">
        <v>0.6</v>
      </c>
      <c r="D320" s="69">
        <v>1</v>
      </c>
      <c r="E320" s="69">
        <v>1</v>
      </c>
      <c r="F320" s="374">
        <f t="shared" si="154"/>
        <v>4739.7000000000016</v>
      </c>
      <c r="G320" s="175">
        <f t="shared" si="155"/>
        <v>6718</v>
      </c>
      <c r="H320" s="375">
        <f t="shared" si="156"/>
        <v>1611.8999999999994</v>
      </c>
      <c r="I320" s="184">
        <v>0.4</v>
      </c>
      <c r="J320" s="184">
        <v>0.8</v>
      </c>
      <c r="K320" s="376">
        <f t="shared" si="157"/>
        <v>1302.4000000000003</v>
      </c>
      <c r="L320" s="376">
        <f t="shared" si="158"/>
        <v>1972.1000000000001</v>
      </c>
      <c r="M320" s="377">
        <f t="shared" si="159"/>
        <v>5109.1999999999935</v>
      </c>
      <c r="N320" s="186">
        <f t="shared" si="160"/>
        <v>3014.4000000000083</v>
      </c>
      <c r="O320" s="186">
        <f t="shared" si="161"/>
        <v>4693.1000000000022</v>
      </c>
      <c r="P320" s="261">
        <f t="shared" si="168"/>
        <v>1888.1000000000008</v>
      </c>
      <c r="Q320" s="261">
        <f t="shared" si="169"/>
        <v>3311.5</v>
      </c>
      <c r="R320" s="261">
        <f t="shared" si="170"/>
        <v>6985.5999999999995</v>
      </c>
      <c r="S320" s="375">
        <f t="shared" si="162"/>
        <v>2566.4999999999964</v>
      </c>
      <c r="T320" s="189">
        <v>0.3</v>
      </c>
      <c r="U320" s="189">
        <v>0.8</v>
      </c>
      <c r="V320" s="376">
        <f t="shared" si="163"/>
        <v>756.5999999999998</v>
      </c>
      <c r="W320" s="376">
        <f t="shared" si="164"/>
        <v>2039.3</v>
      </c>
      <c r="X320" s="377">
        <f t="shared" si="165"/>
        <v>5985.4999999999945</v>
      </c>
      <c r="Y320" s="186">
        <f t="shared" si="166"/>
        <v>3614.6000000000149</v>
      </c>
      <c r="Z320" s="186">
        <f t="shared" si="167"/>
        <v>6216.2999999999965</v>
      </c>
      <c r="AC320" s="212">
        <f t="shared" si="171"/>
        <v>933.50000000000364</v>
      </c>
      <c r="AD320" s="260">
        <f t="shared" si="172"/>
        <v>5960.7</v>
      </c>
      <c r="AE320" s="212">
        <f t="shared" si="173"/>
        <v>9387.4</v>
      </c>
    </row>
    <row r="321" spans="1:31" ht="19.5" customHeight="1" x14ac:dyDescent="0.2">
      <c r="A321" s="392" t="s">
        <v>370</v>
      </c>
      <c r="B321" s="393">
        <v>45541</v>
      </c>
      <c r="C321" s="394">
        <v>2.5</v>
      </c>
      <c r="D321" s="394">
        <v>1</v>
      </c>
      <c r="E321" s="394">
        <v>1</v>
      </c>
      <c r="F321" s="374">
        <f t="shared" si="154"/>
        <v>4742.2000000000016</v>
      </c>
      <c r="G321" s="175">
        <f t="shared" si="155"/>
        <v>6719</v>
      </c>
      <c r="H321" s="375">
        <f t="shared" si="156"/>
        <v>1614.3999999999994</v>
      </c>
      <c r="I321" s="395">
        <v>0.3</v>
      </c>
      <c r="J321" s="395">
        <v>0.8</v>
      </c>
      <c r="K321" s="376">
        <f t="shared" si="157"/>
        <v>1302.7000000000003</v>
      </c>
      <c r="L321" s="376">
        <f t="shared" si="158"/>
        <v>1972.9</v>
      </c>
      <c r="M321" s="377">
        <f t="shared" si="159"/>
        <v>5111.6999999999935</v>
      </c>
      <c r="N321" s="186">
        <f t="shared" si="160"/>
        <v>3014.7000000000085</v>
      </c>
      <c r="O321" s="186">
        <f t="shared" si="161"/>
        <v>4693.9000000000024</v>
      </c>
      <c r="P321" s="261">
        <f t="shared" si="168"/>
        <v>1885.6000000000008</v>
      </c>
      <c r="Q321" s="261">
        <f t="shared" si="169"/>
        <v>3310.7</v>
      </c>
      <c r="R321" s="261">
        <f t="shared" si="170"/>
        <v>6985.2999999999993</v>
      </c>
      <c r="S321" s="375">
        <f t="shared" si="162"/>
        <v>2568.9999999999964</v>
      </c>
      <c r="T321" s="396">
        <v>0.3</v>
      </c>
      <c r="U321" s="396">
        <v>0.8</v>
      </c>
      <c r="V321" s="376">
        <f t="shared" si="163"/>
        <v>756.89999999999975</v>
      </c>
      <c r="W321" s="376">
        <f t="shared" si="164"/>
        <v>2040.1</v>
      </c>
      <c r="X321" s="377">
        <f t="shared" si="165"/>
        <v>5987.9999999999945</v>
      </c>
      <c r="Y321" s="186">
        <f t="shared" si="166"/>
        <v>3614.9000000000151</v>
      </c>
      <c r="Z321" s="186">
        <f t="shared" si="167"/>
        <v>6217.0999999999967</v>
      </c>
      <c r="AC321" s="212">
        <f t="shared" si="171"/>
        <v>931.00000000000364</v>
      </c>
      <c r="AD321" s="260">
        <f t="shared" si="172"/>
        <v>5959.9</v>
      </c>
      <c r="AE321" s="212">
        <f t="shared" si="173"/>
        <v>9387.1</v>
      </c>
    </row>
    <row r="322" spans="1:31" ht="19.5" customHeight="1" x14ac:dyDescent="0.2">
      <c r="A322" s="392" t="s">
        <v>374</v>
      </c>
      <c r="B322" s="393">
        <v>45544</v>
      </c>
      <c r="C322" s="394">
        <v>4.0999999999999996</v>
      </c>
      <c r="D322" s="394">
        <v>2</v>
      </c>
      <c r="E322" s="394">
        <v>2</v>
      </c>
      <c r="F322" s="374">
        <f t="shared" si="154"/>
        <v>4746.300000000002</v>
      </c>
      <c r="G322" s="175">
        <f t="shared" si="155"/>
        <v>6721</v>
      </c>
      <c r="H322" s="375">
        <f t="shared" si="156"/>
        <v>1618.4999999999993</v>
      </c>
      <c r="I322" s="395">
        <v>0.7</v>
      </c>
      <c r="J322" s="395">
        <v>1.8</v>
      </c>
      <c r="K322" s="376">
        <f t="shared" si="157"/>
        <v>1303.4000000000003</v>
      </c>
      <c r="L322" s="376">
        <f t="shared" si="158"/>
        <v>1974.7</v>
      </c>
      <c r="M322" s="377">
        <f t="shared" si="159"/>
        <v>5115.7999999999938</v>
      </c>
      <c r="N322" s="186">
        <f t="shared" si="160"/>
        <v>3015.4000000000083</v>
      </c>
      <c r="O322" s="186">
        <f t="shared" si="161"/>
        <v>4695.7000000000025</v>
      </c>
      <c r="P322" s="261">
        <f t="shared" si="168"/>
        <v>1881.5000000000009</v>
      </c>
      <c r="Q322" s="261">
        <f t="shared" si="169"/>
        <v>3308.8999999999996</v>
      </c>
      <c r="R322" s="261">
        <f t="shared" si="170"/>
        <v>6984.5999999999995</v>
      </c>
      <c r="S322" s="375">
        <f t="shared" si="162"/>
        <v>2573.0999999999963</v>
      </c>
      <c r="T322" s="396">
        <v>0.7</v>
      </c>
      <c r="U322" s="396">
        <v>1.8</v>
      </c>
      <c r="V322" s="376">
        <f t="shared" si="163"/>
        <v>757.5999999999998</v>
      </c>
      <c r="W322" s="376">
        <f t="shared" si="164"/>
        <v>2041.8999999999999</v>
      </c>
      <c r="X322" s="377">
        <f t="shared" si="165"/>
        <v>5992.0999999999949</v>
      </c>
      <c r="Y322" s="186">
        <f t="shared" si="166"/>
        <v>3615.6000000000149</v>
      </c>
      <c r="Z322" s="186">
        <f t="shared" si="167"/>
        <v>6218.8999999999969</v>
      </c>
      <c r="AC322" s="212">
        <f t="shared" si="171"/>
        <v>926.90000000000373</v>
      </c>
      <c r="AD322" s="260">
        <f t="shared" si="172"/>
        <v>5958.1</v>
      </c>
      <c r="AE322" s="212">
        <f t="shared" si="173"/>
        <v>9386.4</v>
      </c>
    </row>
    <row r="323" spans="1:31" ht="19.5" customHeight="1" x14ac:dyDescent="0.2">
      <c r="A323" s="392" t="s">
        <v>375</v>
      </c>
      <c r="B323" s="393">
        <v>45545</v>
      </c>
      <c r="C323" s="394">
        <v>0</v>
      </c>
      <c r="D323" s="394">
        <v>0</v>
      </c>
      <c r="E323" s="394">
        <v>0</v>
      </c>
      <c r="F323" s="374">
        <f t="shared" si="154"/>
        <v>4746.300000000002</v>
      </c>
      <c r="G323" s="175">
        <f t="shared" si="155"/>
        <v>6721</v>
      </c>
      <c r="H323" s="375">
        <f t="shared" si="156"/>
        <v>1618.4999999999993</v>
      </c>
      <c r="I323" s="395">
        <v>0</v>
      </c>
      <c r="J323" s="395">
        <v>0</v>
      </c>
      <c r="K323" s="376">
        <f t="shared" si="157"/>
        <v>1303.4000000000003</v>
      </c>
      <c r="L323" s="376">
        <f t="shared" si="158"/>
        <v>1974.7</v>
      </c>
      <c r="M323" s="377">
        <f t="shared" si="159"/>
        <v>5115.7999999999938</v>
      </c>
      <c r="N323" s="186">
        <f t="shared" si="160"/>
        <v>3015.4000000000083</v>
      </c>
      <c r="O323" s="186">
        <f t="shared" si="161"/>
        <v>4695.7000000000025</v>
      </c>
      <c r="P323" s="261">
        <f t="shared" si="168"/>
        <v>1881.5000000000009</v>
      </c>
      <c r="Q323" s="261">
        <f t="shared" si="169"/>
        <v>3308.8999999999996</v>
      </c>
      <c r="R323" s="261">
        <f t="shared" si="170"/>
        <v>6984.5999999999995</v>
      </c>
      <c r="S323" s="375">
        <f t="shared" si="162"/>
        <v>2573.0999999999963</v>
      </c>
      <c r="T323" s="396">
        <v>0</v>
      </c>
      <c r="U323" s="396">
        <v>0</v>
      </c>
      <c r="V323" s="376">
        <f t="shared" si="163"/>
        <v>757.5999999999998</v>
      </c>
      <c r="W323" s="376">
        <f t="shared" si="164"/>
        <v>2041.8999999999999</v>
      </c>
      <c r="X323" s="377">
        <f t="shared" si="165"/>
        <v>5992.0999999999949</v>
      </c>
      <c r="Y323" s="186">
        <f t="shared" si="166"/>
        <v>3615.6000000000149</v>
      </c>
      <c r="Z323" s="186">
        <f t="shared" si="167"/>
        <v>6218.8999999999969</v>
      </c>
      <c r="AC323" s="212">
        <f t="shared" si="171"/>
        <v>926.90000000000373</v>
      </c>
      <c r="AD323" s="260">
        <f t="shared" si="172"/>
        <v>5958.1</v>
      </c>
      <c r="AE323" s="212">
        <f t="shared" si="173"/>
        <v>9386.4</v>
      </c>
    </row>
    <row r="324" spans="1:31" ht="19.5" customHeight="1" x14ac:dyDescent="0.2">
      <c r="A324" s="392" t="s">
        <v>378</v>
      </c>
      <c r="B324" s="393">
        <v>45546</v>
      </c>
      <c r="C324" s="394">
        <v>1</v>
      </c>
      <c r="D324" s="394">
        <v>2</v>
      </c>
      <c r="E324" s="394">
        <v>3</v>
      </c>
      <c r="F324" s="374">
        <f t="shared" si="154"/>
        <v>4747.300000000002</v>
      </c>
      <c r="G324" s="175">
        <f t="shared" si="155"/>
        <v>6724</v>
      </c>
      <c r="H324" s="375">
        <f t="shared" si="156"/>
        <v>1619.4999999999993</v>
      </c>
      <c r="I324" s="395">
        <v>0.7</v>
      </c>
      <c r="J324" s="395">
        <v>2.2000000000000002</v>
      </c>
      <c r="K324" s="376">
        <f t="shared" si="157"/>
        <v>1304.1000000000004</v>
      </c>
      <c r="L324" s="376">
        <f t="shared" si="158"/>
        <v>1976.9</v>
      </c>
      <c r="M324" s="377">
        <f t="shared" si="159"/>
        <v>5116.7999999999938</v>
      </c>
      <c r="N324" s="186">
        <f t="shared" si="160"/>
        <v>3016.1000000000081</v>
      </c>
      <c r="O324" s="186">
        <f t="shared" si="161"/>
        <v>4697.9000000000024</v>
      </c>
      <c r="P324" s="261">
        <f t="shared" si="168"/>
        <v>1880.5000000000009</v>
      </c>
      <c r="Q324" s="261">
        <f t="shared" si="169"/>
        <v>3306.7</v>
      </c>
      <c r="R324" s="261">
        <f t="shared" si="170"/>
        <v>6983.9</v>
      </c>
      <c r="S324" s="375">
        <f t="shared" si="162"/>
        <v>2574.0999999999963</v>
      </c>
      <c r="T324" s="396">
        <v>0.7</v>
      </c>
      <c r="U324" s="396">
        <v>2.1</v>
      </c>
      <c r="V324" s="376">
        <f t="shared" si="163"/>
        <v>758.29999999999984</v>
      </c>
      <c r="W324" s="376">
        <f t="shared" si="164"/>
        <v>2043.9999999999998</v>
      </c>
      <c r="X324" s="377">
        <f t="shared" si="165"/>
        <v>5993.0999999999949</v>
      </c>
      <c r="Y324" s="186">
        <f t="shared" si="166"/>
        <v>3616.3000000000147</v>
      </c>
      <c r="Z324" s="186">
        <f t="shared" si="167"/>
        <v>6220.9999999999973</v>
      </c>
      <c r="AC324" s="212">
        <f t="shared" si="171"/>
        <v>925.90000000000373</v>
      </c>
      <c r="AD324" s="260">
        <f t="shared" si="172"/>
        <v>5956</v>
      </c>
      <c r="AE324" s="212">
        <f t="shared" si="173"/>
        <v>9385.7000000000007</v>
      </c>
    </row>
    <row r="325" spans="1:31" ht="19.5" customHeight="1" x14ac:dyDescent="0.2">
      <c r="A325" s="392" t="s">
        <v>379</v>
      </c>
      <c r="B325" s="393">
        <v>45546</v>
      </c>
      <c r="C325" s="394">
        <v>0.5</v>
      </c>
      <c r="D325" s="394">
        <v>1</v>
      </c>
      <c r="E325" s="394">
        <v>1</v>
      </c>
      <c r="F325" s="374">
        <f t="shared" si="154"/>
        <v>4747.800000000002</v>
      </c>
      <c r="G325" s="175">
        <f t="shared" si="155"/>
        <v>6725</v>
      </c>
      <c r="H325" s="375">
        <f t="shared" si="156"/>
        <v>1619.9999999999993</v>
      </c>
      <c r="I325" s="395">
        <v>0.4</v>
      </c>
      <c r="J325" s="395">
        <v>0.7</v>
      </c>
      <c r="K325" s="376">
        <f t="shared" si="157"/>
        <v>1304.5000000000005</v>
      </c>
      <c r="L325" s="376">
        <f t="shared" si="158"/>
        <v>1977.6000000000001</v>
      </c>
      <c r="M325" s="377">
        <f t="shared" si="159"/>
        <v>5117.2999999999938</v>
      </c>
      <c r="N325" s="186">
        <f t="shared" si="160"/>
        <v>3016.5000000000082</v>
      </c>
      <c r="O325" s="186">
        <f t="shared" si="161"/>
        <v>4698.6000000000022</v>
      </c>
      <c r="P325" s="261">
        <f t="shared" si="168"/>
        <v>1880.0000000000009</v>
      </c>
      <c r="Q325" s="261">
        <f t="shared" si="169"/>
        <v>3306</v>
      </c>
      <c r="R325" s="261">
        <f t="shared" si="170"/>
        <v>6983.5</v>
      </c>
      <c r="S325" s="375">
        <f t="shared" si="162"/>
        <v>2574.5999999999963</v>
      </c>
      <c r="T325" s="396">
        <v>0.3</v>
      </c>
      <c r="U325" s="396">
        <v>0.7</v>
      </c>
      <c r="V325" s="376">
        <f t="shared" si="163"/>
        <v>758.5999999999998</v>
      </c>
      <c r="W325" s="376">
        <f t="shared" si="164"/>
        <v>2044.6999999999998</v>
      </c>
      <c r="X325" s="377">
        <f t="shared" si="165"/>
        <v>5993.5999999999949</v>
      </c>
      <c r="Y325" s="186">
        <f t="shared" si="166"/>
        <v>3616.6000000000149</v>
      </c>
      <c r="Z325" s="186">
        <f t="shared" si="167"/>
        <v>6221.6999999999971</v>
      </c>
      <c r="AC325" s="212">
        <f t="shared" si="171"/>
        <v>925.40000000000373</v>
      </c>
      <c r="AD325" s="260">
        <f>IF(W325="","",7662-(W325-338))</f>
        <v>5955.3</v>
      </c>
      <c r="AE325" s="212">
        <f t="shared" si="173"/>
        <v>9385.4</v>
      </c>
    </row>
    <row r="326" spans="1:31" ht="19.5" customHeight="1" x14ac:dyDescent="0.2">
      <c r="A326" s="67" t="s">
        <v>384</v>
      </c>
      <c r="B326" s="373">
        <v>45549</v>
      </c>
      <c r="C326" s="69">
        <v>0.3</v>
      </c>
      <c r="D326" s="69">
        <v>1</v>
      </c>
      <c r="E326" s="69">
        <v>1</v>
      </c>
      <c r="F326" s="374">
        <f t="shared" si="154"/>
        <v>4748.1000000000022</v>
      </c>
      <c r="G326" s="175">
        <f t="shared" si="155"/>
        <v>6726</v>
      </c>
      <c r="H326" s="375">
        <f t="shared" si="156"/>
        <v>1620.2999999999993</v>
      </c>
      <c r="I326" s="184">
        <v>0.3</v>
      </c>
      <c r="J326" s="184">
        <v>0.6</v>
      </c>
      <c r="K326" s="376">
        <f t="shared" si="157"/>
        <v>1304.8000000000004</v>
      </c>
      <c r="L326" s="376">
        <f t="shared" si="158"/>
        <v>1978.2</v>
      </c>
      <c r="M326" s="377">
        <f t="shared" si="159"/>
        <v>5117.599999999994</v>
      </c>
      <c r="N326" s="186">
        <f t="shared" si="160"/>
        <v>3016.8000000000084</v>
      </c>
      <c r="O326" s="186">
        <f t="shared" si="161"/>
        <v>4699.2000000000025</v>
      </c>
      <c r="P326" s="261">
        <f t="shared" si="168"/>
        <v>1879.7000000000007</v>
      </c>
      <c r="Q326" s="261">
        <f t="shared" si="169"/>
        <v>3305.3999999999996</v>
      </c>
      <c r="R326" s="261">
        <f t="shared" si="170"/>
        <v>6983.2</v>
      </c>
      <c r="S326" s="375">
        <f t="shared" si="162"/>
        <v>2574.8999999999965</v>
      </c>
      <c r="T326" s="189">
        <v>0.4</v>
      </c>
      <c r="U326" s="189">
        <v>0.7</v>
      </c>
      <c r="V326" s="376">
        <f t="shared" si="163"/>
        <v>758.99999999999977</v>
      </c>
      <c r="W326" s="376">
        <f t="shared" si="164"/>
        <v>2045.3999999999999</v>
      </c>
      <c r="X326" s="377">
        <f t="shared" si="165"/>
        <v>5993.8999999999951</v>
      </c>
      <c r="Y326" s="186">
        <f t="shared" si="166"/>
        <v>3617.000000000015</v>
      </c>
      <c r="Z326" s="186">
        <f t="shared" si="167"/>
        <v>6222.3999999999969</v>
      </c>
      <c r="AC326" s="212">
        <f t="shared" si="171"/>
        <v>925.10000000000355</v>
      </c>
      <c r="AD326" s="260">
        <f t="shared" si="172"/>
        <v>5954.6</v>
      </c>
      <c r="AE326" s="212">
        <f t="shared" si="173"/>
        <v>9385</v>
      </c>
    </row>
    <row r="327" spans="1:31" ht="19.5" customHeight="1" x14ac:dyDescent="0.2">
      <c r="A327" s="67" t="s">
        <v>386</v>
      </c>
      <c r="B327" s="373">
        <v>45552</v>
      </c>
      <c r="C327" s="72">
        <v>2</v>
      </c>
      <c r="D327" s="69">
        <v>1</v>
      </c>
      <c r="E327" s="69">
        <v>1</v>
      </c>
      <c r="F327" s="374">
        <f t="shared" si="154"/>
        <v>4750.1000000000022</v>
      </c>
      <c r="G327" s="175">
        <f t="shared" si="155"/>
        <v>6727</v>
      </c>
      <c r="H327" s="375">
        <f t="shared" si="156"/>
        <v>1622.2999999999993</v>
      </c>
      <c r="I327" s="184">
        <v>0.4</v>
      </c>
      <c r="J327" s="184">
        <v>0.9</v>
      </c>
      <c r="K327" s="376">
        <f t="shared" si="157"/>
        <v>1305.2000000000005</v>
      </c>
      <c r="L327" s="376">
        <f t="shared" si="158"/>
        <v>1979.1000000000001</v>
      </c>
      <c r="M327" s="377">
        <f t="shared" si="159"/>
        <v>5119.599999999994</v>
      </c>
      <c r="N327" s="186">
        <f t="shared" si="160"/>
        <v>3017.2000000000085</v>
      </c>
      <c r="O327" s="186">
        <f t="shared" si="161"/>
        <v>4700.1000000000022</v>
      </c>
      <c r="P327" s="261">
        <f t="shared" si="168"/>
        <v>1877.7000000000007</v>
      </c>
      <c r="Q327" s="261">
        <f t="shared" si="169"/>
        <v>3304.5</v>
      </c>
      <c r="R327" s="261">
        <f t="shared" si="170"/>
        <v>6982.7999999999993</v>
      </c>
      <c r="S327" s="375">
        <f t="shared" si="162"/>
        <v>2576.8999999999965</v>
      </c>
      <c r="T327" s="189">
        <v>0.3</v>
      </c>
      <c r="U327" s="189">
        <v>0.8</v>
      </c>
      <c r="V327" s="376">
        <f t="shared" si="163"/>
        <v>759.29999999999973</v>
      </c>
      <c r="W327" s="376">
        <f t="shared" si="164"/>
        <v>2046.1999999999998</v>
      </c>
      <c r="X327" s="377">
        <f t="shared" si="165"/>
        <v>5995.8999999999951</v>
      </c>
      <c r="Y327" s="186">
        <f t="shared" si="166"/>
        <v>3617.3000000000152</v>
      </c>
      <c r="Z327" s="186">
        <f t="shared" si="167"/>
        <v>6223.1999999999971</v>
      </c>
      <c r="AC327" s="212">
        <f t="shared" si="171"/>
        <v>923.10000000000355</v>
      </c>
      <c r="AD327" s="260">
        <f t="shared" si="172"/>
        <v>5953.8</v>
      </c>
      <c r="AE327" s="212">
        <f t="shared" si="173"/>
        <v>9384.7000000000007</v>
      </c>
    </row>
    <row r="328" spans="1:31" ht="19.5" customHeight="1" x14ac:dyDescent="0.2">
      <c r="A328" s="67" t="s">
        <v>388</v>
      </c>
      <c r="B328" s="373">
        <v>45553</v>
      </c>
      <c r="C328" s="72">
        <v>2.2000000000000002</v>
      </c>
      <c r="D328" s="69">
        <v>1</v>
      </c>
      <c r="E328" s="69">
        <v>1</v>
      </c>
      <c r="F328" s="374">
        <f t="shared" si="154"/>
        <v>4752.300000000002</v>
      </c>
      <c r="G328" s="175">
        <f t="shared" si="155"/>
        <v>6728</v>
      </c>
      <c r="H328" s="375">
        <f t="shared" si="156"/>
        <v>1624.4999999999993</v>
      </c>
      <c r="I328" s="184">
        <v>0.3</v>
      </c>
      <c r="J328" s="184">
        <v>1</v>
      </c>
      <c r="K328" s="376">
        <f t="shared" si="157"/>
        <v>1305.5000000000005</v>
      </c>
      <c r="L328" s="376">
        <f t="shared" si="158"/>
        <v>1980.1000000000001</v>
      </c>
      <c r="M328" s="377">
        <f t="shared" si="159"/>
        <v>5121.7999999999938</v>
      </c>
      <c r="N328" s="186">
        <f t="shared" si="160"/>
        <v>3017.5000000000086</v>
      </c>
      <c r="O328" s="186">
        <f t="shared" si="161"/>
        <v>4701.1000000000022</v>
      </c>
      <c r="P328" s="261">
        <f t="shared" si="168"/>
        <v>1875.5000000000009</v>
      </c>
      <c r="Q328" s="261">
        <f t="shared" si="169"/>
        <v>3303.5</v>
      </c>
      <c r="R328" s="261">
        <f t="shared" si="170"/>
        <v>6982.5</v>
      </c>
      <c r="S328" s="375">
        <f t="shared" si="162"/>
        <v>2579.0999999999963</v>
      </c>
      <c r="T328" s="189">
        <v>0.3</v>
      </c>
      <c r="U328" s="189">
        <v>1</v>
      </c>
      <c r="V328" s="376">
        <f t="shared" si="163"/>
        <v>759.59999999999968</v>
      </c>
      <c r="W328" s="376">
        <f t="shared" si="164"/>
        <v>2047.1999999999998</v>
      </c>
      <c r="X328" s="377">
        <f t="shared" si="165"/>
        <v>5998.0999999999949</v>
      </c>
      <c r="Y328" s="186">
        <f t="shared" si="166"/>
        <v>3617.6000000000154</v>
      </c>
      <c r="Z328" s="186">
        <f t="shared" si="167"/>
        <v>6224.1999999999971</v>
      </c>
      <c r="AC328" s="212">
        <f t="shared" si="171"/>
        <v>920.90000000000373</v>
      </c>
      <c r="AD328" s="260">
        <f t="shared" si="172"/>
        <v>5952.8</v>
      </c>
      <c r="AE328" s="212">
        <f t="shared" si="173"/>
        <v>9384.4</v>
      </c>
    </row>
    <row r="329" spans="1:31" ht="19.5" customHeight="1" x14ac:dyDescent="0.2">
      <c r="A329" s="67" t="s">
        <v>389</v>
      </c>
      <c r="B329" s="373"/>
      <c r="C329" s="72"/>
      <c r="D329" s="69"/>
      <c r="E329" s="69"/>
      <c r="F329" s="374" t="str">
        <f t="shared" si="154"/>
        <v/>
      </c>
      <c r="G329" s="175" t="str">
        <f t="shared" si="155"/>
        <v/>
      </c>
      <c r="H329" s="375" t="str">
        <f t="shared" si="156"/>
        <v/>
      </c>
      <c r="I329" s="184"/>
      <c r="J329" s="184"/>
      <c r="K329" s="376" t="str">
        <f t="shared" si="157"/>
        <v/>
      </c>
      <c r="L329" s="376" t="str">
        <f t="shared" si="158"/>
        <v/>
      </c>
      <c r="M329" s="377" t="str">
        <f t="shared" si="159"/>
        <v/>
      </c>
      <c r="N329" s="186" t="str">
        <f t="shared" si="160"/>
        <v/>
      </c>
      <c r="O329" s="186" t="str">
        <f t="shared" si="161"/>
        <v/>
      </c>
      <c r="P329" s="261" t="str">
        <f t="shared" si="168"/>
        <v/>
      </c>
      <c r="Q329" s="261" t="str">
        <f t="shared" si="169"/>
        <v/>
      </c>
      <c r="R329" s="261" t="str">
        <f t="shared" si="170"/>
        <v/>
      </c>
      <c r="S329" s="375" t="str">
        <f t="shared" si="162"/>
        <v/>
      </c>
      <c r="T329" s="189"/>
      <c r="U329" s="189"/>
      <c r="V329" s="376" t="str">
        <f t="shared" si="163"/>
        <v/>
      </c>
      <c r="W329" s="376" t="str">
        <f t="shared" si="164"/>
        <v/>
      </c>
      <c r="X329" s="377" t="str">
        <f t="shared" si="165"/>
        <v/>
      </c>
      <c r="Y329" s="186" t="str">
        <f t="shared" si="166"/>
        <v/>
      </c>
      <c r="Z329" s="186" t="str">
        <f t="shared" si="167"/>
        <v/>
      </c>
      <c r="AC329" s="212" t="str">
        <f t="shared" si="171"/>
        <v/>
      </c>
      <c r="AD329" s="260" t="str">
        <f t="shared" si="172"/>
        <v/>
      </c>
      <c r="AE329" s="212" t="str">
        <f t="shared" si="173"/>
        <v/>
      </c>
    </row>
    <row r="330" spans="1:31" ht="19.5" customHeight="1" x14ac:dyDescent="0.2">
      <c r="A330" s="67" t="s">
        <v>392</v>
      </c>
      <c r="B330" s="373"/>
      <c r="C330" s="72"/>
      <c r="D330" s="69"/>
      <c r="E330" s="69"/>
      <c r="F330" s="374" t="str">
        <f t="shared" si="154"/>
        <v/>
      </c>
      <c r="G330" s="175" t="str">
        <f t="shared" si="155"/>
        <v/>
      </c>
      <c r="H330" s="375" t="str">
        <f t="shared" si="156"/>
        <v/>
      </c>
      <c r="I330" s="184"/>
      <c r="J330" s="184"/>
      <c r="K330" s="376"/>
      <c r="L330" s="376" t="str">
        <f t="shared" si="158"/>
        <v/>
      </c>
      <c r="M330" s="377" t="str">
        <f t="shared" si="159"/>
        <v/>
      </c>
      <c r="N330" s="186"/>
      <c r="O330" s="186"/>
      <c r="P330" s="261" t="str">
        <f t="shared" si="168"/>
        <v/>
      </c>
      <c r="Q330" s="261" t="str">
        <f t="shared" si="169"/>
        <v/>
      </c>
      <c r="R330" s="261" t="str">
        <f t="shared" si="170"/>
        <v/>
      </c>
      <c r="S330" s="375" t="str">
        <f t="shared" si="162"/>
        <v/>
      </c>
      <c r="T330" s="189"/>
      <c r="U330" s="189"/>
      <c r="V330" s="376"/>
      <c r="W330" s="376"/>
      <c r="X330" s="377" t="str">
        <f t="shared" si="165"/>
        <v/>
      </c>
      <c r="Y330" s="186" t="str">
        <f t="shared" si="166"/>
        <v/>
      </c>
      <c r="Z330" s="186" t="str">
        <f t="shared" si="167"/>
        <v/>
      </c>
      <c r="AC330" s="212" t="str">
        <f t="shared" si="171"/>
        <v/>
      </c>
      <c r="AD330" s="260" t="str">
        <f t="shared" si="172"/>
        <v/>
      </c>
      <c r="AE330" s="212" t="str">
        <f t="shared" si="173"/>
        <v/>
      </c>
    </row>
    <row r="331" spans="1:31" ht="19.5" customHeight="1" x14ac:dyDescent="0.2">
      <c r="A331" s="67" t="s">
        <v>394</v>
      </c>
      <c r="B331" s="373"/>
      <c r="C331" s="72"/>
      <c r="D331" s="69"/>
      <c r="E331" s="69"/>
      <c r="F331" s="374" t="str">
        <f t="shared" si="154"/>
        <v/>
      </c>
      <c r="G331" s="175" t="str">
        <f t="shared" si="155"/>
        <v/>
      </c>
      <c r="H331" s="375" t="str">
        <f t="shared" si="156"/>
        <v/>
      </c>
      <c r="I331" s="184"/>
      <c r="J331" s="184"/>
      <c r="K331" s="376"/>
      <c r="L331" s="376"/>
      <c r="M331" s="377" t="str">
        <f t="shared" si="159"/>
        <v/>
      </c>
      <c r="N331" s="186"/>
      <c r="O331" s="186"/>
      <c r="P331" s="261" t="str">
        <f t="shared" si="168"/>
        <v/>
      </c>
      <c r="Q331" s="261" t="str">
        <f t="shared" si="169"/>
        <v/>
      </c>
      <c r="R331" s="261" t="str">
        <f t="shared" si="170"/>
        <v/>
      </c>
      <c r="S331" s="375" t="str">
        <f t="shared" si="162"/>
        <v/>
      </c>
      <c r="T331" s="189"/>
      <c r="U331" s="189"/>
      <c r="V331" s="376"/>
      <c r="W331" s="376"/>
      <c r="X331" s="377" t="str">
        <f t="shared" si="165"/>
        <v/>
      </c>
      <c r="Y331" s="186"/>
      <c r="Z331" s="186" t="str">
        <f t="shared" si="167"/>
        <v/>
      </c>
      <c r="AC331" s="212" t="str">
        <f t="shared" si="171"/>
        <v/>
      </c>
      <c r="AD331" s="260" t="str">
        <f t="shared" si="172"/>
        <v/>
      </c>
      <c r="AE331" s="212" t="str">
        <f t="shared" si="173"/>
        <v/>
      </c>
    </row>
    <row r="332" spans="1:31" ht="19.5" customHeight="1" x14ac:dyDescent="0.2">
      <c r="A332" s="67" t="s">
        <v>403</v>
      </c>
      <c r="B332" s="373"/>
      <c r="C332" s="72"/>
      <c r="D332" s="69"/>
      <c r="E332" s="69"/>
      <c r="F332" s="374" t="str">
        <f t="shared" si="154"/>
        <v/>
      </c>
      <c r="G332" s="175" t="str">
        <f t="shared" si="155"/>
        <v/>
      </c>
      <c r="H332" s="375" t="str">
        <f t="shared" si="156"/>
        <v/>
      </c>
      <c r="I332" s="184"/>
      <c r="J332" s="184"/>
      <c r="K332" s="376"/>
      <c r="L332" s="376"/>
      <c r="M332" s="377" t="str">
        <f t="shared" si="159"/>
        <v/>
      </c>
      <c r="N332" s="186"/>
      <c r="O332" s="186"/>
      <c r="P332" s="261" t="str">
        <f t="shared" si="168"/>
        <v/>
      </c>
      <c r="Q332" s="261" t="str">
        <f t="shared" si="169"/>
        <v/>
      </c>
      <c r="R332" s="261" t="str">
        <f t="shared" si="170"/>
        <v/>
      </c>
      <c r="S332" s="375" t="str">
        <f t="shared" si="162"/>
        <v/>
      </c>
      <c r="T332" s="189"/>
      <c r="U332" s="189"/>
      <c r="V332" s="376"/>
      <c r="W332" s="376"/>
      <c r="X332" s="377" t="str">
        <f t="shared" si="165"/>
        <v/>
      </c>
      <c r="Y332" s="186"/>
      <c r="Z332" s="186"/>
      <c r="AC332" s="212" t="str">
        <f t="shared" si="171"/>
        <v/>
      </c>
      <c r="AD332" s="260" t="str">
        <f t="shared" si="172"/>
        <v/>
      </c>
      <c r="AE332" s="212" t="str">
        <f t="shared" si="173"/>
        <v/>
      </c>
    </row>
    <row r="333" spans="1:31" ht="19.5" customHeight="1" x14ac:dyDescent="0.2">
      <c r="A333" s="67" t="s">
        <v>404</v>
      </c>
      <c r="B333" s="373"/>
      <c r="C333" s="72"/>
      <c r="D333" s="69"/>
      <c r="E333" s="69"/>
      <c r="F333" s="374"/>
      <c r="G333" s="175" t="str">
        <f t="shared" si="155"/>
        <v/>
      </c>
      <c r="H333" s="375" t="str">
        <f t="shared" si="156"/>
        <v/>
      </c>
      <c r="I333" s="184"/>
      <c r="J333" s="184"/>
      <c r="K333" s="376"/>
      <c r="L333" s="376"/>
      <c r="M333" s="377" t="str">
        <f t="shared" si="159"/>
        <v/>
      </c>
      <c r="N333" s="186"/>
      <c r="O333" s="186"/>
      <c r="P333" s="261" t="str">
        <f t="shared" si="168"/>
        <v/>
      </c>
      <c r="Q333" s="261" t="str">
        <f t="shared" si="169"/>
        <v/>
      </c>
      <c r="R333" s="261" t="str">
        <f t="shared" si="170"/>
        <v/>
      </c>
      <c r="S333" s="375" t="str">
        <f t="shared" si="162"/>
        <v/>
      </c>
      <c r="T333" s="189"/>
      <c r="U333" s="189"/>
      <c r="V333" s="376"/>
      <c r="W333" s="376"/>
      <c r="X333" s="377" t="str">
        <f t="shared" si="165"/>
        <v/>
      </c>
      <c r="Y333" s="186"/>
      <c r="Z333" s="186"/>
      <c r="AC333" s="212" t="str">
        <f t="shared" si="171"/>
        <v/>
      </c>
      <c r="AD333" s="260" t="str">
        <f t="shared" si="172"/>
        <v/>
      </c>
      <c r="AE333" s="212" t="str">
        <f t="shared" si="173"/>
        <v/>
      </c>
    </row>
    <row r="334" spans="1:31" ht="19.5" customHeight="1" x14ac:dyDescent="0.2">
      <c r="A334" s="67" t="s">
        <v>405</v>
      </c>
      <c r="B334" s="373"/>
      <c r="C334" s="69"/>
      <c r="D334" s="69"/>
      <c r="E334" s="69"/>
      <c r="F334" s="374"/>
      <c r="G334" s="175" t="str">
        <f t="shared" si="155"/>
        <v/>
      </c>
      <c r="H334" s="375" t="str">
        <f t="shared" si="156"/>
        <v/>
      </c>
      <c r="I334" s="184"/>
      <c r="J334" s="184"/>
      <c r="K334" s="376"/>
      <c r="L334" s="376"/>
      <c r="M334" s="377" t="str">
        <f t="shared" si="159"/>
        <v/>
      </c>
      <c r="N334" s="186"/>
      <c r="O334" s="186"/>
      <c r="P334" s="261" t="str">
        <f t="shared" si="168"/>
        <v/>
      </c>
      <c r="Q334" s="261" t="str">
        <f t="shared" si="169"/>
        <v/>
      </c>
      <c r="R334" s="261" t="str">
        <f t="shared" si="170"/>
        <v/>
      </c>
      <c r="S334" s="375" t="str">
        <f t="shared" si="162"/>
        <v/>
      </c>
      <c r="T334" s="189"/>
      <c r="U334" s="189"/>
      <c r="V334" s="376"/>
      <c r="W334" s="376"/>
      <c r="X334" s="377" t="str">
        <f t="shared" si="165"/>
        <v/>
      </c>
      <c r="Y334" s="186"/>
      <c r="Z334" s="186"/>
      <c r="AC334" s="212" t="str">
        <f t="shared" si="171"/>
        <v/>
      </c>
      <c r="AD334" s="260" t="str">
        <f t="shared" si="172"/>
        <v/>
      </c>
      <c r="AE334" s="212" t="str">
        <f t="shared" si="173"/>
        <v/>
      </c>
    </row>
    <row r="335" spans="1:31" ht="19.5" customHeight="1" x14ac:dyDescent="0.2">
      <c r="A335" s="67"/>
      <c r="B335" s="373"/>
      <c r="C335" s="69"/>
      <c r="D335" s="69"/>
      <c r="E335" s="69"/>
      <c r="F335" s="374"/>
      <c r="G335" s="175" t="str">
        <f t="shared" si="155"/>
        <v/>
      </c>
      <c r="H335" s="375" t="str">
        <f t="shared" si="156"/>
        <v/>
      </c>
      <c r="I335" s="184"/>
      <c r="J335" s="184"/>
      <c r="K335" s="376"/>
      <c r="L335" s="376"/>
      <c r="M335" s="377"/>
      <c r="N335" s="186"/>
      <c r="O335" s="186"/>
      <c r="P335" s="261" t="str">
        <f t="shared" si="168"/>
        <v/>
      </c>
      <c r="Q335" s="261" t="str">
        <f t="shared" si="169"/>
        <v/>
      </c>
      <c r="R335" s="261" t="str">
        <f t="shared" si="170"/>
        <v/>
      </c>
      <c r="S335" s="375" t="str">
        <f t="shared" si="162"/>
        <v/>
      </c>
      <c r="T335" s="189"/>
      <c r="U335" s="189"/>
      <c r="V335" s="376"/>
      <c r="W335" s="376"/>
      <c r="X335" s="377" t="str">
        <f t="shared" si="165"/>
        <v/>
      </c>
      <c r="Y335" s="186"/>
      <c r="Z335" s="186"/>
      <c r="AC335" s="212" t="str">
        <f t="shared" si="171"/>
        <v/>
      </c>
      <c r="AD335" s="260" t="str">
        <f t="shared" si="172"/>
        <v/>
      </c>
      <c r="AE335" s="212" t="str">
        <f t="shared" si="173"/>
        <v/>
      </c>
    </row>
    <row r="336" spans="1:31" ht="19.5" customHeight="1" x14ac:dyDescent="0.2">
      <c r="A336" s="67"/>
      <c r="B336" s="373"/>
      <c r="C336" s="69"/>
      <c r="D336" s="69"/>
      <c r="E336" s="69"/>
      <c r="F336" s="374"/>
      <c r="G336" s="175"/>
      <c r="H336" s="375" t="str">
        <f t="shared" si="156"/>
        <v/>
      </c>
      <c r="I336" s="184"/>
      <c r="J336" s="184"/>
      <c r="K336" s="376"/>
      <c r="L336" s="376"/>
      <c r="M336" s="377"/>
      <c r="N336" s="186"/>
      <c r="O336" s="186"/>
      <c r="P336" s="261" t="str">
        <f t="shared" si="168"/>
        <v/>
      </c>
      <c r="Q336" s="261" t="str">
        <f t="shared" si="169"/>
        <v/>
      </c>
      <c r="R336" s="261" t="str">
        <f t="shared" si="170"/>
        <v/>
      </c>
      <c r="S336" s="375"/>
      <c r="T336" s="189"/>
      <c r="U336" s="189"/>
      <c r="V336" s="376"/>
      <c r="W336" s="376"/>
      <c r="X336" s="377" t="str">
        <f t="shared" si="165"/>
        <v/>
      </c>
      <c r="Y336" s="186"/>
      <c r="Z336" s="186"/>
      <c r="AC336" s="212" t="str">
        <f t="shared" si="171"/>
        <v/>
      </c>
      <c r="AD336" s="260" t="str">
        <f t="shared" si="172"/>
        <v/>
      </c>
      <c r="AE336" s="212" t="str">
        <f t="shared" si="173"/>
        <v/>
      </c>
    </row>
    <row r="337" spans="1:31" ht="19.5" customHeight="1" x14ac:dyDescent="0.2">
      <c r="A337" s="67"/>
      <c r="B337" s="373"/>
      <c r="C337" s="69"/>
      <c r="D337" s="69"/>
      <c r="E337" s="69"/>
      <c r="F337" s="374"/>
      <c r="G337" s="175"/>
      <c r="H337" s="375"/>
      <c r="I337" s="184"/>
      <c r="J337" s="184"/>
      <c r="K337" s="376"/>
      <c r="L337" s="376"/>
      <c r="M337" s="377"/>
      <c r="N337" s="186"/>
      <c r="O337" s="186"/>
      <c r="P337" s="261" t="str">
        <f t="shared" si="168"/>
        <v/>
      </c>
      <c r="Q337" s="261" t="str">
        <f t="shared" si="169"/>
        <v/>
      </c>
      <c r="R337" s="261" t="str">
        <f t="shared" si="170"/>
        <v/>
      </c>
      <c r="S337" s="375"/>
      <c r="T337" s="189"/>
      <c r="U337" s="189"/>
      <c r="V337" s="376"/>
      <c r="W337" s="376"/>
      <c r="X337" s="377"/>
      <c r="Y337" s="186"/>
      <c r="Z337" s="186"/>
      <c r="AC337" s="212" t="str">
        <f t="shared" si="171"/>
        <v/>
      </c>
      <c r="AD337" s="260" t="str">
        <f t="shared" si="172"/>
        <v/>
      </c>
      <c r="AE337" s="212" t="str">
        <f t="shared" si="173"/>
        <v/>
      </c>
    </row>
    <row r="338" spans="1:31" ht="19.5" customHeight="1" x14ac:dyDescent="0.2">
      <c r="A338" s="67"/>
      <c r="B338" s="373"/>
      <c r="C338" s="69"/>
      <c r="D338" s="69"/>
      <c r="E338" s="69"/>
      <c r="F338" s="374"/>
      <c r="G338" s="175"/>
      <c r="H338" s="375"/>
      <c r="I338" s="184"/>
      <c r="J338" s="184"/>
      <c r="K338" s="376"/>
      <c r="L338" s="376"/>
      <c r="M338" s="377"/>
      <c r="N338" s="186"/>
      <c r="O338" s="186"/>
      <c r="P338" s="261" t="str">
        <f t="shared" si="168"/>
        <v/>
      </c>
      <c r="Q338" s="261" t="str">
        <f t="shared" si="169"/>
        <v/>
      </c>
      <c r="R338" s="261" t="str">
        <f t="shared" si="170"/>
        <v/>
      </c>
      <c r="S338" s="375"/>
      <c r="T338" s="189"/>
      <c r="U338" s="189"/>
      <c r="V338" s="376"/>
      <c r="W338" s="376"/>
      <c r="X338" s="377"/>
      <c r="Y338" s="186"/>
      <c r="Z338" s="186"/>
      <c r="AC338" s="212" t="str">
        <f t="shared" si="171"/>
        <v/>
      </c>
      <c r="AD338" s="260" t="str">
        <f t="shared" si="172"/>
        <v/>
      </c>
      <c r="AE338" s="212" t="str">
        <f t="shared" si="173"/>
        <v/>
      </c>
    </row>
    <row r="339" spans="1:31" ht="19.5" customHeight="1" x14ac:dyDescent="0.2">
      <c r="A339" s="67"/>
      <c r="B339" s="373"/>
      <c r="C339" s="69"/>
      <c r="D339" s="69"/>
      <c r="E339" s="69"/>
      <c r="F339" s="374"/>
      <c r="G339" s="175"/>
      <c r="H339" s="375"/>
      <c r="I339" s="184"/>
      <c r="J339" s="184"/>
      <c r="K339" s="376"/>
      <c r="L339" s="376"/>
      <c r="M339" s="377"/>
      <c r="N339" s="186"/>
      <c r="O339" s="186"/>
      <c r="P339" s="261" t="str">
        <f t="shared" si="168"/>
        <v/>
      </c>
      <c r="Q339" s="261" t="str">
        <f t="shared" si="169"/>
        <v/>
      </c>
      <c r="R339" s="261" t="str">
        <f t="shared" si="170"/>
        <v/>
      </c>
      <c r="S339" s="375"/>
      <c r="T339" s="189"/>
      <c r="U339" s="189"/>
      <c r="V339" s="376"/>
      <c r="W339" s="376"/>
      <c r="X339" s="377"/>
      <c r="Y339" s="186"/>
      <c r="Z339" s="186"/>
      <c r="AC339" s="212" t="str">
        <f t="shared" si="171"/>
        <v/>
      </c>
      <c r="AD339" s="260" t="str">
        <f t="shared" si="172"/>
        <v/>
      </c>
      <c r="AE339" s="212" t="str">
        <f t="shared" si="173"/>
        <v/>
      </c>
    </row>
    <row r="340" spans="1:31" ht="19.5" customHeight="1" x14ac:dyDescent="0.2">
      <c r="A340" s="67"/>
      <c r="B340" s="373"/>
      <c r="C340" s="69"/>
      <c r="D340" s="69"/>
      <c r="E340" s="69"/>
      <c r="F340" s="374"/>
      <c r="G340" s="175"/>
      <c r="H340" s="375"/>
      <c r="I340" s="184"/>
      <c r="J340" s="184"/>
      <c r="K340" s="376"/>
      <c r="L340" s="376"/>
      <c r="M340" s="377"/>
      <c r="N340" s="186"/>
      <c r="O340" s="186"/>
      <c r="P340" s="261" t="str">
        <f t="shared" si="168"/>
        <v/>
      </c>
      <c r="Q340" s="261" t="str">
        <f t="shared" si="169"/>
        <v/>
      </c>
      <c r="R340" s="261" t="str">
        <f t="shared" si="170"/>
        <v/>
      </c>
      <c r="S340" s="375"/>
      <c r="T340" s="189"/>
      <c r="U340" s="189"/>
      <c r="V340" s="376"/>
      <c r="W340" s="376"/>
      <c r="X340" s="377"/>
      <c r="Y340" s="186"/>
      <c r="Z340" s="186"/>
      <c r="AC340" s="212" t="str">
        <f t="shared" si="171"/>
        <v/>
      </c>
      <c r="AD340" s="260" t="str">
        <f t="shared" si="172"/>
        <v/>
      </c>
      <c r="AE340" s="212" t="str">
        <f t="shared" si="173"/>
        <v/>
      </c>
    </row>
    <row r="341" spans="1:31" ht="19.5" customHeight="1" x14ac:dyDescent="0.2">
      <c r="A341" s="67"/>
      <c r="B341" s="373"/>
      <c r="C341" s="69"/>
      <c r="D341" s="69"/>
      <c r="E341" s="69"/>
      <c r="F341" s="374"/>
      <c r="G341" s="175"/>
      <c r="H341" s="375"/>
      <c r="I341" s="184"/>
      <c r="J341" s="184"/>
      <c r="K341" s="376"/>
      <c r="L341" s="376"/>
      <c r="M341" s="377"/>
      <c r="N341" s="186"/>
      <c r="O341" s="186"/>
      <c r="P341" s="261" t="str">
        <f t="shared" si="168"/>
        <v/>
      </c>
      <c r="Q341" s="261" t="str">
        <f t="shared" si="169"/>
        <v/>
      </c>
      <c r="R341" s="261" t="str">
        <f t="shared" si="170"/>
        <v/>
      </c>
      <c r="S341" s="375"/>
      <c r="T341" s="189"/>
      <c r="U341" s="189"/>
      <c r="V341" s="376"/>
      <c r="W341" s="376"/>
      <c r="X341" s="377"/>
      <c r="Y341" s="186"/>
      <c r="Z341" s="186"/>
      <c r="AC341" s="212" t="str">
        <f t="shared" si="171"/>
        <v/>
      </c>
      <c r="AD341" s="260" t="str">
        <f t="shared" si="172"/>
        <v/>
      </c>
      <c r="AE341" s="212" t="str">
        <f t="shared" si="173"/>
        <v/>
      </c>
    </row>
    <row r="342" spans="1:31" ht="19.5" customHeight="1" x14ac:dyDescent="0.2">
      <c r="A342" s="67"/>
      <c r="B342" s="373"/>
      <c r="C342" s="69"/>
      <c r="D342" s="69"/>
      <c r="E342" s="69"/>
      <c r="F342" s="374"/>
      <c r="G342" s="175"/>
      <c r="H342" s="375"/>
      <c r="I342" s="184"/>
      <c r="J342" s="184"/>
      <c r="K342" s="376"/>
      <c r="L342" s="376"/>
      <c r="M342" s="377"/>
      <c r="N342" s="186"/>
      <c r="O342" s="186"/>
      <c r="P342" s="261" t="str">
        <f t="shared" si="168"/>
        <v/>
      </c>
      <c r="Q342" s="261" t="str">
        <f t="shared" si="169"/>
        <v/>
      </c>
      <c r="R342" s="261" t="str">
        <f t="shared" si="170"/>
        <v/>
      </c>
      <c r="S342" s="375"/>
      <c r="T342" s="189"/>
      <c r="U342" s="189"/>
      <c r="V342" s="376"/>
      <c r="W342" s="376"/>
      <c r="X342" s="377"/>
      <c r="Y342" s="186"/>
      <c r="Z342" s="186"/>
      <c r="AC342" s="212" t="str">
        <f t="shared" si="171"/>
        <v/>
      </c>
      <c r="AD342" s="260" t="str">
        <f t="shared" si="172"/>
        <v/>
      </c>
      <c r="AE342" s="212" t="str">
        <f t="shared" si="173"/>
        <v/>
      </c>
    </row>
    <row r="343" spans="1:31" ht="19.5" customHeight="1" x14ac:dyDescent="0.2">
      <c r="A343" s="67"/>
      <c r="B343" s="373"/>
      <c r="C343" s="69"/>
      <c r="D343" s="69"/>
      <c r="E343" s="69"/>
      <c r="F343" s="374"/>
      <c r="G343" s="175"/>
      <c r="H343" s="375"/>
      <c r="I343" s="184"/>
      <c r="J343" s="184"/>
      <c r="K343" s="376"/>
      <c r="L343" s="376"/>
      <c r="M343" s="377"/>
      <c r="N343" s="186"/>
      <c r="O343" s="186"/>
      <c r="P343" s="261" t="str">
        <f t="shared" si="168"/>
        <v/>
      </c>
      <c r="Q343" s="261" t="str">
        <f t="shared" si="169"/>
        <v/>
      </c>
      <c r="R343" s="261" t="str">
        <f t="shared" si="170"/>
        <v/>
      </c>
      <c r="S343" s="375"/>
      <c r="T343" s="189"/>
      <c r="U343" s="189"/>
      <c r="V343" s="376"/>
      <c r="W343" s="376"/>
      <c r="X343" s="377"/>
      <c r="Y343" s="186"/>
      <c r="Z343" s="186"/>
      <c r="AC343" s="212" t="str">
        <f t="shared" si="171"/>
        <v/>
      </c>
      <c r="AD343" s="260" t="str">
        <f t="shared" si="172"/>
        <v/>
      </c>
      <c r="AE343" s="212" t="str">
        <f t="shared" si="173"/>
        <v/>
      </c>
    </row>
    <row r="344" spans="1:31" ht="19.5" customHeight="1" x14ac:dyDescent="0.2">
      <c r="A344" s="67"/>
      <c r="B344" s="373"/>
      <c r="C344" s="69"/>
      <c r="D344" s="69"/>
      <c r="E344" s="69"/>
      <c r="F344" s="374"/>
      <c r="G344" s="175"/>
      <c r="H344" s="375"/>
      <c r="I344" s="184"/>
      <c r="J344" s="184"/>
      <c r="K344" s="376"/>
      <c r="L344" s="376"/>
      <c r="M344" s="377"/>
      <c r="N344" s="186"/>
      <c r="O344" s="186"/>
      <c r="P344" s="261" t="str">
        <f t="shared" si="168"/>
        <v/>
      </c>
      <c r="Q344" s="261" t="str">
        <f t="shared" si="169"/>
        <v/>
      </c>
      <c r="R344" s="261" t="str">
        <f t="shared" si="170"/>
        <v/>
      </c>
      <c r="S344" s="375"/>
      <c r="T344" s="189"/>
      <c r="U344" s="189"/>
      <c r="V344" s="376"/>
      <c r="W344" s="376"/>
      <c r="X344" s="377"/>
      <c r="Y344" s="186"/>
      <c r="Z344" s="186"/>
      <c r="AC344" s="212" t="str">
        <f t="shared" si="171"/>
        <v/>
      </c>
      <c r="AD344" s="260" t="str">
        <f t="shared" si="172"/>
        <v/>
      </c>
      <c r="AE344" s="212" t="str">
        <f t="shared" si="173"/>
        <v/>
      </c>
    </row>
    <row r="345" spans="1:31" ht="19.5" customHeight="1" x14ac:dyDescent="0.2">
      <c r="A345" s="67"/>
      <c r="B345" s="373"/>
      <c r="C345" s="69"/>
      <c r="D345" s="69"/>
      <c r="E345" s="69"/>
      <c r="F345" s="374"/>
      <c r="G345" s="175"/>
      <c r="H345" s="375"/>
      <c r="I345" s="184"/>
      <c r="J345" s="184"/>
      <c r="K345" s="376"/>
      <c r="L345" s="376"/>
      <c r="M345" s="377"/>
      <c r="N345" s="186"/>
      <c r="O345" s="186"/>
      <c r="P345" s="261" t="str">
        <f t="shared" si="168"/>
        <v/>
      </c>
      <c r="Q345" s="261" t="str">
        <f t="shared" si="169"/>
        <v/>
      </c>
      <c r="R345" s="261" t="str">
        <f t="shared" si="170"/>
        <v/>
      </c>
      <c r="S345" s="375"/>
      <c r="T345" s="189"/>
      <c r="U345" s="189"/>
      <c r="V345" s="376"/>
      <c r="W345" s="376"/>
      <c r="X345" s="377"/>
      <c r="Y345" s="186"/>
      <c r="Z345" s="186"/>
      <c r="AC345" s="212" t="str">
        <f t="shared" si="171"/>
        <v/>
      </c>
      <c r="AD345" s="260" t="str">
        <f t="shared" si="172"/>
        <v/>
      </c>
      <c r="AE345" s="212" t="str">
        <f t="shared" si="173"/>
        <v/>
      </c>
    </row>
    <row r="346" spans="1:31" ht="19.5" customHeight="1" x14ac:dyDescent="0.2">
      <c r="A346" s="67"/>
      <c r="B346" s="373"/>
      <c r="C346" s="69"/>
      <c r="D346" s="69"/>
      <c r="E346" s="69"/>
      <c r="F346" s="374"/>
      <c r="G346" s="175"/>
      <c r="H346" s="375"/>
      <c r="I346" s="184"/>
      <c r="J346" s="184"/>
      <c r="K346" s="376"/>
      <c r="L346" s="376"/>
      <c r="M346" s="377"/>
      <c r="N346" s="186"/>
      <c r="O346" s="186"/>
      <c r="P346" s="261" t="str">
        <f t="shared" si="168"/>
        <v/>
      </c>
      <c r="Q346" s="261" t="str">
        <f t="shared" si="169"/>
        <v/>
      </c>
      <c r="R346" s="261" t="str">
        <f t="shared" si="170"/>
        <v/>
      </c>
      <c r="S346" s="375"/>
      <c r="T346" s="189"/>
      <c r="U346" s="189"/>
      <c r="V346" s="376"/>
      <c r="W346" s="376"/>
      <c r="X346" s="377"/>
      <c r="Y346" s="186"/>
      <c r="Z346" s="186"/>
      <c r="AC346" s="212" t="str">
        <f t="shared" si="171"/>
        <v/>
      </c>
      <c r="AD346" s="260" t="str">
        <f t="shared" si="172"/>
        <v/>
      </c>
      <c r="AE346" s="212" t="str">
        <f t="shared" si="173"/>
        <v/>
      </c>
    </row>
    <row r="347" spans="1:31" ht="19.5" customHeight="1" x14ac:dyDescent="0.2">
      <c r="A347" s="67"/>
      <c r="B347" s="373"/>
      <c r="C347" s="69"/>
      <c r="D347" s="69"/>
      <c r="E347" s="69"/>
      <c r="F347" s="374"/>
      <c r="G347" s="175"/>
      <c r="H347" s="375"/>
      <c r="I347" s="184"/>
      <c r="J347" s="184"/>
      <c r="K347" s="376"/>
      <c r="L347" s="376"/>
      <c r="M347" s="377"/>
      <c r="N347" s="186"/>
      <c r="O347" s="186"/>
      <c r="P347" s="261" t="str">
        <f t="shared" si="168"/>
        <v/>
      </c>
      <c r="Q347" s="261" t="str">
        <f t="shared" si="169"/>
        <v/>
      </c>
      <c r="R347" s="261" t="str">
        <f t="shared" si="170"/>
        <v/>
      </c>
      <c r="S347" s="375"/>
      <c r="T347" s="189"/>
      <c r="U347" s="189"/>
      <c r="V347" s="376"/>
      <c r="W347" s="376"/>
      <c r="X347" s="377"/>
      <c r="Y347" s="186"/>
      <c r="Z347" s="186"/>
      <c r="AC347" s="212" t="str">
        <f t="shared" si="171"/>
        <v/>
      </c>
      <c r="AD347" s="260" t="str">
        <f t="shared" si="172"/>
        <v/>
      </c>
      <c r="AE347" s="212" t="str">
        <f t="shared" si="173"/>
        <v/>
      </c>
    </row>
    <row r="348" spans="1:31" ht="19.5" customHeight="1" x14ac:dyDescent="0.2">
      <c r="A348" s="67"/>
      <c r="B348" s="373"/>
      <c r="C348" s="69"/>
      <c r="D348" s="69"/>
      <c r="E348" s="69"/>
      <c r="F348" s="374"/>
      <c r="G348" s="175"/>
      <c r="H348" s="375"/>
      <c r="I348" s="184"/>
      <c r="J348" s="184"/>
      <c r="K348" s="376"/>
      <c r="L348" s="376"/>
      <c r="M348" s="377"/>
      <c r="N348" s="186"/>
      <c r="O348" s="186"/>
      <c r="P348" s="261" t="str">
        <f t="shared" si="168"/>
        <v/>
      </c>
      <c r="Q348" s="261" t="str">
        <f t="shared" si="169"/>
        <v/>
      </c>
      <c r="R348" s="261" t="str">
        <f t="shared" si="170"/>
        <v/>
      </c>
      <c r="S348" s="375"/>
      <c r="T348" s="189"/>
      <c r="U348" s="189"/>
      <c r="V348" s="376"/>
      <c r="W348" s="376"/>
      <c r="X348" s="377"/>
      <c r="Y348" s="186"/>
      <c r="Z348" s="186"/>
      <c r="AC348" s="212" t="str">
        <f t="shared" si="171"/>
        <v/>
      </c>
      <c r="AD348" s="260" t="str">
        <f t="shared" si="172"/>
        <v/>
      </c>
      <c r="AE348" s="212" t="str">
        <f t="shared" si="173"/>
        <v/>
      </c>
    </row>
    <row r="349" spans="1:31" ht="19.5" customHeight="1" x14ac:dyDescent="0.2">
      <c r="A349" s="67"/>
      <c r="B349" s="373"/>
      <c r="C349" s="69"/>
      <c r="D349" s="69"/>
      <c r="E349" s="69"/>
      <c r="F349" s="374"/>
      <c r="G349" s="175"/>
      <c r="H349" s="375"/>
      <c r="I349" s="184"/>
      <c r="J349" s="184"/>
      <c r="K349" s="376"/>
      <c r="L349" s="376"/>
      <c r="M349" s="377"/>
      <c r="N349" s="186"/>
      <c r="O349" s="186"/>
      <c r="P349" s="261" t="str">
        <f t="shared" si="168"/>
        <v/>
      </c>
      <c r="Q349" s="261" t="str">
        <f t="shared" si="169"/>
        <v/>
      </c>
      <c r="R349" s="261" t="str">
        <f t="shared" si="170"/>
        <v/>
      </c>
      <c r="S349" s="375"/>
      <c r="T349" s="189"/>
      <c r="U349" s="189"/>
      <c r="V349" s="376"/>
      <c r="W349" s="376"/>
      <c r="X349" s="377"/>
      <c r="Y349" s="186"/>
      <c r="Z349" s="186"/>
      <c r="AC349" s="212" t="str">
        <f t="shared" si="171"/>
        <v/>
      </c>
      <c r="AD349" s="260" t="str">
        <f t="shared" si="172"/>
        <v/>
      </c>
      <c r="AE349" s="212" t="str">
        <f t="shared" si="173"/>
        <v/>
      </c>
    </row>
    <row r="350" spans="1:31" ht="19.5" customHeight="1" x14ac:dyDescent="0.2">
      <c r="A350" s="67"/>
      <c r="B350" s="373"/>
      <c r="C350" s="69"/>
      <c r="D350" s="69"/>
      <c r="E350" s="69"/>
      <c r="F350" s="374"/>
      <c r="G350" s="175"/>
      <c r="H350" s="375"/>
      <c r="I350" s="184"/>
      <c r="J350" s="184"/>
      <c r="K350" s="376"/>
      <c r="L350" s="376"/>
      <c r="M350" s="377"/>
      <c r="N350" s="186"/>
      <c r="O350" s="186"/>
      <c r="P350" s="261" t="str">
        <f t="shared" si="168"/>
        <v/>
      </c>
      <c r="Q350" s="261" t="str">
        <f t="shared" si="169"/>
        <v/>
      </c>
      <c r="R350" s="261" t="str">
        <f t="shared" si="170"/>
        <v/>
      </c>
      <c r="S350" s="375"/>
      <c r="T350" s="189"/>
      <c r="U350" s="189"/>
      <c r="V350" s="376"/>
      <c r="W350" s="376"/>
      <c r="X350" s="377"/>
      <c r="Y350" s="186"/>
      <c r="Z350" s="186"/>
      <c r="AC350" s="212" t="str">
        <f t="shared" si="171"/>
        <v/>
      </c>
      <c r="AD350" s="260" t="str">
        <f t="shared" si="172"/>
        <v/>
      </c>
      <c r="AE350" s="212" t="str">
        <f t="shared" si="173"/>
        <v/>
      </c>
    </row>
    <row r="351" spans="1:31" ht="19.5" customHeight="1" x14ac:dyDescent="0.2">
      <c r="A351" s="67"/>
      <c r="B351" s="373"/>
      <c r="C351" s="69"/>
      <c r="D351" s="69"/>
      <c r="E351" s="69"/>
      <c r="F351" s="374"/>
      <c r="G351" s="175"/>
      <c r="H351" s="375"/>
      <c r="I351" s="184"/>
      <c r="J351" s="184"/>
      <c r="K351" s="376"/>
      <c r="L351" s="376"/>
      <c r="M351" s="377"/>
      <c r="N351" s="186"/>
      <c r="O351" s="186"/>
      <c r="P351" s="261" t="str">
        <f t="shared" si="168"/>
        <v/>
      </c>
      <c r="Q351" s="261" t="str">
        <f t="shared" si="169"/>
        <v/>
      </c>
      <c r="R351" s="261" t="str">
        <f t="shared" si="170"/>
        <v/>
      </c>
      <c r="S351" s="375"/>
      <c r="T351" s="189"/>
      <c r="U351" s="189"/>
      <c r="V351" s="376"/>
      <c r="W351" s="376"/>
      <c r="X351" s="377"/>
      <c r="Y351" s="186"/>
      <c r="Z351" s="186"/>
      <c r="AC351" s="212" t="str">
        <f t="shared" si="171"/>
        <v/>
      </c>
      <c r="AD351" s="260" t="str">
        <f t="shared" si="172"/>
        <v/>
      </c>
      <c r="AE351" s="212" t="str">
        <f t="shared" si="173"/>
        <v/>
      </c>
    </row>
    <row r="352" spans="1:31" ht="19.5" customHeight="1" x14ac:dyDescent="0.2">
      <c r="A352" s="67"/>
      <c r="B352" s="373"/>
      <c r="C352" s="69"/>
      <c r="D352" s="69"/>
      <c r="E352" s="69"/>
      <c r="F352" s="374"/>
      <c r="G352" s="175"/>
      <c r="H352" s="375"/>
      <c r="I352" s="184"/>
      <c r="J352" s="184"/>
      <c r="K352" s="376"/>
      <c r="L352" s="376"/>
      <c r="M352" s="377"/>
      <c r="N352" s="186"/>
      <c r="O352" s="186"/>
      <c r="P352" s="261" t="str">
        <f t="shared" si="168"/>
        <v/>
      </c>
      <c r="Q352" s="261" t="str">
        <f t="shared" si="169"/>
        <v/>
      </c>
      <c r="R352" s="261" t="str">
        <f t="shared" si="170"/>
        <v/>
      </c>
      <c r="S352" s="375"/>
      <c r="T352" s="189"/>
      <c r="U352" s="189"/>
      <c r="V352" s="376"/>
      <c r="W352" s="376"/>
      <c r="X352" s="377"/>
      <c r="Y352" s="186"/>
      <c r="Z352" s="186"/>
      <c r="AC352" s="212" t="str">
        <f t="shared" si="171"/>
        <v/>
      </c>
      <c r="AD352" s="260" t="str">
        <f t="shared" si="172"/>
        <v/>
      </c>
      <c r="AE352" s="212" t="str">
        <f t="shared" si="173"/>
        <v/>
      </c>
    </row>
    <row r="353" spans="1:31" ht="19.5" customHeight="1" x14ac:dyDescent="0.2">
      <c r="A353" s="67"/>
      <c r="B353" s="373"/>
      <c r="C353" s="69"/>
      <c r="D353" s="69"/>
      <c r="E353" s="69"/>
      <c r="F353" s="374"/>
      <c r="G353" s="175"/>
      <c r="H353" s="375"/>
      <c r="I353" s="184"/>
      <c r="J353" s="184"/>
      <c r="K353" s="376"/>
      <c r="L353" s="376"/>
      <c r="M353" s="377"/>
      <c r="N353" s="186"/>
      <c r="O353" s="186"/>
      <c r="P353" s="261" t="str">
        <f t="shared" si="168"/>
        <v/>
      </c>
      <c r="Q353" s="261" t="str">
        <f t="shared" si="169"/>
        <v/>
      </c>
      <c r="R353" s="261" t="str">
        <f t="shared" si="170"/>
        <v/>
      </c>
      <c r="S353" s="375"/>
      <c r="T353" s="189"/>
      <c r="U353" s="189"/>
      <c r="V353" s="376"/>
      <c r="W353" s="376"/>
      <c r="X353" s="377"/>
      <c r="Y353" s="186"/>
      <c r="Z353" s="186"/>
      <c r="AC353" s="212" t="str">
        <f t="shared" si="171"/>
        <v/>
      </c>
      <c r="AD353" s="260" t="str">
        <f t="shared" si="172"/>
        <v/>
      </c>
      <c r="AE353" s="212" t="str">
        <f t="shared" si="173"/>
        <v/>
      </c>
    </row>
    <row r="354" spans="1:31" ht="19.5" customHeight="1" x14ac:dyDescent="0.2">
      <c r="A354" s="67"/>
      <c r="B354" s="373"/>
      <c r="C354" s="69"/>
      <c r="D354" s="69"/>
      <c r="E354" s="69"/>
      <c r="F354" s="374"/>
      <c r="G354" s="175"/>
      <c r="H354" s="375"/>
      <c r="I354" s="184"/>
      <c r="J354" s="184"/>
      <c r="K354" s="376"/>
      <c r="L354" s="376"/>
      <c r="M354" s="377"/>
      <c r="N354" s="186"/>
      <c r="O354" s="186"/>
      <c r="P354" s="261" t="str">
        <f t="shared" si="168"/>
        <v/>
      </c>
      <c r="Q354" s="261" t="str">
        <f t="shared" si="169"/>
        <v/>
      </c>
      <c r="R354" s="261" t="str">
        <f t="shared" si="170"/>
        <v/>
      </c>
      <c r="S354" s="375"/>
      <c r="T354" s="189"/>
      <c r="U354" s="189"/>
      <c r="V354" s="376"/>
      <c r="W354" s="376"/>
      <c r="X354" s="377"/>
      <c r="Y354" s="186"/>
      <c r="Z354" s="186"/>
      <c r="AC354" s="212" t="str">
        <f t="shared" si="171"/>
        <v/>
      </c>
      <c r="AD354" s="260" t="str">
        <f t="shared" si="172"/>
        <v/>
      </c>
      <c r="AE354" s="212" t="str">
        <f t="shared" si="173"/>
        <v/>
      </c>
    </row>
    <row r="355" spans="1:31" ht="19.5" customHeight="1" x14ac:dyDescent="0.2">
      <c r="A355" s="67"/>
      <c r="B355" s="373"/>
      <c r="C355" s="69"/>
      <c r="D355" s="69"/>
      <c r="E355" s="69"/>
      <c r="F355" s="374"/>
      <c r="G355" s="175"/>
      <c r="H355" s="375"/>
      <c r="I355" s="184"/>
      <c r="J355" s="184"/>
      <c r="K355" s="376"/>
      <c r="L355" s="376"/>
      <c r="M355" s="377"/>
      <c r="N355" s="186"/>
      <c r="O355" s="186"/>
      <c r="P355" s="261" t="str">
        <f t="shared" si="168"/>
        <v/>
      </c>
      <c r="Q355" s="261" t="str">
        <f t="shared" si="169"/>
        <v/>
      </c>
      <c r="R355" s="261" t="str">
        <f t="shared" si="170"/>
        <v/>
      </c>
      <c r="S355" s="375"/>
      <c r="T355" s="189"/>
      <c r="U355" s="189"/>
      <c r="V355" s="376"/>
      <c r="W355" s="376"/>
      <c r="X355" s="377"/>
      <c r="Y355" s="186"/>
      <c r="Z355" s="186"/>
      <c r="AC355" s="212" t="str">
        <f t="shared" si="171"/>
        <v/>
      </c>
      <c r="AD355" s="260" t="str">
        <f t="shared" si="172"/>
        <v/>
      </c>
      <c r="AE355" s="212" t="str">
        <f t="shared" si="173"/>
        <v/>
      </c>
    </row>
    <row r="356" spans="1:31" ht="19.5" customHeight="1" x14ac:dyDescent="0.2">
      <c r="A356" s="67"/>
      <c r="B356" s="373"/>
      <c r="C356" s="69"/>
      <c r="D356" s="69"/>
      <c r="E356" s="69"/>
      <c r="F356" s="374"/>
      <c r="G356" s="175"/>
      <c r="H356" s="375"/>
      <c r="I356" s="184"/>
      <c r="J356" s="184"/>
      <c r="K356" s="376"/>
      <c r="L356" s="376"/>
      <c r="M356" s="377"/>
      <c r="N356" s="186"/>
      <c r="O356" s="186"/>
      <c r="P356" s="261" t="str">
        <f t="shared" si="168"/>
        <v/>
      </c>
      <c r="Q356" s="261" t="str">
        <f t="shared" si="169"/>
        <v/>
      </c>
      <c r="R356" s="261" t="str">
        <f t="shared" si="170"/>
        <v/>
      </c>
      <c r="S356" s="375"/>
      <c r="T356" s="189"/>
      <c r="U356" s="189"/>
      <c r="V356" s="376"/>
      <c r="W356" s="376"/>
      <c r="X356" s="377"/>
      <c r="Y356" s="186"/>
      <c r="Z356" s="186"/>
      <c r="AC356" s="212" t="str">
        <f t="shared" si="171"/>
        <v/>
      </c>
      <c r="AD356" s="260" t="str">
        <f t="shared" si="172"/>
        <v/>
      </c>
      <c r="AE356" s="212" t="str">
        <f t="shared" si="173"/>
        <v/>
      </c>
    </row>
    <row r="357" spans="1:31" ht="19.5" customHeight="1" x14ac:dyDescent="0.2">
      <c r="A357" s="67"/>
      <c r="B357" s="373"/>
      <c r="C357" s="69"/>
      <c r="D357" s="69"/>
      <c r="E357" s="69"/>
      <c r="F357" s="374"/>
      <c r="G357" s="175"/>
      <c r="H357" s="375"/>
      <c r="I357" s="184"/>
      <c r="J357" s="184"/>
      <c r="K357" s="376"/>
      <c r="L357" s="376"/>
      <c r="M357" s="377"/>
      <c r="N357" s="186"/>
      <c r="O357" s="186"/>
      <c r="P357" s="261" t="str">
        <f t="shared" si="168"/>
        <v/>
      </c>
      <c r="Q357" s="261" t="str">
        <f t="shared" si="169"/>
        <v/>
      </c>
      <c r="R357" s="261" t="str">
        <f t="shared" si="170"/>
        <v/>
      </c>
      <c r="S357" s="375"/>
      <c r="T357" s="189"/>
      <c r="U357" s="189"/>
      <c r="V357" s="376"/>
      <c r="W357" s="376"/>
      <c r="X357" s="377"/>
      <c r="Y357" s="186"/>
      <c r="Z357" s="186"/>
      <c r="AC357" s="212" t="str">
        <f t="shared" si="171"/>
        <v/>
      </c>
      <c r="AD357" s="260" t="str">
        <f t="shared" si="172"/>
        <v/>
      </c>
      <c r="AE357" s="212" t="str">
        <f t="shared" si="173"/>
        <v/>
      </c>
    </row>
    <row r="358" spans="1:31" ht="19.5" customHeight="1" x14ac:dyDescent="0.2">
      <c r="A358" s="67"/>
      <c r="B358" s="373"/>
      <c r="C358" s="69"/>
      <c r="D358" s="69"/>
      <c r="E358" s="69"/>
      <c r="F358" s="374"/>
      <c r="G358" s="175"/>
      <c r="H358" s="375"/>
      <c r="I358" s="184"/>
      <c r="J358" s="184"/>
      <c r="K358" s="376"/>
      <c r="L358" s="376"/>
      <c r="M358" s="377"/>
      <c r="N358" s="186"/>
      <c r="O358" s="186"/>
      <c r="P358" s="261" t="str">
        <f t="shared" si="168"/>
        <v/>
      </c>
      <c r="Q358" s="261" t="str">
        <f t="shared" si="169"/>
        <v/>
      </c>
      <c r="R358" s="261" t="str">
        <f t="shared" si="170"/>
        <v/>
      </c>
      <c r="S358" s="375"/>
      <c r="T358" s="189"/>
      <c r="U358" s="189"/>
      <c r="V358" s="376"/>
      <c r="W358" s="376"/>
      <c r="X358" s="377"/>
      <c r="Y358" s="186"/>
      <c r="Z358" s="186"/>
      <c r="AC358" s="212" t="str">
        <f t="shared" si="171"/>
        <v/>
      </c>
      <c r="AD358" s="260" t="str">
        <f t="shared" si="172"/>
        <v/>
      </c>
      <c r="AE358" s="212" t="str">
        <f t="shared" si="173"/>
        <v/>
      </c>
    </row>
    <row r="359" spans="1:31" ht="19.5" customHeight="1" x14ac:dyDescent="0.2">
      <c r="A359" s="67"/>
      <c r="B359" s="373"/>
      <c r="C359" s="69"/>
      <c r="D359" s="69"/>
      <c r="E359" s="69"/>
      <c r="F359" s="374"/>
      <c r="G359" s="175"/>
      <c r="H359" s="375"/>
      <c r="I359" s="184"/>
      <c r="J359" s="184"/>
      <c r="K359" s="376"/>
      <c r="L359" s="376"/>
      <c r="M359" s="377"/>
      <c r="N359" s="186"/>
      <c r="O359" s="186"/>
      <c r="P359" s="261" t="str">
        <f t="shared" si="168"/>
        <v/>
      </c>
      <c r="Q359" s="261" t="str">
        <f t="shared" si="169"/>
        <v/>
      </c>
      <c r="R359" s="261" t="str">
        <f t="shared" si="170"/>
        <v/>
      </c>
      <c r="S359" s="375"/>
      <c r="T359" s="189"/>
      <c r="U359" s="189"/>
      <c r="V359" s="376"/>
      <c r="W359" s="376"/>
      <c r="X359" s="377"/>
      <c r="Y359" s="186"/>
      <c r="Z359" s="186"/>
      <c r="AC359" s="212" t="str">
        <f t="shared" si="171"/>
        <v/>
      </c>
      <c r="AD359" s="260" t="str">
        <f t="shared" si="172"/>
        <v/>
      </c>
      <c r="AE359" s="212" t="str">
        <f t="shared" si="173"/>
        <v/>
      </c>
    </row>
    <row r="360" spans="1:31" ht="19.5" customHeight="1" x14ac:dyDescent="0.2">
      <c r="A360" s="67"/>
      <c r="B360" s="373"/>
      <c r="C360" s="69"/>
      <c r="D360" s="69"/>
      <c r="E360" s="69"/>
      <c r="F360" s="374"/>
      <c r="G360" s="175"/>
      <c r="H360" s="375"/>
      <c r="I360" s="184"/>
      <c r="J360" s="184"/>
      <c r="K360" s="376"/>
      <c r="L360" s="376"/>
      <c r="M360" s="377"/>
      <c r="N360" s="186"/>
      <c r="O360" s="186"/>
      <c r="P360" s="261" t="str">
        <f t="shared" si="168"/>
        <v/>
      </c>
      <c r="Q360" s="261" t="str">
        <f t="shared" si="169"/>
        <v/>
      </c>
      <c r="R360" s="261" t="str">
        <f t="shared" si="170"/>
        <v/>
      </c>
      <c r="S360" s="375"/>
      <c r="T360" s="189"/>
      <c r="U360" s="189"/>
      <c r="V360" s="376"/>
      <c r="W360" s="376"/>
      <c r="X360" s="377"/>
      <c r="Y360" s="186"/>
      <c r="Z360" s="186"/>
      <c r="AC360" s="212" t="str">
        <f t="shared" si="171"/>
        <v/>
      </c>
      <c r="AD360" s="260" t="str">
        <f t="shared" si="172"/>
        <v/>
      </c>
      <c r="AE360" s="212" t="str">
        <f t="shared" si="173"/>
        <v/>
      </c>
    </row>
    <row r="361" spans="1:31" ht="19.5" customHeight="1" x14ac:dyDescent="0.2">
      <c r="A361" s="67"/>
      <c r="B361" s="373"/>
      <c r="C361" s="69"/>
      <c r="D361" s="69"/>
      <c r="E361" s="69"/>
      <c r="F361" s="374"/>
      <c r="G361" s="175"/>
      <c r="H361" s="375"/>
      <c r="I361" s="184"/>
      <c r="J361" s="184"/>
      <c r="K361" s="376"/>
      <c r="L361" s="376"/>
      <c r="M361" s="377"/>
      <c r="N361" s="186"/>
      <c r="O361" s="186"/>
      <c r="P361" s="261" t="str">
        <f t="shared" ref="P361:P424" si="174">IF(H361="","",2761.92-(H361-738.08))</f>
        <v/>
      </c>
      <c r="Q361" s="261" t="str">
        <f t="shared" ref="Q361:Q424" si="175">IF(L361="","",4014.95-(L361-1268.65))</f>
        <v/>
      </c>
      <c r="R361" s="261" t="str">
        <f t="shared" ref="R361:R424" si="176">IF(K361="","",7237-(K361-1051))</f>
        <v/>
      </c>
      <c r="S361" s="375"/>
      <c r="T361" s="189"/>
      <c r="U361" s="189"/>
      <c r="V361" s="376"/>
      <c r="W361" s="376"/>
      <c r="X361" s="377"/>
      <c r="Y361" s="186"/>
      <c r="Z361" s="186"/>
      <c r="AC361" s="212" t="str">
        <f t="shared" ref="AC361:AC424" si="177">IF(S361="","",3153-(S361-347))</f>
        <v/>
      </c>
      <c r="AD361" s="260" t="str">
        <f t="shared" ref="AD361:AD424" si="178">IF(W361="","",7662-(W361-338))</f>
        <v/>
      </c>
      <c r="AE361" s="212" t="str">
        <f t="shared" ref="AE361:AE424" si="179">IF(V361="","",144-(V361-10000))</f>
        <v/>
      </c>
    </row>
    <row r="362" spans="1:31" ht="19.5" customHeight="1" x14ac:dyDescent="0.2">
      <c r="A362" s="67"/>
      <c r="B362" s="373"/>
      <c r="C362" s="69"/>
      <c r="D362" s="69"/>
      <c r="E362" s="69"/>
      <c r="F362" s="374"/>
      <c r="G362" s="175"/>
      <c r="H362" s="375"/>
      <c r="I362" s="184"/>
      <c r="J362" s="184"/>
      <c r="K362" s="376"/>
      <c r="L362" s="376"/>
      <c r="M362" s="377"/>
      <c r="N362" s="186"/>
      <c r="O362" s="186"/>
      <c r="P362" s="261" t="str">
        <f t="shared" si="174"/>
        <v/>
      </c>
      <c r="Q362" s="261" t="str">
        <f t="shared" si="175"/>
        <v/>
      </c>
      <c r="R362" s="261" t="str">
        <f t="shared" si="176"/>
        <v/>
      </c>
      <c r="S362" s="375"/>
      <c r="T362" s="189"/>
      <c r="U362" s="189"/>
      <c r="V362" s="376"/>
      <c r="W362" s="376"/>
      <c r="X362" s="377"/>
      <c r="Y362" s="186"/>
      <c r="Z362" s="186"/>
      <c r="AC362" s="212" t="str">
        <f t="shared" si="177"/>
        <v/>
      </c>
      <c r="AD362" s="260" t="str">
        <f t="shared" si="178"/>
        <v/>
      </c>
      <c r="AE362" s="212" t="str">
        <f t="shared" si="179"/>
        <v/>
      </c>
    </row>
    <row r="363" spans="1:31" ht="19.5" customHeight="1" x14ac:dyDescent="0.2">
      <c r="A363" s="67"/>
      <c r="B363" s="373"/>
      <c r="C363" s="69"/>
      <c r="D363" s="69"/>
      <c r="E363" s="69"/>
      <c r="F363" s="374"/>
      <c r="G363" s="175"/>
      <c r="H363" s="375"/>
      <c r="I363" s="184"/>
      <c r="J363" s="184"/>
      <c r="K363" s="376"/>
      <c r="L363" s="376"/>
      <c r="M363" s="377"/>
      <c r="N363" s="186"/>
      <c r="O363" s="186"/>
      <c r="P363" s="261" t="str">
        <f t="shared" si="174"/>
        <v/>
      </c>
      <c r="Q363" s="261" t="str">
        <f t="shared" si="175"/>
        <v/>
      </c>
      <c r="R363" s="261" t="str">
        <f t="shared" si="176"/>
        <v/>
      </c>
      <c r="S363" s="375"/>
      <c r="T363" s="189"/>
      <c r="U363" s="189"/>
      <c r="V363" s="376"/>
      <c r="W363" s="376"/>
      <c r="X363" s="377"/>
      <c r="Y363" s="186"/>
      <c r="Z363" s="186"/>
      <c r="AC363" s="212" t="str">
        <f t="shared" si="177"/>
        <v/>
      </c>
      <c r="AD363" s="260" t="str">
        <f t="shared" si="178"/>
        <v/>
      </c>
      <c r="AE363" s="212" t="str">
        <f t="shared" si="179"/>
        <v/>
      </c>
    </row>
    <row r="364" spans="1:31" ht="19.5" customHeight="1" x14ac:dyDescent="0.2">
      <c r="A364" s="67"/>
      <c r="B364" s="373"/>
      <c r="C364" s="69"/>
      <c r="D364" s="69"/>
      <c r="E364" s="69"/>
      <c r="F364" s="374"/>
      <c r="G364" s="175"/>
      <c r="H364" s="375"/>
      <c r="I364" s="184"/>
      <c r="J364" s="184"/>
      <c r="K364" s="376"/>
      <c r="L364" s="376"/>
      <c r="M364" s="377"/>
      <c r="N364" s="186"/>
      <c r="O364" s="186"/>
      <c r="P364" s="261" t="str">
        <f t="shared" si="174"/>
        <v/>
      </c>
      <c r="Q364" s="261" t="str">
        <f t="shared" si="175"/>
        <v/>
      </c>
      <c r="R364" s="261" t="str">
        <f t="shared" si="176"/>
        <v/>
      </c>
      <c r="S364" s="375"/>
      <c r="T364" s="189"/>
      <c r="U364" s="189"/>
      <c r="V364" s="376"/>
      <c r="W364" s="376"/>
      <c r="X364" s="377"/>
      <c r="Y364" s="186"/>
      <c r="Z364" s="186"/>
      <c r="AC364" s="212" t="str">
        <f t="shared" si="177"/>
        <v/>
      </c>
      <c r="AD364" s="260" t="str">
        <f t="shared" si="178"/>
        <v/>
      </c>
      <c r="AE364" s="212" t="str">
        <f t="shared" si="179"/>
        <v/>
      </c>
    </row>
    <row r="365" spans="1:31" ht="19.5" customHeight="1" x14ac:dyDescent="0.2">
      <c r="A365" s="67"/>
      <c r="B365" s="373"/>
      <c r="C365" s="69"/>
      <c r="D365" s="69"/>
      <c r="E365" s="69"/>
      <c r="F365" s="374"/>
      <c r="G365" s="175"/>
      <c r="H365" s="375"/>
      <c r="I365" s="184"/>
      <c r="J365" s="184"/>
      <c r="K365" s="376"/>
      <c r="L365" s="376"/>
      <c r="M365" s="377"/>
      <c r="N365" s="186"/>
      <c r="O365" s="186"/>
      <c r="P365" s="261" t="str">
        <f t="shared" si="174"/>
        <v/>
      </c>
      <c r="Q365" s="261" t="str">
        <f t="shared" si="175"/>
        <v/>
      </c>
      <c r="R365" s="261" t="str">
        <f t="shared" si="176"/>
        <v/>
      </c>
      <c r="S365" s="375"/>
      <c r="T365" s="189"/>
      <c r="U365" s="189"/>
      <c r="V365" s="376"/>
      <c r="W365" s="376"/>
      <c r="X365" s="377"/>
      <c r="Y365" s="186"/>
      <c r="Z365" s="186"/>
      <c r="AC365" s="212" t="str">
        <f t="shared" si="177"/>
        <v/>
      </c>
      <c r="AD365" s="260" t="str">
        <f t="shared" si="178"/>
        <v/>
      </c>
      <c r="AE365" s="212" t="str">
        <f t="shared" si="179"/>
        <v/>
      </c>
    </row>
    <row r="366" spans="1:31" ht="19.5" customHeight="1" x14ac:dyDescent="0.2">
      <c r="A366" s="67"/>
      <c r="B366" s="373"/>
      <c r="C366" s="69"/>
      <c r="D366" s="69"/>
      <c r="E366" s="69"/>
      <c r="F366" s="374"/>
      <c r="G366" s="175"/>
      <c r="H366" s="375"/>
      <c r="I366" s="184"/>
      <c r="J366" s="184"/>
      <c r="K366" s="376"/>
      <c r="L366" s="376"/>
      <c r="M366" s="377"/>
      <c r="N366" s="186"/>
      <c r="O366" s="186"/>
      <c r="P366" s="261" t="str">
        <f t="shared" si="174"/>
        <v/>
      </c>
      <c r="Q366" s="261" t="str">
        <f t="shared" si="175"/>
        <v/>
      </c>
      <c r="R366" s="261" t="str">
        <f t="shared" si="176"/>
        <v/>
      </c>
      <c r="S366" s="375"/>
      <c r="T366" s="189"/>
      <c r="U366" s="189"/>
      <c r="V366" s="376"/>
      <c r="W366" s="376"/>
      <c r="X366" s="377"/>
      <c r="Y366" s="186"/>
      <c r="Z366" s="186"/>
      <c r="AC366" s="212" t="str">
        <f t="shared" si="177"/>
        <v/>
      </c>
      <c r="AD366" s="260" t="str">
        <f t="shared" si="178"/>
        <v/>
      </c>
      <c r="AE366" s="212" t="str">
        <f t="shared" si="179"/>
        <v/>
      </c>
    </row>
    <row r="367" spans="1:31" ht="19.5" customHeight="1" x14ac:dyDescent="0.2">
      <c r="A367" s="67"/>
      <c r="B367" s="373"/>
      <c r="C367" s="69"/>
      <c r="D367" s="69"/>
      <c r="E367" s="69"/>
      <c r="F367" s="374"/>
      <c r="G367" s="175"/>
      <c r="H367" s="375"/>
      <c r="I367" s="184"/>
      <c r="J367" s="184"/>
      <c r="K367" s="376"/>
      <c r="L367" s="376"/>
      <c r="M367" s="377"/>
      <c r="N367" s="186"/>
      <c r="O367" s="186"/>
      <c r="P367" s="261" t="str">
        <f t="shared" si="174"/>
        <v/>
      </c>
      <c r="Q367" s="261" t="str">
        <f t="shared" si="175"/>
        <v/>
      </c>
      <c r="R367" s="261" t="str">
        <f t="shared" si="176"/>
        <v/>
      </c>
      <c r="S367" s="375"/>
      <c r="T367" s="189"/>
      <c r="U367" s="189"/>
      <c r="V367" s="376"/>
      <c r="W367" s="376"/>
      <c r="X367" s="377"/>
      <c r="Y367" s="186"/>
      <c r="Z367" s="186"/>
      <c r="AC367" s="212" t="str">
        <f t="shared" si="177"/>
        <v/>
      </c>
      <c r="AD367" s="260" t="str">
        <f t="shared" si="178"/>
        <v/>
      </c>
      <c r="AE367" s="212" t="str">
        <f t="shared" si="179"/>
        <v/>
      </c>
    </row>
    <row r="368" spans="1:31" ht="19.5" customHeight="1" x14ac:dyDescent="0.2">
      <c r="A368" s="67"/>
      <c r="B368" s="373"/>
      <c r="C368" s="69"/>
      <c r="D368" s="69"/>
      <c r="E368" s="69"/>
      <c r="F368" s="374"/>
      <c r="G368" s="175"/>
      <c r="H368" s="375"/>
      <c r="I368" s="184"/>
      <c r="J368" s="184"/>
      <c r="K368" s="376"/>
      <c r="L368" s="376"/>
      <c r="M368" s="377"/>
      <c r="N368" s="186"/>
      <c r="O368" s="186"/>
      <c r="P368" s="261" t="str">
        <f t="shared" si="174"/>
        <v/>
      </c>
      <c r="Q368" s="261" t="str">
        <f t="shared" si="175"/>
        <v/>
      </c>
      <c r="R368" s="261" t="str">
        <f t="shared" si="176"/>
        <v/>
      </c>
      <c r="S368" s="375"/>
      <c r="T368" s="189"/>
      <c r="U368" s="189"/>
      <c r="V368" s="376"/>
      <c r="W368" s="376"/>
      <c r="X368" s="377"/>
      <c r="Y368" s="186"/>
      <c r="Z368" s="186"/>
      <c r="AC368" s="212" t="str">
        <f t="shared" si="177"/>
        <v/>
      </c>
      <c r="AD368" s="260" t="str">
        <f t="shared" si="178"/>
        <v/>
      </c>
      <c r="AE368" s="212" t="str">
        <f t="shared" si="179"/>
        <v/>
      </c>
    </row>
    <row r="369" spans="1:31" ht="19.5" customHeight="1" x14ac:dyDescent="0.2">
      <c r="A369" s="67"/>
      <c r="B369" s="373"/>
      <c r="C369" s="69"/>
      <c r="D369" s="69"/>
      <c r="E369" s="69"/>
      <c r="F369" s="374"/>
      <c r="G369" s="175"/>
      <c r="H369" s="375"/>
      <c r="I369" s="184"/>
      <c r="J369" s="184"/>
      <c r="K369" s="376"/>
      <c r="L369" s="376"/>
      <c r="M369" s="377"/>
      <c r="N369" s="186"/>
      <c r="O369" s="186"/>
      <c r="P369" s="261" t="str">
        <f t="shared" si="174"/>
        <v/>
      </c>
      <c r="Q369" s="261" t="str">
        <f t="shared" si="175"/>
        <v/>
      </c>
      <c r="R369" s="261" t="str">
        <f t="shared" si="176"/>
        <v/>
      </c>
      <c r="S369" s="375"/>
      <c r="T369" s="189"/>
      <c r="U369" s="189"/>
      <c r="V369" s="376"/>
      <c r="W369" s="376"/>
      <c r="X369" s="377"/>
      <c r="Y369" s="186"/>
      <c r="Z369" s="186"/>
      <c r="AC369" s="212" t="str">
        <f t="shared" si="177"/>
        <v/>
      </c>
      <c r="AD369" s="260" t="str">
        <f t="shared" si="178"/>
        <v/>
      </c>
      <c r="AE369" s="212" t="str">
        <f t="shared" si="179"/>
        <v/>
      </c>
    </row>
    <row r="370" spans="1:31" ht="19.5" customHeight="1" x14ac:dyDescent="0.2">
      <c r="A370" s="67"/>
      <c r="B370" s="373"/>
      <c r="C370" s="69"/>
      <c r="D370" s="69"/>
      <c r="E370" s="69"/>
      <c r="F370" s="374"/>
      <c r="G370" s="175"/>
      <c r="H370" s="375"/>
      <c r="I370" s="184"/>
      <c r="J370" s="184"/>
      <c r="K370" s="376"/>
      <c r="L370" s="376"/>
      <c r="M370" s="377"/>
      <c r="N370" s="186"/>
      <c r="O370" s="186"/>
      <c r="P370" s="261" t="str">
        <f t="shared" si="174"/>
        <v/>
      </c>
      <c r="Q370" s="261" t="str">
        <f t="shared" si="175"/>
        <v/>
      </c>
      <c r="R370" s="261" t="str">
        <f t="shared" si="176"/>
        <v/>
      </c>
      <c r="S370" s="375"/>
      <c r="T370" s="189"/>
      <c r="U370" s="189"/>
      <c r="V370" s="376"/>
      <c r="W370" s="376"/>
      <c r="X370" s="377"/>
      <c r="Y370" s="186"/>
      <c r="Z370" s="186"/>
      <c r="AC370" s="212" t="str">
        <f t="shared" si="177"/>
        <v/>
      </c>
      <c r="AD370" s="260" t="str">
        <f t="shared" si="178"/>
        <v/>
      </c>
      <c r="AE370" s="212" t="str">
        <f t="shared" si="179"/>
        <v/>
      </c>
    </row>
    <row r="371" spans="1:31" ht="19.5" customHeight="1" x14ac:dyDescent="0.2">
      <c r="A371" s="67"/>
      <c r="B371" s="373"/>
      <c r="C371" s="69"/>
      <c r="D371" s="69"/>
      <c r="E371" s="69"/>
      <c r="F371" s="374"/>
      <c r="G371" s="175"/>
      <c r="H371" s="375"/>
      <c r="I371" s="184"/>
      <c r="J371" s="184"/>
      <c r="K371" s="376"/>
      <c r="L371" s="376"/>
      <c r="M371" s="377"/>
      <c r="N371" s="186"/>
      <c r="O371" s="186"/>
      <c r="P371" s="261" t="str">
        <f t="shared" si="174"/>
        <v/>
      </c>
      <c r="Q371" s="261" t="str">
        <f t="shared" si="175"/>
        <v/>
      </c>
      <c r="R371" s="261" t="str">
        <f t="shared" si="176"/>
        <v/>
      </c>
      <c r="S371" s="375"/>
      <c r="T371" s="189"/>
      <c r="U371" s="189"/>
      <c r="V371" s="376"/>
      <c r="W371" s="376"/>
      <c r="X371" s="377"/>
      <c r="Y371" s="186"/>
      <c r="Z371" s="186"/>
      <c r="AC371" s="212" t="str">
        <f t="shared" si="177"/>
        <v/>
      </c>
      <c r="AD371" s="260" t="str">
        <f t="shared" si="178"/>
        <v/>
      </c>
      <c r="AE371" s="212" t="str">
        <f t="shared" si="179"/>
        <v/>
      </c>
    </row>
    <row r="372" spans="1:31" ht="19.5" customHeight="1" x14ac:dyDescent="0.2">
      <c r="A372" s="67"/>
      <c r="B372" s="373"/>
      <c r="C372" s="69"/>
      <c r="D372" s="69"/>
      <c r="E372" s="69"/>
      <c r="F372" s="374"/>
      <c r="G372" s="175"/>
      <c r="H372" s="375"/>
      <c r="I372" s="184"/>
      <c r="J372" s="184"/>
      <c r="K372" s="376"/>
      <c r="L372" s="376"/>
      <c r="M372" s="377"/>
      <c r="N372" s="186"/>
      <c r="O372" s="186"/>
      <c r="P372" s="261" t="str">
        <f t="shared" si="174"/>
        <v/>
      </c>
      <c r="Q372" s="261" t="str">
        <f t="shared" si="175"/>
        <v/>
      </c>
      <c r="R372" s="261" t="str">
        <f t="shared" si="176"/>
        <v/>
      </c>
      <c r="S372" s="375"/>
      <c r="T372" s="189"/>
      <c r="U372" s="189"/>
      <c r="V372" s="376"/>
      <c r="W372" s="376"/>
      <c r="X372" s="377"/>
      <c r="Y372" s="186"/>
      <c r="Z372" s="186"/>
      <c r="AC372" s="212" t="str">
        <f t="shared" si="177"/>
        <v/>
      </c>
      <c r="AD372" s="260" t="str">
        <f t="shared" si="178"/>
        <v/>
      </c>
      <c r="AE372" s="212" t="str">
        <f t="shared" si="179"/>
        <v/>
      </c>
    </row>
    <row r="373" spans="1:31" ht="19.5" customHeight="1" x14ac:dyDescent="0.2">
      <c r="A373" s="67"/>
      <c r="B373" s="373"/>
      <c r="C373" s="69"/>
      <c r="D373" s="69"/>
      <c r="E373" s="69"/>
      <c r="F373" s="374"/>
      <c r="G373" s="175"/>
      <c r="H373" s="375"/>
      <c r="I373" s="184"/>
      <c r="J373" s="184"/>
      <c r="K373" s="376"/>
      <c r="L373" s="376"/>
      <c r="M373" s="377"/>
      <c r="N373" s="186"/>
      <c r="O373" s="186"/>
      <c r="P373" s="261" t="str">
        <f t="shared" si="174"/>
        <v/>
      </c>
      <c r="Q373" s="261" t="str">
        <f t="shared" si="175"/>
        <v/>
      </c>
      <c r="R373" s="261" t="str">
        <f t="shared" si="176"/>
        <v/>
      </c>
      <c r="S373" s="375"/>
      <c r="T373" s="189"/>
      <c r="U373" s="189"/>
      <c r="V373" s="376"/>
      <c r="W373" s="376"/>
      <c r="X373" s="377"/>
      <c r="Y373" s="186"/>
      <c r="Z373" s="186"/>
      <c r="AC373" s="212" t="str">
        <f t="shared" si="177"/>
        <v/>
      </c>
      <c r="AD373" s="260" t="str">
        <f t="shared" si="178"/>
        <v/>
      </c>
      <c r="AE373" s="212" t="str">
        <f t="shared" si="179"/>
        <v/>
      </c>
    </row>
    <row r="374" spans="1:31" ht="19.5" customHeight="1" x14ac:dyDescent="0.2">
      <c r="A374" s="67"/>
      <c r="B374" s="373"/>
      <c r="C374" s="69"/>
      <c r="D374" s="69"/>
      <c r="E374" s="69"/>
      <c r="F374" s="374"/>
      <c r="G374" s="175"/>
      <c r="H374" s="375"/>
      <c r="I374" s="184"/>
      <c r="J374" s="184"/>
      <c r="K374" s="376"/>
      <c r="L374" s="376"/>
      <c r="M374" s="377"/>
      <c r="N374" s="186"/>
      <c r="O374" s="186"/>
      <c r="P374" s="261" t="str">
        <f t="shared" si="174"/>
        <v/>
      </c>
      <c r="Q374" s="261" t="str">
        <f t="shared" si="175"/>
        <v/>
      </c>
      <c r="R374" s="261" t="str">
        <f t="shared" si="176"/>
        <v/>
      </c>
      <c r="S374" s="375"/>
      <c r="T374" s="189"/>
      <c r="U374" s="189"/>
      <c r="V374" s="376"/>
      <c r="W374" s="376"/>
      <c r="X374" s="377"/>
      <c r="Y374" s="186"/>
      <c r="Z374" s="186"/>
      <c r="AC374" s="212" t="str">
        <f t="shared" si="177"/>
        <v/>
      </c>
      <c r="AD374" s="260" t="str">
        <f t="shared" si="178"/>
        <v/>
      </c>
      <c r="AE374" s="212" t="str">
        <f t="shared" si="179"/>
        <v/>
      </c>
    </row>
    <row r="375" spans="1:31" ht="19.5" customHeight="1" x14ac:dyDescent="0.2">
      <c r="A375" s="67"/>
      <c r="B375" s="373"/>
      <c r="C375" s="69"/>
      <c r="D375" s="69"/>
      <c r="E375" s="69"/>
      <c r="F375" s="374"/>
      <c r="G375" s="175"/>
      <c r="H375" s="375"/>
      <c r="I375" s="184"/>
      <c r="J375" s="184"/>
      <c r="K375" s="376"/>
      <c r="L375" s="376"/>
      <c r="M375" s="377"/>
      <c r="N375" s="186"/>
      <c r="O375" s="186"/>
      <c r="P375" s="261" t="str">
        <f t="shared" si="174"/>
        <v/>
      </c>
      <c r="Q375" s="261" t="str">
        <f t="shared" si="175"/>
        <v/>
      </c>
      <c r="R375" s="261" t="str">
        <f t="shared" si="176"/>
        <v/>
      </c>
      <c r="S375" s="375"/>
      <c r="T375" s="189"/>
      <c r="U375" s="189"/>
      <c r="V375" s="376"/>
      <c r="W375" s="376"/>
      <c r="X375" s="377"/>
      <c r="Y375" s="186"/>
      <c r="Z375" s="186"/>
      <c r="AC375" s="212" t="str">
        <f t="shared" si="177"/>
        <v/>
      </c>
      <c r="AD375" s="260" t="str">
        <f t="shared" si="178"/>
        <v/>
      </c>
      <c r="AE375" s="212" t="str">
        <f t="shared" si="179"/>
        <v/>
      </c>
    </row>
    <row r="376" spans="1:31" ht="19.5" customHeight="1" x14ac:dyDescent="0.2">
      <c r="A376" s="67"/>
      <c r="B376" s="373"/>
      <c r="C376" s="69"/>
      <c r="D376" s="69"/>
      <c r="E376" s="69"/>
      <c r="F376" s="374"/>
      <c r="G376" s="175"/>
      <c r="H376" s="375"/>
      <c r="I376" s="184"/>
      <c r="J376" s="184"/>
      <c r="K376" s="376"/>
      <c r="L376" s="376"/>
      <c r="M376" s="377"/>
      <c r="N376" s="186"/>
      <c r="O376" s="186"/>
      <c r="P376" s="261" t="str">
        <f t="shared" si="174"/>
        <v/>
      </c>
      <c r="Q376" s="261" t="str">
        <f t="shared" si="175"/>
        <v/>
      </c>
      <c r="R376" s="261" t="str">
        <f t="shared" si="176"/>
        <v/>
      </c>
      <c r="S376" s="375"/>
      <c r="T376" s="189"/>
      <c r="U376" s="189"/>
      <c r="V376" s="376"/>
      <c r="W376" s="376"/>
      <c r="X376" s="377"/>
      <c r="Y376" s="186"/>
      <c r="Z376" s="186"/>
      <c r="AC376" s="212" t="str">
        <f t="shared" si="177"/>
        <v/>
      </c>
      <c r="AD376" s="260" t="str">
        <f t="shared" si="178"/>
        <v/>
      </c>
      <c r="AE376" s="212" t="str">
        <f t="shared" si="179"/>
        <v/>
      </c>
    </row>
    <row r="377" spans="1:31" ht="19.5" customHeight="1" x14ac:dyDescent="0.2">
      <c r="A377" s="67"/>
      <c r="B377" s="373"/>
      <c r="C377" s="69"/>
      <c r="D377" s="69"/>
      <c r="E377" s="69"/>
      <c r="F377" s="374"/>
      <c r="G377" s="175"/>
      <c r="H377" s="375"/>
      <c r="I377" s="184"/>
      <c r="J377" s="184"/>
      <c r="K377" s="376"/>
      <c r="L377" s="376"/>
      <c r="M377" s="377"/>
      <c r="N377" s="186"/>
      <c r="O377" s="186"/>
      <c r="P377" s="261" t="str">
        <f t="shared" si="174"/>
        <v/>
      </c>
      <c r="Q377" s="261" t="str">
        <f t="shared" si="175"/>
        <v/>
      </c>
      <c r="R377" s="261" t="str">
        <f t="shared" si="176"/>
        <v/>
      </c>
      <c r="S377" s="375"/>
      <c r="T377" s="189"/>
      <c r="U377" s="189"/>
      <c r="V377" s="376"/>
      <c r="W377" s="376"/>
      <c r="X377" s="377"/>
      <c r="Y377" s="186"/>
      <c r="Z377" s="186"/>
      <c r="AC377" s="212" t="str">
        <f t="shared" si="177"/>
        <v/>
      </c>
      <c r="AD377" s="260" t="str">
        <f t="shared" si="178"/>
        <v/>
      </c>
      <c r="AE377" s="212" t="str">
        <f t="shared" si="179"/>
        <v/>
      </c>
    </row>
    <row r="378" spans="1:31" ht="19.5" customHeight="1" x14ac:dyDescent="0.2">
      <c r="A378" s="67"/>
      <c r="B378" s="373"/>
      <c r="C378" s="69"/>
      <c r="D378" s="69"/>
      <c r="E378" s="69"/>
      <c r="F378" s="374"/>
      <c r="G378" s="175"/>
      <c r="H378" s="375"/>
      <c r="I378" s="184"/>
      <c r="J378" s="184"/>
      <c r="K378" s="376"/>
      <c r="L378" s="376"/>
      <c r="M378" s="377"/>
      <c r="N378" s="186"/>
      <c r="O378" s="186"/>
      <c r="P378" s="261" t="str">
        <f t="shared" si="174"/>
        <v/>
      </c>
      <c r="Q378" s="261" t="str">
        <f t="shared" si="175"/>
        <v/>
      </c>
      <c r="R378" s="261" t="str">
        <f t="shared" si="176"/>
        <v/>
      </c>
      <c r="S378" s="375"/>
      <c r="T378" s="189"/>
      <c r="U378" s="189"/>
      <c r="V378" s="376"/>
      <c r="W378" s="376"/>
      <c r="X378" s="377"/>
      <c r="Y378" s="186"/>
      <c r="Z378" s="186"/>
      <c r="AC378" s="212" t="str">
        <f t="shared" si="177"/>
        <v/>
      </c>
      <c r="AD378" s="260" t="str">
        <f t="shared" si="178"/>
        <v/>
      </c>
      <c r="AE378" s="212" t="str">
        <f t="shared" si="179"/>
        <v/>
      </c>
    </row>
    <row r="379" spans="1:31" ht="19.5" customHeight="1" x14ac:dyDescent="0.2">
      <c r="A379" s="67"/>
      <c r="B379" s="373"/>
      <c r="C379" s="69"/>
      <c r="D379" s="69"/>
      <c r="E379" s="69"/>
      <c r="F379" s="374"/>
      <c r="G379" s="175"/>
      <c r="H379" s="375"/>
      <c r="I379" s="184"/>
      <c r="J379" s="184"/>
      <c r="K379" s="376"/>
      <c r="L379" s="376"/>
      <c r="M379" s="377"/>
      <c r="N379" s="186"/>
      <c r="O379" s="186"/>
      <c r="P379" s="261" t="str">
        <f t="shared" si="174"/>
        <v/>
      </c>
      <c r="Q379" s="261" t="str">
        <f t="shared" si="175"/>
        <v/>
      </c>
      <c r="R379" s="261" t="str">
        <f t="shared" si="176"/>
        <v/>
      </c>
      <c r="S379" s="375"/>
      <c r="T379" s="189"/>
      <c r="U379" s="189"/>
      <c r="V379" s="376"/>
      <c r="W379" s="376"/>
      <c r="X379" s="377"/>
      <c r="Y379" s="186"/>
      <c r="Z379" s="186"/>
      <c r="AC379" s="212" t="str">
        <f t="shared" si="177"/>
        <v/>
      </c>
      <c r="AD379" s="260" t="str">
        <f t="shared" si="178"/>
        <v/>
      </c>
      <c r="AE379" s="212" t="str">
        <f t="shared" si="179"/>
        <v/>
      </c>
    </row>
    <row r="380" spans="1:31" ht="19.5" customHeight="1" x14ac:dyDescent="0.2">
      <c r="A380" s="67"/>
      <c r="B380" s="373"/>
      <c r="C380" s="69"/>
      <c r="D380" s="69"/>
      <c r="E380" s="69"/>
      <c r="F380" s="374"/>
      <c r="G380" s="175"/>
      <c r="H380" s="375"/>
      <c r="I380" s="184"/>
      <c r="J380" s="184"/>
      <c r="K380" s="376"/>
      <c r="L380" s="376"/>
      <c r="M380" s="377"/>
      <c r="N380" s="186"/>
      <c r="O380" s="186"/>
      <c r="P380" s="261" t="str">
        <f t="shared" si="174"/>
        <v/>
      </c>
      <c r="Q380" s="261" t="str">
        <f t="shared" si="175"/>
        <v/>
      </c>
      <c r="R380" s="261" t="str">
        <f t="shared" si="176"/>
        <v/>
      </c>
      <c r="S380" s="375"/>
      <c r="T380" s="189"/>
      <c r="U380" s="189"/>
      <c r="V380" s="376"/>
      <c r="W380" s="376"/>
      <c r="X380" s="377"/>
      <c r="Y380" s="186"/>
      <c r="Z380" s="186"/>
      <c r="AC380" s="212" t="str">
        <f t="shared" si="177"/>
        <v/>
      </c>
      <c r="AD380" s="260" t="str">
        <f t="shared" si="178"/>
        <v/>
      </c>
      <c r="AE380" s="212" t="str">
        <f t="shared" si="179"/>
        <v/>
      </c>
    </row>
    <row r="381" spans="1:31" ht="19.5" customHeight="1" x14ac:dyDescent="0.2">
      <c r="A381" s="67"/>
      <c r="B381" s="373"/>
      <c r="C381" s="69"/>
      <c r="D381" s="69"/>
      <c r="E381" s="69"/>
      <c r="F381" s="374"/>
      <c r="G381" s="175"/>
      <c r="H381" s="375"/>
      <c r="I381" s="184"/>
      <c r="J381" s="184"/>
      <c r="K381" s="376"/>
      <c r="L381" s="376"/>
      <c r="M381" s="377"/>
      <c r="N381" s="186"/>
      <c r="O381" s="186"/>
      <c r="P381" s="261" t="str">
        <f t="shared" si="174"/>
        <v/>
      </c>
      <c r="Q381" s="261" t="str">
        <f t="shared" si="175"/>
        <v/>
      </c>
      <c r="R381" s="261" t="str">
        <f t="shared" si="176"/>
        <v/>
      </c>
      <c r="S381" s="375"/>
      <c r="T381" s="189"/>
      <c r="U381" s="189"/>
      <c r="V381" s="376"/>
      <c r="W381" s="376"/>
      <c r="X381" s="377"/>
      <c r="Y381" s="186"/>
      <c r="Z381" s="186"/>
      <c r="AC381" s="212" t="str">
        <f t="shared" si="177"/>
        <v/>
      </c>
      <c r="AD381" s="260" t="str">
        <f t="shared" si="178"/>
        <v/>
      </c>
      <c r="AE381" s="212" t="str">
        <f t="shared" si="179"/>
        <v/>
      </c>
    </row>
    <row r="382" spans="1:31" ht="19.5" customHeight="1" x14ac:dyDescent="0.2">
      <c r="A382" s="67"/>
      <c r="B382" s="373"/>
      <c r="C382" s="69"/>
      <c r="D382" s="69"/>
      <c r="E382" s="69"/>
      <c r="F382" s="374"/>
      <c r="G382" s="175"/>
      <c r="H382" s="375"/>
      <c r="I382" s="184"/>
      <c r="J382" s="184"/>
      <c r="K382" s="376"/>
      <c r="L382" s="376"/>
      <c r="M382" s="377"/>
      <c r="N382" s="186"/>
      <c r="O382" s="186"/>
      <c r="P382" s="261" t="str">
        <f t="shared" si="174"/>
        <v/>
      </c>
      <c r="Q382" s="261" t="str">
        <f t="shared" si="175"/>
        <v/>
      </c>
      <c r="R382" s="261" t="str">
        <f t="shared" si="176"/>
        <v/>
      </c>
      <c r="S382" s="375"/>
      <c r="T382" s="189"/>
      <c r="U382" s="189"/>
      <c r="V382" s="376"/>
      <c r="W382" s="376"/>
      <c r="X382" s="377"/>
      <c r="Y382" s="186"/>
      <c r="Z382" s="186"/>
      <c r="AC382" s="212" t="str">
        <f t="shared" si="177"/>
        <v/>
      </c>
      <c r="AD382" s="260" t="str">
        <f t="shared" si="178"/>
        <v/>
      </c>
      <c r="AE382" s="212" t="str">
        <f t="shared" si="179"/>
        <v/>
      </c>
    </row>
    <row r="383" spans="1:31" ht="19.5" customHeight="1" x14ac:dyDescent="0.2">
      <c r="A383" s="67"/>
      <c r="B383" s="373"/>
      <c r="C383" s="69"/>
      <c r="D383" s="69"/>
      <c r="E383" s="69"/>
      <c r="F383" s="374"/>
      <c r="G383" s="175"/>
      <c r="H383" s="375"/>
      <c r="I383" s="184"/>
      <c r="J383" s="184"/>
      <c r="K383" s="376"/>
      <c r="L383" s="376"/>
      <c r="M383" s="377"/>
      <c r="N383" s="186"/>
      <c r="O383" s="186"/>
      <c r="P383" s="261" t="str">
        <f t="shared" si="174"/>
        <v/>
      </c>
      <c r="Q383" s="261" t="str">
        <f t="shared" si="175"/>
        <v/>
      </c>
      <c r="R383" s="261" t="str">
        <f t="shared" si="176"/>
        <v/>
      </c>
      <c r="S383" s="375"/>
      <c r="T383" s="189"/>
      <c r="U383" s="189"/>
      <c r="V383" s="376"/>
      <c r="W383" s="376"/>
      <c r="X383" s="377"/>
      <c r="Y383" s="186"/>
      <c r="Z383" s="186"/>
      <c r="AC383" s="212" t="str">
        <f t="shared" si="177"/>
        <v/>
      </c>
      <c r="AD383" s="260" t="str">
        <f t="shared" si="178"/>
        <v/>
      </c>
      <c r="AE383" s="212" t="str">
        <f t="shared" si="179"/>
        <v/>
      </c>
    </row>
    <row r="384" spans="1:31" ht="19.5" customHeight="1" x14ac:dyDescent="0.2">
      <c r="A384" s="67"/>
      <c r="B384" s="373"/>
      <c r="C384" s="69"/>
      <c r="D384" s="69"/>
      <c r="E384" s="69"/>
      <c r="F384" s="374"/>
      <c r="G384" s="175"/>
      <c r="H384" s="375"/>
      <c r="I384" s="184"/>
      <c r="J384" s="184"/>
      <c r="K384" s="376"/>
      <c r="L384" s="376"/>
      <c r="M384" s="377"/>
      <c r="N384" s="186"/>
      <c r="O384" s="186"/>
      <c r="P384" s="261" t="str">
        <f t="shared" si="174"/>
        <v/>
      </c>
      <c r="Q384" s="261" t="str">
        <f t="shared" si="175"/>
        <v/>
      </c>
      <c r="R384" s="261" t="str">
        <f t="shared" si="176"/>
        <v/>
      </c>
      <c r="S384" s="375"/>
      <c r="T384" s="189"/>
      <c r="U384" s="189"/>
      <c r="V384" s="376"/>
      <c r="W384" s="376"/>
      <c r="X384" s="377"/>
      <c r="Y384" s="186"/>
      <c r="Z384" s="186"/>
      <c r="AC384" s="212" t="str">
        <f t="shared" si="177"/>
        <v/>
      </c>
      <c r="AD384" s="260" t="str">
        <f t="shared" si="178"/>
        <v/>
      </c>
      <c r="AE384" s="212" t="str">
        <f t="shared" si="179"/>
        <v/>
      </c>
    </row>
    <row r="385" spans="1:31" ht="19.5" customHeight="1" x14ac:dyDescent="0.2">
      <c r="A385" s="67"/>
      <c r="B385" s="373"/>
      <c r="C385" s="69"/>
      <c r="D385" s="69"/>
      <c r="E385" s="69"/>
      <c r="F385" s="374"/>
      <c r="G385" s="175"/>
      <c r="H385" s="375"/>
      <c r="I385" s="184"/>
      <c r="J385" s="184"/>
      <c r="K385" s="376"/>
      <c r="L385" s="376"/>
      <c r="M385" s="377"/>
      <c r="N385" s="186"/>
      <c r="O385" s="186"/>
      <c r="P385" s="261" t="str">
        <f t="shared" si="174"/>
        <v/>
      </c>
      <c r="Q385" s="261" t="str">
        <f t="shared" si="175"/>
        <v/>
      </c>
      <c r="R385" s="261" t="str">
        <f t="shared" si="176"/>
        <v/>
      </c>
      <c r="S385" s="375"/>
      <c r="T385" s="189"/>
      <c r="U385" s="189"/>
      <c r="V385" s="376"/>
      <c r="W385" s="376"/>
      <c r="X385" s="377"/>
      <c r="Y385" s="186"/>
      <c r="Z385" s="186"/>
      <c r="AC385" s="212" t="str">
        <f t="shared" si="177"/>
        <v/>
      </c>
      <c r="AD385" s="260" t="str">
        <f t="shared" si="178"/>
        <v/>
      </c>
      <c r="AE385" s="212" t="str">
        <f t="shared" si="179"/>
        <v/>
      </c>
    </row>
    <row r="386" spans="1:31" ht="19.5" customHeight="1" x14ac:dyDescent="0.2">
      <c r="A386" s="67"/>
      <c r="B386" s="373"/>
      <c r="C386" s="69"/>
      <c r="D386" s="69"/>
      <c r="E386" s="69"/>
      <c r="F386" s="374"/>
      <c r="G386" s="175"/>
      <c r="H386" s="375"/>
      <c r="I386" s="184"/>
      <c r="J386" s="184"/>
      <c r="K386" s="376"/>
      <c r="L386" s="376"/>
      <c r="M386" s="377"/>
      <c r="N386" s="186"/>
      <c r="O386" s="186"/>
      <c r="P386" s="261" t="str">
        <f t="shared" si="174"/>
        <v/>
      </c>
      <c r="Q386" s="261" t="str">
        <f t="shared" si="175"/>
        <v/>
      </c>
      <c r="R386" s="261" t="str">
        <f t="shared" si="176"/>
        <v/>
      </c>
      <c r="S386" s="375"/>
      <c r="T386" s="189"/>
      <c r="U386" s="189"/>
      <c r="V386" s="376"/>
      <c r="W386" s="376"/>
      <c r="X386" s="377"/>
      <c r="Y386" s="186"/>
      <c r="Z386" s="186"/>
      <c r="AC386" s="212" t="str">
        <f t="shared" si="177"/>
        <v/>
      </c>
      <c r="AD386" s="260" t="str">
        <f t="shared" si="178"/>
        <v/>
      </c>
      <c r="AE386" s="212" t="str">
        <f t="shared" si="179"/>
        <v/>
      </c>
    </row>
    <row r="387" spans="1:31" ht="19.5" customHeight="1" x14ac:dyDescent="0.2">
      <c r="A387" s="67"/>
      <c r="B387" s="373"/>
      <c r="C387" s="69"/>
      <c r="D387" s="69"/>
      <c r="E387" s="69"/>
      <c r="F387" s="374"/>
      <c r="G387" s="175"/>
      <c r="H387" s="375"/>
      <c r="I387" s="184"/>
      <c r="J387" s="184"/>
      <c r="K387" s="376"/>
      <c r="L387" s="376"/>
      <c r="M387" s="377"/>
      <c r="N387" s="186"/>
      <c r="O387" s="186"/>
      <c r="P387" s="261" t="str">
        <f t="shared" si="174"/>
        <v/>
      </c>
      <c r="Q387" s="261" t="str">
        <f t="shared" si="175"/>
        <v/>
      </c>
      <c r="R387" s="261" t="str">
        <f t="shared" si="176"/>
        <v/>
      </c>
      <c r="S387" s="375"/>
      <c r="T387" s="189"/>
      <c r="U387" s="189"/>
      <c r="V387" s="376"/>
      <c r="W387" s="376"/>
      <c r="X387" s="377"/>
      <c r="Y387" s="186"/>
      <c r="Z387" s="186"/>
      <c r="AC387" s="212" t="str">
        <f t="shared" si="177"/>
        <v/>
      </c>
      <c r="AD387" s="260" t="str">
        <f t="shared" si="178"/>
        <v/>
      </c>
      <c r="AE387" s="212" t="str">
        <f t="shared" si="179"/>
        <v/>
      </c>
    </row>
    <row r="388" spans="1:31" ht="19.5" customHeight="1" x14ac:dyDescent="0.2">
      <c r="A388" s="67"/>
      <c r="B388" s="373"/>
      <c r="C388" s="69"/>
      <c r="D388" s="69"/>
      <c r="E388" s="69"/>
      <c r="F388" s="374"/>
      <c r="G388" s="175"/>
      <c r="H388" s="375"/>
      <c r="I388" s="184"/>
      <c r="J388" s="184"/>
      <c r="K388" s="376"/>
      <c r="L388" s="376"/>
      <c r="M388" s="377"/>
      <c r="N388" s="186"/>
      <c r="O388" s="186"/>
      <c r="P388" s="261" t="str">
        <f t="shared" si="174"/>
        <v/>
      </c>
      <c r="Q388" s="261" t="str">
        <f t="shared" si="175"/>
        <v/>
      </c>
      <c r="R388" s="261" t="str">
        <f t="shared" si="176"/>
        <v/>
      </c>
      <c r="S388" s="375"/>
      <c r="T388" s="189"/>
      <c r="U388" s="189"/>
      <c r="V388" s="376"/>
      <c r="W388" s="376"/>
      <c r="X388" s="377"/>
      <c r="Y388" s="186"/>
      <c r="Z388" s="186"/>
      <c r="AC388" s="212" t="str">
        <f t="shared" si="177"/>
        <v/>
      </c>
      <c r="AD388" s="260" t="str">
        <f t="shared" si="178"/>
        <v/>
      </c>
      <c r="AE388" s="212" t="str">
        <f t="shared" si="179"/>
        <v/>
      </c>
    </row>
    <row r="389" spans="1:31" ht="19.5" customHeight="1" x14ac:dyDescent="0.2">
      <c r="A389" s="67"/>
      <c r="B389" s="373"/>
      <c r="C389" s="69"/>
      <c r="D389" s="69"/>
      <c r="E389" s="69"/>
      <c r="F389" s="374"/>
      <c r="G389" s="175"/>
      <c r="H389" s="375"/>
      <c r="I389" s="184"/>
      <c r="J389" s="184"/>
      <c r="K389" s="376"/>
      <c r="L389" s="376"/>
      <c r="M389" s="377"/>
      <c r="N389" s="186"/>
      <c r="O389" s="186"/>
      <c r="P389" s="261" t="str">
        <f t="shared" si="174"/>
        <v/>
      </c>
      <c r="Q389" s="261" t="str">
        <f t="shared" si="175"/>
        <v/>
      </c>
      <c r="R389" s="261" t="str">
        <f t="shared" si="176"/>
        <v/>
      </c>
      <c r="S389" s="375"/>
      <c r="T389" s="189"/>
      <c r="U389" s="189"/>
      <c r="V389" s="376"/>
      <c r="W389" s="376"/>
      <c r="X389" s="377"/>
      <c r="Y389" s="186"/>
      <c r="Z389" s="186"/>
      <c r="AC389" s="212" t="str">
        <f t="shared" si="177"/>
        <v/>
      </c>
      <c r="AD389" s="260" t="str">
        <f t="shared" si="178"/>
        <v/>
      </c>
      <c r="AE389" s="212" t="str">
        <f t="shared" si="179"/>
        <v/>
      </c>
    </row>
    <row r="390" spans="1:31" ht="19.5" customHeight="1" x14ac:dyDescent="0.2">
      <c r="A390" s="67"/>
      <c r="B390" s="373"/>
      <c r="C390" s="69"/>
      <c r="D390" s="69"/>
      <c r="E390" s="69"/>
      <c r="F390" s="374"/>
      <c r="G390" s="175"/>
      <c r="H390" s="375"/>
      <c r="I390" s="184"/>
      <c r="J390" s="184"/>
      <c r="K390" s="376"/>
      <c r="L390" s="376"/>
      <c r="M390" s="377"/>
      <c r="N390" s="186"/>
      <c r="O390" s="186"/>
      <c r="P390" s="261" t="str">
        <f t="shared" si="174"/>
        <v/>
      </c>
      <c r="Q390" s="261" t="str">
        <f t="shared" si="175"/>
        <v/>
      </c>
      <c r="R390" s="261" t="str">
        <f t="shared" si="176"/>
        <v/>
      </c>
      <c r="S390" s="375"/>
      <c r="T390" s="189"/>
      <c r="U390" s="189"/>
      <c r="V390" s="376"/>
      <c r="W390" s="376"/>
      <c r="X390" s="377"/>
      <c r="Y390" s="186"/>
      <c r="Z390" s="186"/>
      <c r="AC390" s="212" t="str">
        <f t="shared" si="177"/>
        <v/>
      </c>
      <c r="AD390" s="260" t="str">
        <f t="shared" si="178"/>
        <v/>
      </c>
      <c r="AE390" s="212" t="str">
        <f t="shared" si="179"/>
        <v/>
      </c>
    </row>
    <row r="391" spans="1:31" ht="19.5" customHeight="1" x14ac:dyDescent="0.2">
      <c r="A391" s="67"/>
      <c r="B391" s="373"/>
      <c r="C391" s="69"/>
      <c r="D391" s="69"/>
      <c r="E391" s="69"/>
      <c r="F391" s="374"/>
      <c r="G391" s="175"/>
      <c r="H391" s="375"/>
      <c r="I391" s="184"/>
      <c r="J391" s="184"/>
      <c r="K391" s="376"/>
      <c r="L391" s="376"/>
      <c r="M391" s="377"/>
      <c r="N391" s="186"/>
      <c r="O391" s="186"/>
      <c r="P391" s="261" t="str">
        <f t="shared" si="174"/>
        <v/>
      </c>
      <c r="Q391" s="261" t="str">
        <f t="shared" si="175"/>
        <v/>
      </c>
      <c r="R391" s="261" t="str">
        <f t="shared" si="176"/>
        <v/>
      </c>
      <c r="S391" s="375"/>
      <c r="T391" s="189"/>
      <c r="U391" s="189"/>
      <c r="V391" s="376"/>
      <c r="W391" s="376"/>
      <c r="X391" s="377"/>
      <c r="Y391" s="186"/>
      <c r="Z391" s="186"/>
      <c r="AC391" s="212" t="str">
        <f t="shared" si="177"/>
        <v/>
      </c>
      <c r="AD391" s="260" t="str">
        <f t="shared" si="178"/>
        <v/>
      </c>
      <c r="AE391" s="212" t="str">
        <f t="shared" si="179"/>
        <v/>
      </c>
    </row>
    <row r="392" spans="1:31" ht="19.5" customHeight="1" x14ac:dyDescent="0.2">
      <c r="A392" s="67"/>
      <c r="B392" s="373"/>
      <c r="C392" s="69"/>
      <c r="D392" s="69"/>
      <c r="E392" s="69"/>
      <c r="F392" s="374"/>
      <c r="G392" s="175"/>
      <c r="H392" s="375"/>
      <c r="I392" s="184"/>
      <c r="J392" s="184"/>
      <c r="K392" s="376"/>
      <c r="L392" s="376"/>
      <c r="M392" s="377"/>
      <c r="N392" s="186"/>
      <c r="O392" s="186"/>
      <c r="P392" s="261" t="str">
        <f t="shared" si="174"/>
        <v/>
      </c>
      <c r="Q392" s="261" t="str">
        <f t="shared" si="175"/>
        <v/>
      </c>
      <c r="R392" s="261" t="str">
        <f t="shared" si="176"/>
        <v/>
      </c>
      <c r="S392" s="375"/>
      <c r="T392" s="189"/>
      <c r="U392" s="189"/>
      <c r="V392" s="376"/>
      <c r="W392" s="376"/>
      <c r="X392" s="377"/>
      <c r="Y392" s="186"/>
      <c r="Z392" s="186"/>
      <c r="AC392" s="212" t="str">
        <f t="shared" si="177"/>
        <v/>
      </c>
      <c r="AD392" s="260" t="str">
        <f t="shared" si="178"/>
        <v/>
      </c>
      <c r="AE392" s="212" t="str">
        <f t="shared" si="179"/>
        <v/>
      </c>
    </row>
    <row r="393" spans="1:31" ht="19.5" customHeight="1" x14ac:dyDescent="0.2">
      <c r="A393" s="67"/>
      <c r="B393" s="373"/>
      <c r="C393" s="69"/>
      <c r="D393" s="69"/>
      <c r="E393" s="69"/>
      <c r="F393" s="374"/>
      <c r="G393" s="175"/>
      <c r="H393" s="375"/>
      <c r="I393" s="184"/>
      <c r="J393" s="184"/>
      <c r="K393" s="376"/>
      <c r="L393" s="376"/>
      <c r="M393" s="377"/>
      <c r="N393" s="186"/>
      <c r="O393" s="186"/>
      <c r="P393" s="261" t="str">
        <f t="shared" si="174"/>
        <v/>
      </c>
      <c r="Q393" s="261" t="str">
        <f t="shared" si="175"/>
        <v/>
      </c>
      <c r="R393" s="261" t="str">
        <f t="shared" si="176"/>
        <v/>
      </c>
      <c r="S393" s="375"/>
      <c r="T393" s="189"/>
      <c r="U393" s="189"/>
      <c r="V393" s="376"/>
      <c r="W393" s="376"/>
      <c r="X393" s="377"/>
      <c r="Y393" s="186"/>
      <c r="Z393" s="186"/>
      <c r="AC393" s="212" t="str">
        <f t="shared" si="177"/>
        <v/>
      </c>
      <c r="AD393" s="260" t="str">
        <f t="shared" si="178"/>
        <v/>
      </c>
      <c r="AE393" s="212" t="str">
        <f t="shared" si="179"/>
        <v/>
      </c>
    </row>
    <row r="394" spans="1:31" ht="19.5" customHeight="1" x14ac:dyDescent="0.2">
      <c r="A394" s="67"/>
      <c r="B394" s="373"/>
      <c r="C394" s="69"/>
      <c r="D394" s="69"/>
      <c r="E394" s="69"/>
      <c r="F394" s="374"/>
      <c r="G394" s="175"/>
      <c r="H394" s="375"/>
      <c r="I394" s="184"/>
      <c r="J394" s="184"/>
      <c r="K394" s="376"/>
      <c r="L394" s="376"/>
      <c r="M394" s="377"/>
      <c r="N394" s="186"/>
      <c r="O394" s="186"/>
      <c r="P394" s="261" t="str">
        <f t="shared" si="174"/>
        <v/>
      </c>
      <c r="Q394" s="261" t="str">
        <f t="shared" si="175"/>
        <v/>
      </c>
      <c r="R394" s="261" t="str">
        <f t="shared" si="176"/>
        <v/>
      </c>
      <c r="S394" s="375"/>
      <c r="T394" s="189"/>
      <c r="U394" s="189"/>
      <c r="V394" s="376"/>
      <c r="W394" s="376"/>
      <c r="X394" s="377"/>
      <c r="Y394" s="186"/>
      <c r="Z394" s="186"/>
      <c r="AC394" s="212" t="str">
        <f t="shared" si="177"/>
        <v/>
      </c>
      <c r="AD394" s="260" t="str">
        <f t="shared" si="178"/>
        <v/>
      </c>
      <c r="AE394" s="212" t="str">
        <f t="shared" si="179"/>
        <v/>
      </c>
    </row>
    <row r="395" spans="1:31" ht="19.5" customHeight="1" x14ac:dyDescent="0.2">
      <c r="A395" s="67"/>
      <c r="B395" s="373"/>
      <c r="C395" s="69"/>
      <c r="D395" s="69"/>
      <c r="E395" s="69"/>
      <c r="F395" s="374"/>
      <c r="G395" s="175"/>
      <c r="H395" s="375"/>
      <c r="I395" s="184"/>
      <c r="J395" s="184"/>
      <c r="K395" s="376"/>
      <c r="L395" s="376"/>
      <c r="M395" s="377"/>
      <c r="N395" s="186"/>
      <c r="O395" s="186"/>
      <c r="P395" s="261" t="str">
        <f t="shared" si="174"/>
        <v/>
      </c>
      <c r="Q395" s="261" t="str">
        <f t="shared" si="175"/>
        <v/>
      </c>
      <c r="R395" s="261" t="str">
        <f t="shared" si="176"/>
        <v/>
      </c>
      <c r="S395" s="375"/>
      <c r="T395" s="189"/>
      <c r="U395" s="189"/>
      <c r="V395" s="376"/>
      <c r="W395" s="376"/>
      <c r="X395" s="377"/>
      <c r="Y395" s="186"/>
      <c r="Z395" s="186"/>
      <c r="AC395" s="212" t="str">
        <f t="shared" si="177"/>
        <v/>
      </c>
      <c r="AD395" s="260" t="str">
        <f t="shared" si="178"/>
        <v/>
      </c>
      <c r="AE395" s="212" t="str">
        <f t="shared" si="179"/>
        <v/>
      </c>
    </row>
    <row r="396" spans="1:31" ht="19.5" customHeight="1" x14ac:dyDescent="0.2">
      <c r="A396" s="67"/>
      <c r="B396" s="373"/>
      <c r="C396" s="69"/>
      <c r="D396" s="69"/>
      <c r="E396" s="69"/>
      <c r="F396" s="374"/>
      <c r="G396" s="175"/>
      <c r="H396" s="375"/>
      <c r="I396" s="184"/>
      <c r="J396" s="184"/>
      <c r="K396" s="376"/>
      <c r="L396" s="376"/>
      <c r="M396" s="377"/>
      <c r="N396" s="186"/>
      <c r="O396" s="186"/>
      <c r="P396" s="261" t="str">
        <f t="shared" si="174"/>
        <v/>
      </c>
      <c r="Q396" s="261" t="str">
        <f t="shared" si="175"/>
        <v/>
      </c>
      <c r="R396" s="261" t="str">
        <f t="shared" si="176"/>
        <v/>
      </c>
      <c r="S396" s="375"/>
      <c r="T396" s="189"/>
      <c r="U396" s="189"/>
      <c r="V396" s="376"/>
      <c r="W396" s="376"/>
      <c r="X396" s="377"/>
      <c r="Y396" s="186"/>
      <c r="Z396" s="186"/>
      <c r="AC396" s="212" t="str">
        <f t="shared" si="177"/>
        <v/>
      </c>
      <c r="AD396" s="260" t="str">
        <f t="shared" si="178"/>
        <v/>
      </c>
      <c r="AE396" s="212" t="str">
        <f t="shared" si="179"/>
        <v/>
      </c>
    </row>
    <row r="397" spans="1:31" ht="19.5" customHeight="1" x14ac:dyDescent="0.2">
      <c r="A397" s="67"/>
      <c r="B397" s="373"/>
      <c r="C397" s="69"/>
      <c r="D397" s="69"/>
      <c r="E397" s="69"/>
      <c r="F397" s="374"/>
      <c r="G397" s="175"/>
      <c r="H397" s="375"/>
      <c r="I397" s="184"/>
      <c r="J397" s="184"/>
      <c r="K397" s="376"/>
      <c r="L397" s="376"/>
      <c r="M397" s="377"/>
      <c r="N397" s="186"/>
      <c r="O397" s="186"/>
      <c r="P397" s="261" t="str">
        <f t="shared" si="174"/>
        <v/>
      </c>
      <c r="Q397" s="261" t="str">
        <f t="shared" si="175"/>
        <v/>
      </c>
      <c r="R397" s="261" t="str">
        <f t="shared" si="176"/>
        <v/>
      </c>
      <c r="S397" s="375"/>
      <c r="T397" s="189"/>
      <c r="U397" s="189"/>
      <c r="V397" s="376"/>
      <c r="W397" s="376"/>
      <c r="X397" s="377"/>
      <c r="Y397" s="186"/>
      <c r="Z397" s="186"/>
      <c r="AC397" s="212" t="str">
        <f t="shared" si="177"/>
        <v/>
      </c>
      <c r="AD397" s="260" t="str">
        <f t="shared" si="178"/>
        <v/>
      </c>
      <c r="AE397" s="212" t="str">
        <f t="shared" si="179"/>
        <v/>
      </c>
    </row>
    <row r="398" spans="1:31" ht="19.5" customHeight="1" x14ac:dyDescent="0.2">
      <c r="A398" s="67"/>
      <c r="B398" s="373"/>
      <c r="C398" s="69"/>
      <c r="D398" s="69"/>
      <c r="E398" s="69"/>
      <c r="F398" s="374"/>
      <c r="G398" s="175"/>
      <c r="H398" s="375"/>
      <c r="I398" s="184"/>
      <c r="J398" s="184"/>
      <c r="K398" s="376"/>
      <c r="L398" s="376"/>
      <c r="M398" s="377"/>
      <c r="N398" s="186"/>
      <c r="O398" s="186"/>
      <c r="P398" s="261" t="str">
        <f t="shared" si="174"/>
        <v/>
      </c>
      <c r="Q398" s="261" t="str">
        <f t="shared" si="175"/>
        <v/>
      </c>
      <c r="R398" s="261" t="str">
        <f t="shared" si="176"/>
        <v/>
      </c>
      <c r="S398" s="375"/>
      <c r="T398" s="189"/>
      <c r="U398" s="189"/>
      <c r="V398" s="376"/>
      <c r="W398" s="376"/>
      <c r="X398" s="377"/>
      <c r="Y398" s="186"/>
      <c r="Z398" s="186"/>
      <c r="AC398" s="212" t="str">
        <f t="shared" si="177"/>
        <v/>
      </c>
      <c r="AD398" s="260" t="str">
        <f t="shared" si="178"/>
        <v/>
      </c>
      <c r="AE398" s="212" t="str">
        <f t="shared" si="179"/>
        <v/>
      </c>
    </row>
    <row r="399" spans="1:31" ht="19.5" customHeight="1" x14ac:dyDescent="0.2">
      <c r="A399" s="67"/>
      <c r="B399" s="373"/>
      <c r="C399" s="69"/>
      <c r="D399" s="69"/>
      <c r="E399" s="69"/>
      <c r="F399" s="374"/>
      <c r="G399" s="175"/>
      <c r="H399" s="375"/>
      <c r="I399" s="184"/>
      <c r="J399" s="184"/>
      <c r="K399" s="376"/>
      <c r="L399" s="376"/>
      <c r="M399" s="377"/>
      <c r="N399" s="186"/>
      <c r="O399" s="186"/>
      <c r="P399" s="261" t="str">
        <f t="shared" si="174"/>
        <v/>
      </c>
      <c r="Q399" s="261" t="str">
        <f t="shared" si="175"/>
        <v/>
      </c>
      <c r="R399" s="261" t="str">
        <f t="shared" si="176"/>
        <v/>
      </c>
      <c r="S399" s="375"/>
      <c r="T399" s="189"/>
      <c r="U399" s="189"/>
      <c r="V399" s="376"/>
      <c r="W399" s="376"/>
      <c r="X399" s="377"/>
      <c r="Y399" s="186"/>
      <c r="Z399" s="186"/>
      <c r="AC399" s="212" t="str">
        <f t="shared" si="177"/>
        <v/>
      </c>
      <c r="AD399" s="260" t="str">
        <f t="shared" si="178"/>
        <v/>
      </c>
      <c r="AE399" s="212" t="str">
        <f t="shared" si="179"/>
        <v/>
      </c>
    </row>
    <row r="400" spans="1:31" ht="19.5" customHeight="1" x14ac:dyDescent="0.2">
      <c r="A400" s="67"/>
      <c r="B400" s="373"/>
      <c r="C400" s="69"/>
      <c r="D400" s="69"/>
      <c r="E400" s="69"/>
      <c r="F400" s="374"/>
      <c r="G400" s="175"/>
      <c r="H400" s="375"/>
      <c r="I400" s="184"/>
      <c r="J400" s="184"/>
      <c r="K400" s="376"/>
      <c r="L400" s="376"/>
      <c r="M400" s="377"/>
      <c r="N400" s="186"/>
      <c r="O400" s="186"/>
      <c r="P400" s="261" t="str">
        <f t="shared" si="174"/>
        <v/>
      </c>
      <c r="Q400" s="261" t="str">
        <f t="shared" si="175"/>
        <v/>
      </c>
      <c r="R400" s="261" t="str">
        <f t="shared" si="176"/>
        <v/>
      </c>
      <c r="S400" s="375"/>
      <c r="T400" s="189"/>
      <c r="U400" s="189"/>
      <c r="V400" s="376"/>
      <c r="W400" s="376"/>
      <c r="X400" s="377"/>
      <c r="Y400" s="186"/>
      <c r="Z400" s="186"/>
      <c r="AC400" s="212" t="str">
        <f t="shared" si="177"/>
        <v/>
      </c>
      <c r="AD400" s="260" t="str">
        <f t="shared" si="178"/>
        <v/>
      </c>
      <c r="AE400" s="212" t="str">
        <f t="shared" si="179"/>
        <v/>
      </c>
    </row>
    <row r="401" spans="1:31" ht="19.5" customHeight="1" x14ac:dyDescent="0.2">
      <c r="A401" s="67"/>
      <c r="B401" s="373"/>
      <c r="C401" s="69"/>
      <c r="D401" s="69"/>
      <c r="E401" s="69"/>
      <c r="F401" s="374"/>
      <c r="G401" s="175"/>
      <c r="H401" s="375"/>
      <c r="I401" s="184"/>
      <c r="J401" s="184"/>
      <c r="K401" s="376"/>
      <c r="L401" s="376"/>
      <c r="M401" s="377"/>
      <c r="N401" s="186"/>
      <c r="O401" s="186"/>
      <c r="P401" s="261" t="str">
        <f t="shared" si="174"/>
        <v/>
      </c>
      <c r="Q401" s="261" t="str">
        <f t="shared" si="175"/>
        <v/>
      </c>
      <c r="R401" s="261" t="str">
        <f t="shared" si="176"/>
        <v/>
      </c>
      <c r="S401" s="375"/>
      <c r="T401" s="189"/>
      <c r="U401" s="189"/>
      <c r="V401" s="376"/>
      <c r="W401" s="376"/>
      <c r="X401" s="377"/>
      <c r="Y401" s="186"/>
      <c r="Z401" s="186"/>
      <c r="AC401" s="212" t="str">
        <f t="shared" si="177"/>
        <v/>
      </c>
      <c r="AD401" s="260" t="str">
        <f t="shared" si="178"/>
        <v/>
      </c>
      <c r="AE401" s="212" t="str">
        <f t="shared" si="179"/>
        <v/>
      </c>
    </row>
    <row r="402" spans="1:31" ht="19.5" customHeight="1" x14ac:dyDescent="0.2">
      <c r="A402" s="67"/>
      <c r="B402" s="373"/>
      <c r="C402" s="69"/>
      <c r="D402" s="69"/>
      <c r="E402" s="69"/>
      <c r="F402" s="374"/>
      <c r="G402" s="175"/>
      <c r="H402" s="375"/>
      <c r="I402" s="184"/>
      <c r="J402" s="184"/>
      <c r="K402" s="376"/>
      <c r="L402" s="376"/>
      <c r="M402" s="377"/>
      <c r="N402" s="186"/>
      <c r="O402" s="186"/>
      <c r="P402" s="261" t="str">
        <f t="shared" si="174"/>
        <v/>
      </c>
      <c r="Q402" s="261" t="str">
        <f t="shared" si="175"/>
        <v/>
      </c>
      <c r="R402" s="261" t="str">
        <f t="shared" si="176"/>
        <v/>
      </c>
      <c r="S402" s="375"/>
      <c r="T402" s="189"/>
      <c r="U402" s="189"/>
      <c r="V402" s="376"/>
      <c r="W402" s="376"/>
      <c r="X402" s="377"/>
      <c r="Y402" s="186"/>
      <c r="Z402" s="186"/>
      <c r="AC402" s="212" t="str">
        <f t="shared" si="177"/>
        <v/>
      </c>
      <c r="AD402" s="260" t="str">
        <f t="shared" si="178"/>
        <v/>
      </c>
      <c r="AE402" s="212" t="str">
        <f t="shared" si="179"/>
        <v/>
      </c>
    </row>
    <row r="403" spans="1:31" ht="19.5" customHeight="1" x14ac:dyDescent="0.2">
      <c r="A403" s="67"/>
      <c r="B403" s="373"/>
      <c r="C403" s="69"/>
      <c r="D403" s="69"/>
      <c r="E403" s="69"/>
      <c r="F403" s="374"/>
      <c r="G403" s="175"/>
      <c r="H403" s="375"/>
      <c r="I403" s="184"/>
      <c r="J403" s="184"/>
      <c r="K403" s="376"/>
      <c r="L403" s="376"/>
      <c r="M403" s="377"/>
      <c r="N403" s="186"/>
      <c r="O403" s="186"/>
      <c r="P403" s="261" t="str">
        <f t="shared" si="174"/>
        <v/>
      </c>
      <c r="Q403" s="261" t="str">
        <f t="shared" si="175"/>
        <v/>
      </c>
      <c r="R403" s="261" t="str">
        <f t="shared" si="176"/>
        <v/>
      </c>
      <c r="S403" s="375"/>
      <c r="T403" s="189"/>
      <c r="U403" s="189"/>
      <c r="V403" s="376"/>
      <c r="W403" s="376"/>
      <c r="X403" s="377"/>
      <c r="Y403" s="186"/>
      <c r="Z403" s="186"/>
      <c r="AC403" s="212" t="str">
        <f t="shared" si="177"/>
        <v/>
      </c>
      <c r="AD403" s="260" t="str">
        <f t="shared" si="178"/>
        <v/>
      </c>
      <c r="AE403" s="212" t="str">
        <f t="shared" si="179"/>
        <v/>
      </c>
    </row>
    <row r="404" spans="1:31" ht="19.5" customHeight="1" x14ac:dyDescent="0.2">
      <c r="A404" s="67"/>
      <c r="B404" s="373"/>
      <c r="C404" s="69"/>
      <c r="D404" s="69"/>
      <c r="E404" s="69"/>
      <c r="F404" s="374"/>
      <c r="G404" s="175"/>
      <c r="H404" s="375"/>
      <c r="I404" s="184"/>
      <c r="J404" s="184"/>
      <c r="K404" s="376"/>
      <c r="L404" s="376"/>
      <c r="M404" s="377"/>
      <c r="N404" s="186"/>
      <c r="O404" s="186"/>
      <c r="P404" s="261" t="str">
        <f t="shared" si="174"/>
        <v/>
      </c>
      <c r="Q404" s="261" t="str">
        <f t="shared" si="175"/>
        <v/>
      </c>
      <c r="R404" s="261" t="str">
        <f t="shared" si="176"/>
        <v/>
      </c>
      <c r="S404" s="375"/>
      <c r="T404" s="189"/>
      <c r="U404" s="189"/>
      <c r="V404" s="376"/>
      <c r="W404" s="376"/>
      <c r="X404" s="377"/>
      <c r="Y404" s="186"/>
      <c r="Z404" s="186"/>
      <c r="AC404" s="212" t="str">
        <f t="shared" si="177"/>
        <v/>
      </c>
      <c r="AD404" s="260" t="str">
        <f t="shared" si="178"/>
        <v/>
      </c>
      <c r="AE404" s="212" t="str">
        <f t="shared" si="179"/>
        <v/>
      </c>
    </row>
    <row r="405" spans="1:31" ht="19.5" customHeight="1" x14ac:dyDescent="0.2">
      <c r="A405" s="67"/>
      <c r="B405" s="373"/>
      <c r="C405" s="69"/>
      <c r="D405" s="69"/>
      <c r="E405" s="69"/>
      <c r="F405" s="374"/>
      <c r="G405" s="175"/>
      <c r="H405" s="375"/>
      <c r="I405" s="184"/>
      <c r="J405" s="184"/>
      <c r="K405" s="376"/>
      <c r="L405" s="376"/>
      <c r="M405" s="377"/>
      <c r="N405" s="186"/>
      <c r="O405" s="186"/>
      <c r="P405" s="261" t="str">
        <f t="shared" si="174"/>
        <v/>
      </c>
      <c r="Q405" s="261" t="str">
        <f t="shared" si="175"/>
        <v/>
      </c>
      <c r="R405" s="261" t="str">
        <f t="shared" si="176"/>
        <v/>
      </c>
      <c r="S405" s="375"/>
      <c r="T405" s="189"/>
      <c r="U405" s="189"/>
      <c r="V405" s="376"/>
      <c r="W405" s="376"/>
      <c r="X405" s="377"/>
      <c r="Y405" s="186"/>
      <c r="Z405" s="186"/>
      <c r="AC405" s="212" t="str">
        <f t="shared" si="177"/>
        <v/>
      </c>
      <c r="AD405" s="260" t="str">
        <f t="shared" si="178"/>
        <v/>
      </c>
      <c r="AE405" s="212" t="str">
        <f t="shared" si="179"/>
        <v/>
      </c>
    </row>
    <row r="406" spans="1:31" ht="19.5" customHeight="1" x14ac:dyDescent="0.2">
      <c r="A406" s="67"/>
      <c r="B406" s="373"/>
      <c r="C406" s="69"/>
      <c r="D406" s="69"/>
      <c r="E406" s="69"/>
      <c r="F406" s="374"/>
      <c r="G406" s="175"/>
      <c r="H406" s="375"/>
      <c r="I406" s="184"/>
      <c r="J406" s="184"/>
      <c r="K406" s="376"/>
      <c r="L406" s="376"/>
      <c r="M406" s="377"/>
      <c r="N406" s="186"/>
      <c r="O406" s="186"/>
      <c r="P406" s="261" t="str">
        <f t="shared" si="174"/>
        <v/>
      </c>
      <c r="Q406" s="261" t="str">
        <f t="shared" si="175"/>
        <v/>
      </c>
      <c r="R406" s="261" t="str">
        <f t="shared" si="176"/>
        <v/>
      </c>
      <c r="S406" s="375"/>
      <c r="T406" s="189"/>
      <c r="U406" s="189"/>
      <c r="V406" s="376"/>
      <c r="W406" s="376"/>
      <c r="X406" s="377"/>
      <c r="Y406" s="186"/>
      <c r="Z406" s="186"/>
      <c r="AC406" s="212" t="str">
        <f t="shared" si="177"/>
        <v/>
      </c>
      <c r="AD406" s="260" t="str">
        <f t="shared" si="178"/>
        <v/>
      </c>
      <c r="AE406" s="212" t="str">
        <f t="shared" si="179"/>
        <v/>
      </c>
    </row>
    <row r="407" spans="1:31" ht="19.5" customHeight="1" x14ac:dyDescent="0.2">
      <c r="A407" s="67"/>
      <c r="B407" s="373"/>
      <c r="C407" s="69"/>
      <c r="D407" s="69"/>
      <c r="E407" s="69"/>
      <c r="F407" s="374"/>
      <c r="G407" s="175"/>
      <c r="H407" s="375"/>
      <c r="I407" s="184"/>
      <c r="J407" s="184"/>
      <c r="K407" s="376"/>
      <c r="L407" s="376"/>
      <c r="M407" s="377"/>
      <c r="N407" s="186"/>
      <c r="O407" s="186"/>
      <c r="P407" s="261" t="str">
        <f t="shared" si="174"/>
        <v/>
      </c>
      <c r="Q407" s="261" t="str">
        <f t="shared" si="175"/>
        <v/>
      </c>
      <c r="R407" s="261" t="str">
        <f t="shared" si="176"/>
        <v/>
      </c>
      <c r="S407" s="375"/>
      <c r="T407" s="189"/>
      <c r="U407" s="189"/>
      <c r="V407" s="376"/>
      <c r="W407" s="376"/>
      <c r="X407" s="377"/>
      <c r="Y407" s="186"/>
      <c r="Z407" s="186"/>
      <c r="AC407" s="212" t="str">
        <f t="shared" si="177"/>
        <v/>
      </c>
      <c r="AD407" s="260" t="str">
        <f t="shared" si="178"/>
        <v/>
      </c>
      <c r="AE407" s="212" t="str">
        <f t="shared" si="179"/>
        <v/>
      </c>
    </row>
    <row r="408" spans="1:31" ht="19.5" customHeight="1" x14ac:dyDescent="0.2">
      <c r="A408" s="67"/>
      <c r="B408" s="373"/>
      <c r="C408" s="69"/>
      <c r="D408" s="69"/>
      <c r="E408" s="69"/>
      <c r="F408" s="374"/>
      <c r="G408" s="175"/>
      <c r="H408" s="375"/>
      <c r="I408" s="184"/>
      <c r="J408" s="184"/>
      <c r="K408" s="376"/>
      <c r="L408" s="376"/>
      <c r="M408" s="377"/>
      <c r="N408" s="186"/>
      <c r="O408" s="186"/>
      <c r="P408" s="261" t="str">
        <f t="shared" si="174"/>
        <v/>
      </c>
      <c r="Q408" s="261" t="str">
        <f t="shared" si="175"/>
        <v/>
      </c>
      <c r="R408" s="261" t="str">
        <f t="shared" si="176"/>
        <v/>
      </c>
      <c r="S408" s="375"/>
      <c r="T408" s="189"/>
      <c r="U408" s="189"/>
      <c r="V408" s="376"/>
      <c r="W408" s="376"/>
      <c r="X408" s="377"/>
      <c r="Y408" s="186"/>
      <c r="Z408" s="186"/>
      <c r="AC408" s="212" t="str">
        <f t="shared" si="177"/>
        <v/>
      </c>
      <c r="AD408" s="260" t="str">
        <f t="shared" si="178"/>
        <v/>
      </c>
      <c r="AE408" s="212" t="str">
        <f t="shared" si="179"/>
        <v/>
      </c>
    </row>
    <row r="409" spans="1:31" ht="19.5" customHeight="1" x14ac:dyDescent="0.2">
      <c r="A409" s="67"/>
      <c r="B409" s="373"/>
      <c r="C409" s="69"/>
      <c r="D409" s="69"/>
      <c r="E409" s="69"/>
      <c r="F409" s="374"/>
      <c r="G409" s="175"/>
      <c r="H409" s="375"/>
      <c r="I409" s="184"/>
      <c r="J409" s="184"/>
      <c r="K409" s="376"/>
      <c r="L409" s="376"/>
      <c r="M409" s="377"/>
      <c r="N409" s="186"/>
      <c r="O409" s="186"/>
      <c r="P409" s="261" t="str">
        <f t="shared" si="174"/>
        <v/>
      </c>
      <c r="Q409" s="261" t="str">
        <f t="shared" si="175"/>
        <v/>
      </c>
      <c r="R409" s="261" t="str">
        <f t="shared" si="176"/>
        <v/>
      </c>
      <c r="S409" s="375"/>
      <c r="T409" s="189"/>
      <c r="U409" s="189"/>
      <c r="V409" s="376"/>
      <c r="W409" s="376"/>
      <c r="X409" s="377"/>
      <c r="Y409" s="186"/>
      <c r="Z409" s="186"/>
      <c r="AC409" s="212" t="str">
        <f t="shared" si="177"/>
        <v/>
      </c>
      <c r="AD409" s="260" t="str">
        <f t="shared" si="178"/>
        <v/>
      </c>
      <c r="AE409" s="212" t="str">
        <f t="shared" si="179"/>
        <v/>
      </c>
    </row>
    <row r="410" spans="1:31" ht="19.5" customHeight="1" x14ac:dyDescent="0.2">
      <c r="A410" s="67"/>
      <c r="B410" s="373"/>
      <c r="C410" s="69"/>
      <c r="D410" s="69"/>
      <c r="E410" s="69"/>
      <c r="F410" s="374"/>
      <c r="G410" s="175"/>
      <c r="H410" s="375"/>
      <c r="I410" s="184"/>
      <c r="J410" s="184"/>
      <c r="K410" s="376"/>
      <c r="L410" s="376"/>
      <c r="M410" s="377"/>
      <c r="N410" s="186"/>
      <c r="O410" s="186"/>
      <c r="P410" s="261" t="str">
        <f t="shared" si="174"/>
        <v/>
      </c>
      <c r="Q410" s="261" t="str">
        <f t="shared" si="175"/>
        <v/>
      </c>
      <c r="R410" s="261" t="str">
        <f t="shared" si="176"/>
        <v/>
      </c>
      <c r="S410" s="375"/>
      <c r="T410" s="189"/>
      <c r="U410" s="189"/>
      <c r="V410" s="376"/>
      <c r="W410" s="376"/>
      <c r="X410" s="377"/>
      <c r="Y410" s="186"/>
      <c r="Z410" s="186"/>
      <c r="AC410" s="212" t="str">
        <f t="shared" si="177"/>
        <v/>
      </c>
      <c r="AD410" s="260" t="str">
        <f t="shared" si="178"/>
        <v/>
      </c>
      <c r="AE410" s="212" t="str">
        <f t="shared" si="179"/>
        <v/>
      </c>
    </row>
    <row r="411" spans="1:31" ht="19.5" customHeight="1" x14ac:dyDescent="0.2">
      <c r="A411" s="67"/>
      <c r="B411" s="373"/>
      <c r="C411" s="69"/>
      <c r="D411" s="69"/>
      <c r="E411" s="69"/>
      <c r="F411" s="374"/>
      <c r="G411" s="175"/>
      <c r="H411" s="375"/>
      <c r="I411" s="184"/>
      <c r="J411" s="184"/>
      <c r="K411" s="376"/>
      <c r="L411" s="376"/>
      <c r="M411" s="377"/>
      <c r="N411" s="186"/>
      <c r="O411" s="186"/>
      <c r="P411" s="261" t="str">
        <f t="shared" si="174"/>
        <v/>
      </c>
      <c r="Q411" s="261" t="str">
        <f t="shared" si="175"/>
        <v/>
      </c>
      <c r="R411" s="261" t="str">
        <f t="shared" si="176"/>
        <v/>
      </c>
      <c r="S411" s="375"/>
      <c r="T411" s="189"/>
      <c r="U411" s="189"/>
      <c r="V411" s="376"/>
      <c r="W411" s="376"/>
      <c r="X411" s="377"/>
      <c r="Y411" s="186"/>
      <c r="Z411" s="186"/>
      <c r="AC411" s="212" t="str">
        <f t="shared" si="177"/>
        <v/>
      </c>
      <c r="AD411" s="260" t="str">
        <f t="shared" si="178"/>
        <v/>
      </c>
      <c r="AE411" s="212" t="str">
        <f t="shared" si="179"/>
        <v/>
      </c>
    </row>
    <row r="412" spans="1:31" ht="19.5" customHeight="1" x14ac:dyDescent="0.2">
      <c r="A412" s="67"/>
      <c r="B412" s="373"/>
      <c r="C412" s="69"/>
      <c r="D412" s="69"/>
      <c r="E412" s="69"/>
      <c r="F412" s="374"/>
      <c r="G412" s="175"/>
      <c r="H412" s="375"/>
      <c r="I412" s="184"/>
      <c r="J412" s="184"/>
      <c r="K412" s="376"/>
      <c r="L412" s="376"/>
      <c r="M412" s="377"/>
      <c r="N412" s="186"/>
      <c r="O412" s="186"/>
      <c r="P412" s="261" t="str">
        <f t="shared" si="174"/>
        <v/>
      </c>
      <c r="Q412" s="261" t="str">
        <f t="shared" si="175"/>
        <v/>
      </c>
      <c r="R412" s="261" t="str">
        <f t="shared" si="176"/>
        <v/>
      </c>
      <c r="S412" s="375"/>
      <c r="T412" s="189"/>
      <c r="U412" s="189"/>
      <c r="V412" s="376"/>
      <c r="W412" s="376"/>
      <c r="X412" s="377"/>
      <c r="Y412" s="186"/>
      <c r="Z412" s="186"/>
      <c r="AC412" s="212" t="str">
        <f t="shared" si="177"/>
        <v/>
      </c>
      <c r="AD412" s="260" t="str">
        <f t="shared" si="178"/>
        <v/>
      </c>
      <c r="AE412" s="212" t="str">
        <f t="shared" si="179"/>
        <v/>
      </c>
    </row>
    <row r="413" spans="1:31" ht="19.5" customHeight="1" x14ac:dyDescent="0.2">
      <c r="A413" s="67"/>
      <c r="B413" s="373"/>
      <c r="C413" s="69"/>
      <c r="D413" s="69"/>
      <c r="E413" s="69"/>
      <c r="F413" s="374"/>
      <c r="G413" s="175"/>
      <c r="H413" s="375"/>
      <c r="I413" s="184"/>
      <c r="J413" s="184"/>
      <c r="K413" s="376"/>
      <c r="L413" s="376"/>
      <c r="M413" s="377"/>
      <c r="N413" s="186"/>
      <c r="O413" s="186"/>
      <c r="P413" s="261" t="str">
        <f t="shared" si="174"/>
        <v/>
      </c>
      <c r="Q413" s="261" t="str">
        <f t="shared" si="175"/>
        <v/>
      </c>
      <c r="R413" s="261" t="str">
        <f t="shared" si="176"/>
        <v/>
      </c>
      <c r="S413" s="375"/>
      <c r="T413" s="189"/>
      <c r="U413" s="189"/>
      <c r="V413" s="376"/>
      <c r="W413" s="376"/>
      <c r="X413" s="377"/>
      <c r="Y413" s="186"/>
      <c r="Z413" s="186"/>
      <c r="AC413" s="212" t="str">
        <f t="shared" si="177"/>
        <v/>
      </c>
      <c r="AD413" s="260" t="str">
        <f t="shared" si="178"/>
        <v/>
      </c>
      <c r="AE413" s="212" t="str">
        <f t="shared" si="179"/>
        <v/>
      </c>
    </row>
    <row r="414" spans="1:31" ht="19.5" customHeight="1" x14ac:dyDescent="0.2">
      <c r="A414" s="67"/>
      <c r="B414" s="373"/>
      <c r="C414" s="69"/>
      <c r="D414" s="69"/>
      <c r="E414" s="69"/>
      <c r="F414" s="374"/>
      <c r="G414" s="175"/>
      <c r="H414" s="375"/>
      <c r="I414" s="184"/>
      <c r="J414" s="184"/>
      <c r="K414" s="376"/>
      <c r="L414" s="376"/>
      <c r="M414" s="377"/>
      <c r="N414" s="186"/>
      <c r="O414" s="186"/>
      <c r="P414" s="261" t="str">
        <f t="shared" si="174"/>
        <v/>
      </c>
      <c r="Q414" s="261" t="str">
        <f t="shared" si="175"/>
        <v/>
      </c>
      <c r="R414" s="261" t="str">
        <f t="shared" si="176"/>
        <v/>
      </c>
      <c r="S414" s="375"/>
      <c r="T414" s="189"/>
      <c r="U414" s="189"/>
      <c r="V414" s="376"/>
      <c r="W414" s="376"/>
      <c r="X414" s="377"/>
      <c r="Y414" s="186"/>
      <c r="Z414" s="186"/>
      <c r="AC414" s="212" t="str">
        <f t="shared" si="177"/>
        <v/>
      </c>
      <c r="AD414" s="260" t="str">
        <f t="shared" si="178"/>
        <v/>
      </c>
      <c r="AE414" s="212" t="str">
        <f t="shared" si="179"/>
        <v/>
      </c>
    </row>
    <row r="415" spans="1:31" ht="19.5" customHeight="1" x14ac:dyDescent="0.2">
      <c r="A415" s="67"/>
      <c r="B415" s="373"/>
      <c r="C415" s="69"/>
      <c r="D415" s="69"/>
      <c r="E415" s="69"/>
      <c r="F415" s="374"/>
      <c r="G415" s="175"/>
      <c r="H415" s="375"/>
      <c r="I415" s="184"/>
      <c r="J415" s="184"/>
      <c r="K415" s="376"/>
      <c r="L415" s="376"/>
      <c r="M415" s="377"/>
      <c r="N415" s="186"/>
      <c r="O415" s="186"/>
      <c r="P415" s="261" t="str">
        <f t="shared" si="174"/>
        <v/>
      </c>
      <c r="Q415" s="261" t="str">
        <f t="shared" si="175"/>
        <v/>
      </c>
      <c r="R415" s="261" t="str">
        <f t="shared" si="176"/>
        <v/>
      </c>
      <c r="S415" s="375"/>
      <c r="T415" s="189"/>
      <c r="U415" s="189"/>
      <c r="V415" s="376"/>
      <c r="W415" s="376"/>
      <c r="X415" s="377"/>
      <c r="Y415" s="186"/>
      <c r="Z415" s="186"/>
      <c r="AC415" s="212" t="str">
        <f t="shared" si="177"/>
        <v/>
      </c>
      <c r="AD415" s="260" t="str">
        <f t="shared" si="178"/>
        <v/>
      </c>
      <c r="AE415" s="212" t="str">
        <f t="shared" si="179"/>
        <v/>
      </c>
    </row>
    <row r="416" spans="1:31" ht="19.5" customHeight="1" x14ac:dyDescent="0.2">
      <c r="A416" s="67"/>
      <c r="B416" s="373"/>
      <c r="C416" s="69"/>
      <c r="D416" s="69"/>
      <c r="E416" s="69"/>
      <c r="F416" s="374"/>
      <c r="G416" s="175"/>
      <c r="H416" s="375"/>
      <c r="I416" s="184"/>
      <c r="J416" s="184"/>
      <c r="K416" s="376"/>
      <c r="L416" s="376"/>
      <c r="M416" s="377"/>
      <c r="N416" s="186"/>
      <c r="O416" s="186"/>
      <c r="P416" s="261" t="str">
        <f t="shared" si="174"/>
        <v/>
      </c>
      <c r="Q416" s="261" t="str">
        <f t="shared" si="175"/>
        <v/>
      </c>
      <c r="R416" s="261" t="str">
        <f t="shared" si="176"/>
        <v/>
      </c>
      <c r="S416" s="375"/>
      <c r="T416" s="189"/>
      <c r="U416" s="189"/>
      <c r="V416" s="376"/>
      <c r="W416" s="376"/>
      <c r="X416" s="377"/>
      <c r="Y416" s="186"/>
      <c r="Z416" s="186"/>
      <c r="AC416" s="212" t="str">
        <f t="shared" si="177"/>
        <v/>
      </c>
      <c r="AD416" s="260" t="str">
        <f t="shared" si="178"/>
        <v/>
      </c>
      <c r="AE416" s="212" t="str">
        <f t="shared" si="179"/>
        <v/>
      </c>
    </row>
    <row r="417" spans="1:31" ht="19.5" customHeight="1" x14ac:dyDescent="0.2">
      <c r="A417" s="67"/>
      <c r="B417" s="373"/>
      <c r="C417" s="69"/>
      <c r="D417" s="69"/>
      <c r="E417" s="69"/>
      <c r="F417" s="374"/>
      <c r="G417" s="175"/>
      <c r="H417" s="375"/>
      <c r="I417" s="184"/>
      <c r="J417" s="184"/>
      <c r="K417" s="376"/>
      <c r="L417" s="376"/>
      <c r="M417" s="377"/>
      <c r="N417" s="186"/>
      <c r="O417" s="186"/>
      <c r="P417" s="261" t="str">
        <f t="shared" si="174"/>
        <v/>
      </c>
      <c r="Q417" s="261" t="str">
        <f t="shared" si="175"/>
        <v/>
      </c>
      <c r="R417" s="261" t="str">
        <f t="shared" si="176"/>
        <v/>
      </c>
      <c r="S417" s="375"/>
      <c r="T417" s="189"/>
      <c r="U417" s="189"/>
      <c r="V417" s="376"/>
      <c r="W417" s="376"/>
      <c r="X417" s="377"/>
      <c r="Y417" s="186"/>
      <c r="Z417" s="186"/>
      <c r="AC417" s="212" t="str">
        <f t="shared" si="177"/>
        <v/>
      </c>
      <c r="AD417" s="260" t="str">
        <f t="shared" si="178"/>
        <v/>
      </c>
      <c r="AE417" s="212" t="str">
        <f t="shared" si="179"/>
        <v/>
      </c>
    </row>
    <row r="418" spans="1:31" ht="19.5" customHeight="1" x14ac:dyDescent="0.2">
      <c r="A418" s="67"/>
      <c r="B418" s="373"/>
      <c r="C418" s="69"/>
      <c r="D418" s="69"/>
      <c r="E418" s="69"/>
      <c r="F418" s="374"/>
      <c r="G418" s="175"/>
      <c r="H418" s="375"/>
      <c r="I418" s="184"/>
      <c r="J418" s="184"/>
      <c r="K418" s="376"/>
      <c r="L418" s="376"/>
      <c r="M418" s="377"/>
      <c r="N418" s="186"/>
      <c r="O418" s="186"/>
      <c r="P418" s="261" t="str">
        <f t="shared" si="174"/>
        <v/>
      </c>
      <c r="Q418" s="261" t="str">
        <f t="shared" si="175"/>
        <v/>
      </c>
      <c r="R418" s="261" t="str">
        <f t="shared" si="176"/>
        <v/>
      </c>
      <c r="S418" s="375"/>
      <c r="T418" s="189"/>
      <c r="U418" s="189"/>
      <c r="V418" s="376"/>
      <c r="W418" s="376"/>
      <c r="X418" s="377"/>
      <c r="Y418" s="186"/>
      <c r="Z418" s="186"/>
      <c r="AC418" s="212" t="str">
        <f t="shared" si="177"/>
        <v/>
      </c>
      <c r="AD418" s="260" t="str">
        <f t="shared" si="178"/>
        <v/>
      </c>
      <c r="AE418" s="212" t="str">
        <f t="shared" si="179"/>
        <v/>
      </c>
    </row>
    <row r="419" spans="1:31" ht="19.5" customHeight="1" x14ac:dyDescent="0.2">
      <c r="A419" s="67"/>
      <c r="B419" s="373"/>
      <c r="C419" s="69"/>
      <c r="D419" s="69"/>
      <c r="E419" s="69"/>
      <c r="F419" s="374"/>
      <c r="G419" s="175"/>
      <c r="H419" s="375"/>
      <c r="I419" s="184"/>
      <c r="J419" s="184"/>
      <c r="K419" s="376"/>
      <c r="L419" s="376"/>
      <c r="M419" s="377"/>
      <c r="N419" s="186"/>
      <c r="O419" s="186"/>
      <c r="P419" s="261" t="str">
        <f t="shared" si="174"/>
        <v/>
      </c>
      <c r="Q419" s="261" t="str">
        <f t="shared" si="175"/>
        <v/>
      </c>
      <c r="R419" s="261" t="str">
        <f t="shared" si="176"/>
        <v/>
      </c>
      <c r="S419" s="375"/>
      <c r="T419" s="189"/>
      <c r="U419" s="189"/>
      <c r="V419" s="376"/>
      <c r="W419" s="376"/>
      <c r="X419" s="377"/>
      <c r="Y419" s="186"/>
      <c r="Z419" s="186"/>
      <c r="AC419" s="212" t="str">
        <f t="shared" si="177"/>
        <v/>
      </c>
      <c r="AD419" s="260" t="str">
        <f t="shared" si="178"/>
        <v/>
      </c>
      <c r="AE419" s="212" t="str">
        <f t="shared" si="179"/>
        <v/>
      </c>
    </row>
    <row r="420" spans="1:31" ht="19.5" customHeight="1" x14ac:dyDescent="0.2">
      <c r="A420" s="67"/>
      <c r="B420" s="373"/>
      <c r="C420" s="69"/>
      <c r="D420" s="69"/>
      <c r="E420" s="69"/>
      <c r="F420" s="374"/>
      <c r="G420" s="175"/>
      <c r="H420" s="375"/>
      <c r="I420" s="184"/>
      <c r="J420" s="184"/>
      <c r="K420" s="376"/>
      <c r="L420" s="376"/>
      <c r="M420" s="377"/>
      <c r="N420" s="186"/>
      <c r="O420" s="186"/>
      <c r="P420" s="261" t="str">
        <f t="shared" si="174"/>
        <v/>
      </c>
      <c r="Q420" s="261" t="str">
        <f t="shared" si="175"/>
        <v/>
      </c>
      <c r="R420" s="261" t="str">
        <f t="shared" si="176"/>
        <v/>
      </c>
      <c r="S420" s="375"/>
      <c r="T420" s="189"/>
      <c r="U420" s="189"/>
      <c r="V420" s="376"/>
      <c r="W420" s="376"/>
      <c r="X420" s="377"/>
      <c r="Y420" s="186"/>
      <c r="Z420" s="186"/>
      <c r="AC420" s="212" t="str">
        <f t="shared" si="177"/>
        <v/>
      </c>
      <c r="AD420" s="260" t="str">
        <f t="shared" si="178"/>
        <v/>
      </c>
      <c r="AE420" s="212" t="str">
        <f t="shared" si="179"/>
        <v/>
      </c>
    </row>
    <row r="421" spans="1:31" ht="19.5" customHeight="1" x14ac:dyDescent="0.2">
      <c r="A421" s="67"/>
      <c r="B421" s="373"/>
      <c r="C421" s="69"/>
      <c r="D421" s="69"/>
      <c r="E421" s="69"/>
      <c r="F421" s="374"/>
      <c r="G421" s="175"/>
      <c r="H421" s="375"/>
      <c r="I421" s="184"/>
      <c r="J421" s="184"/>
      <c r="K421" s="376"/>
      <c r="L421" s="376"/>
      <c r="M421" s="377"/>
      <c r="N421" s="186"/>
      <c r="O421" s="186"/>
      <c r="P421" s="261" t="str">
        <f t="shared" si="174"/>
        <v/>
      </c>
      <c r="Q421" s="261" t="str">
        <f t="shared" si="175"/>
        <v/>
      </c>
      <c r="R421" s="261" t="str">
        <f t="shared" si="176"/>
        <v/>
      </c>
      <c r="S421" s="375"/>
      <c r="T421" s="189"/>
      <c r="U421" s="189"/>
      <c r="V421" s="376"/>
      <c r="W421" s="376"/>
      <c r="X421" s="377"/>
      <c r="Y421" s="186"/>
      <c r="Z421" s="186"/>
      <c r="AC421" s="212" t="str">
        <f t="shared" si="177"/>
        <v/>
      </c>
      <c r="AD421" s="260" t="str">
        <f t="shared" si="178"/>
        <v/>
      </c>
      <c r="AE421" s="212" t="str">
        <f t="shared" si="179"/>
        <v/>
      </c>
    </row>
    <row r="422" spans="1:31" ht="19.5" customHeight="1" x14ac:dyDescent="0.2">
      <c r="A422" s="67"/>
      <c r="B422" s="373"/>
      <c r="C422" s="69"/>
      <c r="D422" s="69"/>
      <c r="E422" s="69"/>
      <c r="F422" s="374"/>
      <c r="G422" s="175"/>
      <c r="H422" s="375"/>
      <c r="I422" s="184"/>
      <c r="J422" s="184"/>
      <c r="K422" s="376"/>
      <c r="L422" s="376"/>
      <c r="M422" s="377"/>
      <c r="N422" s="186"/>
      <c r="O422" s="186"/>
      <c r="P422" s="261" t="str">
        <f t="shared" si="174"/>
        <v/>
      </c>
      <c r="Q422" s="261" t="str">
        <f t="shared" si="175"/>
        <v/>
      </c>
      <c r="R422" s="261" t="str">
        <f t="shared" si="176"/>
        <v/>
      </c>
      <c r="S422" s="375"/>
      <c r="T422" s="189"/>
      <c r="U422" s="189"/>
      <c r="V422" s="376"/>
      <c r="W422" s="376"/>
      <c r="X422" s="377"/>
      <c r="Y422" s="186"/>
      <c r="Z422" s="186"/>
      <c r="AC422" s="212" t="str">
        <f t="shared" si="177"/>
        <v/>
      </c>
      <c r="AD422" s="260" t="str">
        <f t="shared" si="178"/>
        <v/>
      </c>
      <c r="AE422" s="212" t="str">
        <f t="shared" si="179"/>
        <v/>
      </c>
    </row>
    <row r="423" spans="1:31" ht="19.5" customHeight="1" x14ac:dyDescent="0.2">
      <c r="A423" s="67"/>
      <c r="B423" s="373"/>
      <c r="C423" s="69"/>
      <c r="D423" s="69"/>
      <c r="E423" s="69"/>
      <c r="F423" s="374"/>
      <c r="G423" s="175"/>
      <c r="H423" s="375"/>
      <c r="I423" s="184"/>
      <c r="J423" s="184"/>
      <c r="K423" s="376"/>
      <c r="L423" s="376"/>
      <c r="M423" s="377"/>
      <c r="N423" s="186"/>
      <c r="O423" s="186"/>
      <c r="P423" s="261" t="str">
        <f t="shared" si="174"/>
        <v/>
      </c>
      <c r="Q423" s="261" t="str">
        <f t="shared" si="175"/>
        <v/>
      </c>
      <c r="R423" s="261" t="str">
        <f t="shared" si="176"/>
        <v/>
      </c>
      <c r="S423" s="375"/>
      <c r="T423" s="189"/>
      <c r="U423" s="189"/>
      <c r="V423" s="376"/>
      <c r="W423" s="376"/>
      <c r="X423" s="377"/>
      <c r="Y423" s="186"/>
      <c r="Z423" s="186"/>
      <c r="AC423" s="212" t="str">
        <f t="shared" si="177"/>
        <v/>
      </c>
      <c r="AD423" s="260" t="str">
        <f t="shared" si="178"/>
        <v/>
      </c>
      <c r="AE423" s="212" t="str">
        <f t="shared" si="179"/>
        <v/>
      </c>
    </row>
    <row r="424" spans="1:31" ht="19.5" customHeight="1" x14ac:dyDescent="0.2">
      <c r="A424" s="67"/>
      <c r="B424" s="373"/>
      <c r="C424" s="69"/>
      <c r="D424" s="69"/>
      <c r="E424" s="69"/>
      <c r="F424" s="374"/>
      <c r="G424" s="175"/>
      <c r="H424" s="375"/>
      <c r="I424" s="184"/>
      <c r="J424" s="184"/>
      <c r="K424" s="376"/>
      <c r="L424" s="376"/>
      <c r="M424" s="377"/>
      <c r="N424" s="186"/>
      <c r="O424" s="186"/>
      <c r="P424" s="261" t="str">
        <f t="shared" si="174"/>
        <v/>
      </c>
      <c r="Q424" s="261" t="str">
        <f t="shared" si="175"/>
        <v/>
      </c>
      <c r="R424" s="261" t="str">
        <f t="shared" si="176"/>
        <v/>
      </c>
      <c r="S424" s="375"/>
      <c r="T424" s="189"/>
      <c r="U424" s="189"/>
      <c r="V424" s="376"/>
      <c r="W424" s="376"/>
      <c r="X424" s="377"/>
      <c r="Y424" s="186"/>
      <c r="Z424" s="186"/>
      <c r="AC424" s="212" t="str">
        <f t="shared" si="177"/>
        <v/>
      </c>
      <c r="AD424" s="260" t="str">
        <f t="shared" si="178"/>
        <v/>
      </c>
      <c r="AE424" s="212" t="str">
        <f t="shared" si="179"/>
        <v/>
      </c>
    </row>
    <row r="425" spans="1:31" ht="19.5" customHeight="1" x14ac:dyDescent="0.2">
      <c r="A425" s="67"/>
      <c r="B425" s="373"/>
      <c r="C425" s="69"/>
      <c r="D425" s="69"/>
      <c r="E425" s="69"/>
      <c r="F425" s="374"/>
      <c r="G425" s="175"/>
      <c r="H425" s="375"/>
      <c r="I425" s="184"/>
      <c r="J425" s="184"/>
      <c r="K425" s="376"/>
      <c r="L425" s="376"/>
      <c r="M425" s="377"/>
      <c r="N425" s="186"/>
      <c r="O425" s="186"/>
      <c r="P425" s="261" t="str">
        <f t="shared" ref="P425:P488" si="180">IF(H425="","",2761.92-(H425-738.08))</f>
        <v/>
      </c>
      <c r="Q425" s="261" t="str">
        <f t="shared" ref="Q425:Q488" si="181">IF(L425="","",4014.95-(L425-1268.65))</f>
        <v/>
      </c>
      <c r="R425" s="261" t="str">
        <f t="shared" ref="R425:R488" si="182">IF(K425="","",7237-(K425-1051))</f>
        <v/>
      </c>
      <c r="S425" s="375"/>
      <c r="T425" s="189"/>
      <c r="U425" s="189"/>
      <c r="V425" s="376"/>
      <c r="W425" s="376"/>
      <c r="X425" s="377"/>
      <c r="Y425" s="186"/>
      <c r="Z425" s="186"/>
      <c r="AC425" s="212" t="str">
        <f t="shared" ref="AC425:AC488" si="183">IF(S425="","",3153-(S425-347))</f>
        <v/>
      </c>
      <c r="AD425" s="260" t="str">
        <f t="shared" ref="AD425:AD488" si="184">IF(W425="","",7662-(W425-338))</f>
        <v/>
      </c>
      <c r="AE425" s="212" t="str">
        <f t="shared" ref="AE425:AE488" si="185">IF(V425="","",144-(V425-10000))</f>
        <v/>
      </c>
    </row>
    <row r="426" spans="1:31" ht="19.5" customHeight="1" x14ac:dyDescent="0.2">
      <c r="A426" s="67"/>
      <c r="B426" s="373"/>
      <c r="C426" s="69"/>
      <c r="D426" s="69"/>
      <c r="E426" s="69"/>
      <c r="F426" s="374"/>
      <c r="G426" s="175"/>
      <c r="H426" s="375"/>
      <c r="I426" s="184"/>
      <c r="J426" s="184"/>
      <c r="K426" s="376"/>
      <c r="L426" s="376"/>
      <c r="M426" s="377"/>
      <c r="N426" s="186"/>
      <c r="O426" s="186"/>
      <c r="P426" s="261" t="str">
        <f t="shared" si="180"/>
        <v/>
      </c>
      <c r="Q426" s="261" t="str">
        <f t="shared" si="181"/>
        <v/>
      </c>
      <c r="R426" s="261" t="str">
        <f t="shared" si="182"/>
        <v/>
      </c>
      <c r="S426" s="375"/>
      <c r="T426" s="189"/>
      <c r="U426" s="189"/>
      <c r="V426" s="376"/>
      <c r="W426" s="376"/>
      <c r="X426" s="377"/>
      <c r="Y426" s="186"/>
      <c r="Z426" s="186"/>
      <c r="AC426" s="212" t="str">
        <f t="shared" si="183"/>
        <v/>
      </c>
      <c r="AD426" s="260" t="str">
        <f t="shared" si="184"/>
        <v/>
      </c>
      <c r="AE426" s="212" t="str">
        <f t="shared" si="185"/>
        <v/>
      </c>
    </row>
    <row r="427" spans="1:31" ht="19.5" customHeight="1" x14ac:dyDescent="0.2">
      <c r="A427" s="67"/>
      <c r="B427" s="373"/>
      <c r="C427" s="69"/>
      <c r="D427" s="69"/>
      <c r="E427" s="69"/>
      <c r="F427" s="374"/>
      <c r="G427" s="175"/>
      <c r="H427" s="375"/>
      <c r="I427" s="184"/>
      <c r="J427" s="184"/>
      <c r="K427" s="376"/>
      <c r="L427" s="376"/>
      <c r="M427" s="377"/>
      <c r="N427" s="186"/>
      <c r="O427" s="186"/>
      <c r="P427" s="261" t="str">
        <f t="shared" si="180"/>
        <v/>
      </c>
      <c r="Q427" s="261" t="str">
        <f t="shared" si="181"/>
        <v/>
      </c>
      <c r="R427" s="261" t="str">
        <f t="shared" si="182"/>
        <v/>
      </c>
      <c r="S427" s="375"/>
      <c r="T427" s="189"/>
      <c r="U427" s="189"/>
      <c r="V427" s="376"/>
      <c r="W427" s="376"/>
      <c r="X427" s="377"/>
      <c r="Y427" s="186"/>
      <c r="Z427" s="186"/>
      <c r="AC427" s="212" t="str">
        <f t="shared" si="183"/>
        <v/>
      </c>
      <c r="AD427" s="260" t="str">
        <f t="shared" si="184"/>
        <v/>
      </c>
      <c r="AE427" s="212" t="str">
        <f t="shared" si="185"/>
        <v/>
      </c>
    </row>
    <row r="428" spans="1:31" ht="19.5" customHeight="1" x14ac:dyDescent="0.2">
      <c r="A428" s="67"/>
      <c r="B428" s="373"/>
      <c r="C428" s="69"/>
      <c r="D428" s="69"/>
      <c r="E428" s="69"/>
      <c r="F428" s="374"/>
      <c r="G428" s="175"/>
      <c r="H428" s="375"/>
      <c r="I428" s="184"/>
      <c r="J428" s="184"/>
      <c r="K428" s="376"/>
      <c r="L428" s="376"/>
      <c r="M428" s="377"/>
      <c r="N428" s="186"/>
      <c r="O428" s="186"/>
      <c r="P428" s="261" t="str">
        <f t="shared" si="180"/>
        <v/>
      </c>
      <c r="Q428" s="261" t="str">
        <f t="shared" si="181"/>
        <v/>
      </c>
      <c r="R428" s="261" t="str">
        <f t="shared" si="182"/>
        <v/>
      </c>
      <c r="S428" s="375"/>
      <c r="T428" s="189"/>
      <c r="U428" s="189"/>
      <c r="V428" s="376"/>
      <c r="W428" s="376"/>
      <c r="X428" s="377"/>
      <c r="Y428" s="186"/>
      <c r="Z428" s="186"/>
      <c r="AC428" s="212" t="str">
        <f t="shared" si="183"/>
        <v/>
      </c>
      <c r="AD428" s="260" t="str">
        <f t="shared" si="184"/>
        <v/>
      </c>
      <c r="AE428" s="212" t="str">
        <f t="shared" si="185"/>
        <v/>
      </c>
    </row>
    <row r="429" spans="1:31" ht="19.5" customHeight="1" x14ac:dyDescent="0.2">
      <c r="A429" s="67"/>
      <c r="B429" s="373"/>
      <c r="C429" s="69"/>
      <c r="D429" s="69"/>
      <c r="E429" s="69"/>
      <c r="F429" s="374"/>
      <c r="G429" s="175"/>
      <c r="H429" s="375"/>
      <c r="I429" s="184"/>
      <c r="J429" s="184"/>
      <c r="K429" s="376"/>
      <c r="L429" s="376"/>
      <c r="M429" s="377"/>
      <c r="N429" s="186"/>
      <c r="O429" s="186"/>
      <c r="P429" s="261" t="str">
        <f t="shared" si="180"/>
        <v/>
      </c>
      <c r="Q429" s="261" t="str">
        <f t="shared" si="181"/>
        <v/>
      </c>
      <c r="R429" s="261" t="str">
        <f t="shared" si="182"/>
        <v/>
      </c>
      <c r="S429" s="375"/>
      <c r="T429" s="189"/>
      <c r="U429" s="189"/>
      <c r="V429" s="376"/>
      <c r="W429" s="376"/>
      <c r="X429" s="377"/>
      <c r="Y429" s="186"/>
      <c r="Z429" s="186"/>
      <c r="AC429" s="212" t="str">
        <f t="shared" si="183"/>
        <v/>
      </c>
      <c r="AD429" s="260" t="str">
        <f t="shared" si="184"/>
        <v/>
      </c>
      <c r="AE429" s="212" t="str">
        <f t="shared" si="185"/>
        <v/>
      </c>
    </row>
    <row r="430" spans="1:31" ht="19.5" customHeight="1" x14ac:dyDescent="0.2">
      <c r="A430" s="67"/>
      <c r="B430" s="373"/>
      <c r="C430" s="69"/>
      <c r="D430" s="69"/>
      <c r="E430" s="69"/>
      <c r="F430" s="374"/>
      <c r="G430" s="175"/>
      <c r="H430" s="375"/>
      <c r="I430" s="184"/>
      <c r="J430" s="184"/>
      <c r="K430" s="376"/>
      <c r="L430" s="376"/>
      <c r="M430" s="377"/>
      <c r="N430" s="186"/>
      <c r="O430" s="186"/>
      <c r="P430" s="261" t="str">
        <f t="shared" si="180"/>
        <v/>
      </c>
      <c r="Q430" s="261" t="str">
        <f t="shared" si="181"/>
        <v/>
      </c>
      <c r="R430" s="261" t="str">
        <f t="shared" si="182"/>
        <v/>
      </c>
      <c r="S430" s="375"/>
      <c r="T430" s="189"/>
      <c r="U430" s="189"/>
      <c r="V430" s="376"/>
      <c r="W430" s="376"/>
      <c r="X430" s="377"/>
      <c r="Y430" s="186"/>
      <c r="Z430" s="186"/>
      <c r="AC430" s="212" t="str">
        <f t="shared" si="183"/>
        <v/>
      </c>
      <c r="AD430" s="260" t="str">
        <f t="shared" si="184"/>
        <v/>
      </c>
      <c r="AE430" s="212" t="str">
        <f t="shared" si="185"/>
        <v/>
      </c>
    </row>
    <row r="431" spans="1:31" ht="19.5" customHeight="1" x14ac:dyDescent="0.2">
      <c r="A431" s="67"/>
      <c r="B431" s="373"/>
      <c r="C431" s="69"/>
      <c r="D431" s="69"/>
      <c r="E431" s="69"/>
      <c r="F431" s="374"/>
      <c r="G431" s="175"/>
      <c r="H431" s="375"/>
      <c r="I431" s="184"/>
      <c r="J431" s="184"/>
      <c r="K431" s="376"/>
      <c r="L431" s="376"/>
      <c r="M431" s="377"/>
      <c r="N431" s="186"/>
      <c r="O431" s="186"/>
      <c r="P431" s="261" t="str">
        <f t="shared" si="180"/>
        <v/>
      </c>
      <c r="Q431" s="261" t="str">
        <f t="shared" si="181"/>
        <v/>
      </c>
      <c r="R431" s="261" t="str">
        <f t="shared" si="182"/>
        <v/>
      </c>
      <c r="S431" s="375"/>
      <c r="T431" s="189"/>
      <c r="U431" s="189"/>
      <c r="V431" s="376"/>
      <c r="W431" s="376"/>
      <c r="X431" s="377"/>
      <c r="Y431" s="186"/>
      <c r="Z431" s="186"/>
      <c r="AC431" s="212" t="str">
        <f t="shared" si="183"/>
        <v/>
      </c>
      <c r="AD431" s="260" t="str">
        <f t="shared" si="184"/>
        <v/>
      </c>
      <c r="AE431" s="212" t="str">
        <f t="shared" si="185"/>
        <v/>
      </c>
    </row>
    <row r="432" spans="1:31" ht="19.5" customHeight="1" x14ac:dyDescent="0.2">
      <c r="A432" s="67"/>
      <c r="B432" s="373"/>
      <c r="C432" s="69"/>
      <c r="D432" s="69"/>
      <c r="E432" s="69"/>
      <c r="F432" s="374"/>
      <c r="G432" s="175"/>
      <c r="H432" s="375"/>
      <c r="I432" s="184"/>
      <c r="J432" s="184"/>
      <c r="K432" s="376"/>
      <c r="L432" s="376"/>
      <c r="M432" s="377"/>
      <c r="N432" s="186"/>
      <c r="O432" s="186"/>
      <c r="P432" s="261" t="str">
        <f t="shared" si="180"/>
        <v/>
      </c>
      <c r="Q432" s="261" t="str">
        <f t="shared" si="181"/>
        <v/>
      </c>
      <c r="R432" s="261" t="str">
        <f t="shared" si="182"/>
        <v/>
      </c>
      <c r="S432" s="375"/>
      <c r="T432" s="189"/>
      <c r="U432" s="189"/>
      <c r="V432" s="376"/>
      <c r="W432" s="376"/>
      <c r="X432" s="377"/>
      <c r="Y432" s="186"/>
      <c r="Z432" s="186"/>
      <c r="AC432" s="212" t="str">
        <f t="shared" si="183"/>
        <v/>
      </c>
      <c r="AD432" s="260" t="str">
        <f t="shared" si="184"/>
        <v/>
      </c>
      <c r="AE432" s="212" t="str">
        <f t="shared" si="185"/>
        <v/>
      </c>
    </row>
    <row r="433" spans="1:31" ht="19.5" customHeight="1" x14ac:dyDescent="0.2">
      <c r="A433" s="67"/>
      <c r="B433" s="373"/>
      <c r="C433" s="69"/>
      <c r="D433" s="69"/>
      <c r="E433" s="69"/>
      <c r="F433" s="374"/>
      <c r="G433" s="175"/>
      <c r="H433" s="375"/>
      <c r="I433" s="184"/>
      <c r="J433" s="184"/>
      <c r="K433" s="376"/>
      <c r="L433" s="376"/>
      <c r="M433" s="377"/>
      <c r="N433" s="186"/>
      <c r="O433" s="186"/>
      <c r="P433" s="261" t="str">
        <f t="shared" si="180"/>
        <v/>
      </c>
      <c r="Q433" s="261" t="str">
        <f t="shared" si="181"/>
        <v/>
      </c>
      <c r="R433" s="261" t="str">
        <f t="shared" si="182"/>
        <v/>
      </c>
      <c r="S433" s="375"/>
      <c r="T433" s="189"/>
      <c r="U433" s="189"/>
      <c r="V433" s="376"/>
      <c r="W433" s="376"/>
      <c r="X433" s="377"/>
      <c r="Y433" s="186"/>
      <c r="Z433" s="186"/>
      <c r="AC433" s="212" t="str">
        <f t="shared" si="183"/>
        <v/>
      </c>
      <c r="AD433" s="260" t="str">
        <f t="shared" si="184"/>
        <v/>
      </c>
      <c r="AE433" s="212" t="str">
        <f t="shared" si="185"/>
        <v/>
      </c>
    </row>
    <row r="434" spans="1:31" ht="19.5" customHeight="1" x14ac:dyDescent="0.2">
      <c r="A434" s="67"/>
      <c r="B434" s="373"/>
      <c r="C434" s="69"/>
      <c r="D434" s="69"/>
      <c r="E434" s="69"/>
      <c r="F434" s="374"/>
      <c r="G434" s="175"/>
      <c r="H434" s="375"/>
      <c r="I434" s="184"/>
      <c r="J434" s="184"/>
      <c r="K434" s="376"/>
      <c r="L434" s="376"/>
      <c r="M434" s="377"/>
      <c r="N434" s="186"/>
      <c r="O434" s="186"/>
      <c r="P434" s="261" t="str">
        <f t="shared" si="180"/>
        <v/>
      </c>
      <c r="Q434" s="261" t="str">
        <f t="shared" si="181"/>
        <v/>
      </c>
      <c r="R434" s="261" t="str">
        <f t="shared" si="182"/>
        <v/>
      </c>
      <c r="S434" s="375"/>
      <c r="T434" s="189"/>
      <c r="U434" s="189"/>
      <c r="V434" s="376"/>
      <c r="W434" s="376"/>
      <c r="X434" s="377"/>
      <c r="Y434" s="186"/>
      <c r="Z434" s="186"/>
      <c r="AC434" s="212" t="str">
        <f t="shared" si="183"/>
        <v/>
      </c>
      <c r="AD434" s="260" t="str">
        <f t="shared" si="184"/>
        <v/>
      </c>
      <c r="AE434" s="212" t="str">
        <f t="shared" si="185"/>
        <v/>
      </c>
    </row>
    <row r="435" spans="1:31" ht="19.5" customHeight="1" x14ac:dyDescent="0.2">
      <c r="A435" s="67"/>
      <c r="B435" s="373"/>
      <c r="C435" s="69"/>
      <c r="D435" s="69"/>
      <c r="E435" s="69"/>
      <c r="F435" s="374"/>
      <c r="G435" s="175"/>
      <c r="H435" s="375"/>
      <c r="I435" s="184"/>
      <c r="J435" s="184"/>
      <c r="K435" s="376"/>
      <c r="L435" s="376"/>
      <c r="M435" s="377"/>
      <c r="N435" s="186"/>
      <c r="O435" s="186"/>
      <c r="P435" s="261" t="str">
        <f t="shared" si="180"/>
        <v/>
      </c>
      <c r="Q435" s="261" t="str">
        <f t="shared" si="181"/>
        <v/>
      </c>
      <c r="R435" s="261" t="str">
        <f t="shared" si="182"/>
        <v/>
      </c>
      <c r="S435" s="375"/>
      <c r="T435" s="189"/>
      <c r="U435" s="189"/>
      <c r="V435" s="376"/>
      <c r="W435" s="376"/>
      <c r="X435" s="377"/>
      <c r="Y435" s="186"/>
      <c r="Z435" s="186"/>
      <c r="AC435" s="212" t="str">
        <f t="shared" si="183"/>
        <v/>
      </c>
      <c r="AD435" s="260" t="str">
        <f t="shared" si="184"/>
        <v/>
      </c>
      <c r="AE435" s="212" t="str">
        <f t="shared" si="185"/>
        <v/>
      </c>
    </row>
    <row r="436" spans="1:31" ht="19.5" customHeight="1" x14ac:dyDescent="0.2">
      <c r="A436" s="67"/>
      <c r="B436" s="373"/>
      <c r="C436" s="69"/>
      <c r="D436" s="69"/>
      <c r="E436" s="69"/>
      <c r="F436" s="374"/>
      <c r="G436" s="175"/>
      <c r="H436" s="375"/>
      <c r="I436" s="184"/>
      <c r="J436" s="184"/>
      <c r="K436" s="376"/>
      <c r="L436" s="376"/>
      <c r="M436" s="377"/>
      <c r="N436" s="186"/>
      <c r="O436" s="186"/>
      <c r="P436" s="261" t="str">
        <f t="shared" si="180"/>
        <v/>
      </c>
      <c r="Q436" s="261" t="str">
        <f t="shared" si="181"/>
        <v/>
      </c>
      <c r="R436" s="261" t="str">
        <f t="shared" si="182"/>
        <v/>
      </c>
      <c r="S436" s="375"/>
      <c r="T436" s="189"/>
      <c r="U436" s="189"/>
      <c r="V436" s="376"/>
      <c r="W436" s="376"/>
      <c r="X436" s="377"/>
      <c r="Y436" s="186"/>
      <c r="Z436" s="186"/>
      <c r="AC436" s="212" t="str">
        <f t="shared" si="183"/>
        <v/>
      </c>
      <c r="AD436" s="260" t="str">
        <f t="shared" si="184"/>
        <v/>
      </c>
      <c r="AE436" s="212" t="str">
        <f t="shared" si="185"/>
        <v/>
      </c>
    </row>
    <row r="437" spans="1:31" ht="19.5" customHeight="1" x14ac:dyDescent="0.2">
      <c r="A437" s="67"/>
      <c r="B437" s="373"/>
      <c r="C437" s="69"/>
      <c r="D437" s="69"/>
      <c r="E437" s="69"/>
      <c r="F437" s="374"/>
      <c r="G437" s="175"/>
      <c r="H437" s="375"/>
      <c r="I437" s="184"/>
      <c r="J437" s="184"/>
      <c r="K437" s="376"/>
      <c r="L437" s="376"/>
      <c r="M437" s="377"/>
      <c r="N437" s="186"/>
      <c r="O437" s="186"/>
      <c r="P437" s="261" t="str">
        <f t="shared" si="180"/>
        <v/>
      </c>
      <c r="Q437" s="261" t="str">
        <f t="shared" si="181"/>
        <v/>
      </c>
      <c r="R437" s="261" t="str">
        <f t="shared" si="182"/>
        <v/>
      </c>
      <c r="S437" s="375"/>
      <c r="T437" s="189"/>
      <c r="U437" s="189"/>
      <c r="V437" s="376"/>
      <c r="W437" s="376"/>
      <c r="X437" s="377"/>
      <c r="Y437" s="186"/>
      <c r="Z437" s="186"/>
      <c r="AC437" s="212" t="str">
        <f t="shared" si="183"/>
        <v/>
      </c>
      <c r="AD437" s="260" t="str">
        <f t="shared" si="184"/>
        <v/>
      </c>
      <c r="AE437" s="212" t="str">
        <f t="shared" si="185"/>
        <v/>
      </c>
    </row>
    <row r="438" spans="1:31" ht="19.5" customHeight="1" x14ac:dyDescent="0.2">
      <c r="A438" s="67"/>
      <c r="B438" s="373"/>
      <c r="C438" s="69"/>
      <c r="D438" s="69"/>
      <c r="E438" s="69"/>
      <c r="F438" s="374"/>
      <c r="G438" s="175"/>
      <c r="H438" s="375"/>
      <c r="I438" s="184"/>
      <c r="J438" s="184"/>
      <c r="K438" s="376"/>
      <c r="L438" s="376"/>
      <c r="M438" s="377"/>
      <c r="N438" s="186"/>
      <c r="O438" s="186"/>
      <c r="P438" s="261" t="str">
        <f t="shared" si="180"/>
        <v/>
      </c>
      <c r="Q438" s="261" t="str">
        <f t="shared" si="181"/>
        <v/>
      </c>
      <c r="R438" s="261" t="str">
        <f t="shared" si="182"/>
        <v/>
      </c>
      <c r="S438" s="375"/>
      <c r="T438" s="189"/>
      <c r="U438" s="189"/>
      <c r="V438" s="376"/>
      <c r="W438" s="376"/>
      <c r="X438" s="377"/>
      <c r="Y438" s="186"/>
      <c r="Z438" s="186"/>
      <c r="AC438" s="212" t="str">
        <f t="shared" si="183"/>
        <v/>
      </c>
      <c r="AD438" s="260" t="str">
        <f t="shared" si="184"/>
        <v/>
      </c>
      <c r="AE438" s="212" t="str">
        <f t="shared" si="185"/>
        <v/>
      </c>
    </row>
    <row r="439" spans="1:31" ht="19.5" customHeight="1" x14ac:dyDescent="0.2">
      <c r="A439" s="67"/>
      <c r="B439" s="373"/>
      <c r="C439" s="69"/>
      <c r="D439" s="69"/>
      <c r="E439" s="69"/>
      <c r="F439" s="374"/>
      <c r="G439" s="175"/>
      <c r="H439" s="375"/>
      <c r="I439" s="184"/>
      <c r="J439" s="184"/>
      <c r="K439" s="376"/>
      <c r="L439" s="376"/>
      <c r="M439" s="377"/>
      <c r="N439" s="186"/>
      <c r="O439" s="186"/>
      <c r="P439" s="261" t="str">
        <f t="shared" si="180"/>
        <v/>
      </c>
      <c r="Q439" s="261" t="str">
        <f t="shared" si="181"/>
        <v/>
      </c>
      <c r="R439" s="261" t="str">
        <f t="shared" si="182"/>
        <v/>
      </c>
      <c r="S439" s="375"/>
      <c r="T439" s="189"/>
      <c r="U439" s="189"/>
      <c r="V439" s="376"/>
      <c r="W439" s="376"/>
      <c r="X439" s="377"/>
      <c r="Y439" s="186"/>
      <c r="Z439" s="186"/>
      <c r="AC439" s="212" t="str">
        <f t="shared" si="183"/>
        <v/>
      </c>
      <c r="AD439" s="260" t="str">
        <f t="shared" si="184"/>
        <v/>
      </c>
      <c r="AE439" s="212" t="str">
        <f t="shared" si="185"/>
        <v/>
      </c>
    </row>
    <row r="440" spans="1:31" ht="19.5" customHeight="1" x14ac:dyDescent="0.2">
      <c r="A440" s="67"/>
      <c r="B440" s="373"/>
      <c r="C440" s="69"/>
      <c r="D440" s="69"/>
      <c r="E440" s="69"/>
      <c r="F440" s="374"/>
      <c r="G440" s="175"/>
      <c r="H440" s="375"/>
      <c r="I440" s="184"/>
      <c r="J440" s="184"/>
      <c r="K440" s="376"/>
      <c r="L440" s="376"/>
      <c r="M440" s="377"/>
      <c r="N440" s="186"/>
      <c r="O440" s="186"/>
      <c r="P440" s="261" t="str">
        <f t="shared" si="180"/>
        <v/>
      </c>
      <c r="Q440" s="261" t="str">
        <f t="shared" si="181"/>
        <v/>
      </c>
      <c r="R440" s="261" t="str">
        <f t="shared" si="182"/>
        <v/>
      </c>
      <c r="S440" s="375"/>
      <c r="T440" s="189"/>
      <c r="U440" s="189"/>
      <c r="V440" s="376"/>
      <c r="W440" s="376"/>
      <c r="X440" s="377"/>
      <c r="Y440" s="186"/>
      <c r="Z440" s="186"/>
      <c r="AC440" s="212" t="str">
        <f t="shared" si="183"/>
        <v/>
      </c>
      <c r="AD440" s="260" t="str">
        <f t="shared" si="184"/>
        <v/>
      </c>
      <c r="AE440" s="212" t="str">
        <f t="shared" si="185"/>
        <v/>
      </c>
    </row>
    <row r="441" spans="1:31" ht="19.5" customHeight="1" x14ac:dyDescent="0.2">
      <c r="A441" s="67"/>
      <c r="B441" s="373"/>
      <c r="C441" s="69"/>
      <c r="D441" s="69"/>
      <c r="E441" s="69"/>
      <c r="F441" s="374"/>
      <c r="G441" s="175"/>
      <c r="H441" s="375"/>
      <c r="I441" s="184"/>
      <c r="J441" s="184"/>
      <c r="K441" s="376"/>
      <c r="L441" s="376"/>
      <c r="M441" s="377"/>
      <c r="N441" s="186"/>
      <c r="O441" s="186"/>
      <c r="P441" s="261" t="str">
        <f t="shared" si="180"/>
        <v/>
      </c>
      <c r="Q441" s="261" t="str">
        <f t="shared" si="181"/>
        <v/>
      </c>
      <c r="R441" s="261" t="str">
        <f t="shared" si="182"/>
        <v/>
      </c>
      <c r="S441" s="375"/>
      <c r="T441" s="189"/>
      <c r="U441" s="189"/>
      <c r="V441" s="376"/>
      <c r="W441" s="376"/>
      <c r="X441" s="377"/>
      <c r="Y441" s="186"/>
      <c r="Z441" s="186"/>
      <c r="AC441" s="212" t="str">
        <f t="shared" si="183"/>
        <v/>
      </c>
      <c r="AD441" s="260" t="str">
        <f t="shared" si="184"/>
        <v/>
      </c>
      <c r="AE441" s="212" t="str">
        <f t="shared" si="185"/>
        <v/>
      </c>
    </row>
    <row r="442" spans="1:31" ht="19.5" customHeight="1" x14ac:dyDescent="0.2">
      <c r="A442" s="67"/>
      <c r="B442" s="373"/>
      <c r="C442" s="69"/>
      <c r="D442" s="69"/>
      <c r="E442" s="69"/>
      <c r="F442" s="374"/>
      <c r="G442" s="175"/>
      <c r="H442" s="375"/>
      <c r="I442" s="184"/>
      <c r="J442" s="184"/>
      <c r="K442" s="376"/>
      <c r="L442" s="376"/>
      <c r="M442" s="377"/>
      <c r="N442" s="186"/>
      <c r="O442" s="186"/>
      <c r="P442" s="261" t="str">
        <f t="shared" si="180"/>
        <v/>
      </c>
      <c r="Q442" s="261" t="str">
        <f t="shared" si="181"/>
        <v/>
      </c>
      <c r="R442" s="261" t="str">
        <f t="shared" si="182"/>
        <v/>
      </c>
      <c r="S442" s="375"/>
      <c r="T442" s="189"/>
      <c r="U442" s="189"/>
      <c r="V442" s="376"/>
      <c r="W442" s="376"/>
      <c r="X442" s="377"/>
      <c r="Y442" s="186"/>
      <c r="Z442" s="186"/>
      <c r="AC442" s="212" t="str">
        <f t="shared" si="183"/>
        <v/>
      </c>
      <c r="AD442" s="260" t="str">
        <f t="shared" si="184"/>
        <v/>
      </c>
      <c r="AE442" s="212" t="str">
        <f t="shared" si="185"/>
        <v/>
      </c>
    </row>
    <row r="443" spans="1:31" ht="19.5" customHeight="1" x14ac:dyDescent="0.2">
      <c r="A443" s="67"/>
      <c r="B443" s="373"/>
      <c r="C443" s="69"/>
      <c r="D443" s="69"/>
      <c r="E443" s="69"/>
      <c r="F443" s="374"/>
      <c r="G443" s="175"/>
      <c r="H443" s="375"/>
      <c r="I443" s="184"/>
      <c r="J443" s="184"/>
      <c r="K443" s="376"/>
      <c r="L443" s="376"/>
      <c r="M443" s="377"/>
      <c r="N443" s="186"/>
      <c r="O443" s="186"/>
      <c r="P443" s="261" t="str">
        <f t="shared" si="180"/>
        <v/>
      </c>
      <c r="Q443" s="261" t="str">
        <f t="shared" si="181"/>
        <v/>
      </c>
      <c r="R443" s="261" t="str">
        <f t="shared" si="182"/>
        <v/>
      </c>
      <c r="S443" s="375"/>
      <c r="T443" s="189"/>
      <c r="U443" s="189"/>
      <c r="V443" s="376"/>
      <c r="W443" s="376"/>
      <c r="X443" s="377"/>
      <c r="Y443" s="186"/>
      <c r="Z443" s="186"/>
      <c r="AC443" s="212" t="str">
        <f t="shared" si="183"/>
        <v/>
      </c>
      <c r="AD443" s="260" t="str">
        <f t="shared" si="184"/>
        <v/>
      </c>
      <c r="AE443" s="212" t="str">
        <f t="shared" si="185"/>
        <v/>
      </c>
    </row>
    <row r="444" spans="1:31" ht="19.5" customHeight="1" x14ac:dyDescent="0.2">
      <c r="A444" s="67"/>
      <c r="B444" s="373"/>
      <c r="C444" s="69"/>
      <c r="D444" s="69"/>
      <c r="E444" s="69"/>
      <c r="F444" s="374"/>
      <c r="G444" s="175"/>
      <c r="H444" s="375"/>
      <c r="I444" s="184"/>
      <c r="J444" s="184"/>
      <c r="K444" s="376"/>
      <c r="L444" s="376"/>
      <c r="M444" s="377"/>
      <c r="N444" s="186"/>
      <c r="O444" s="186"/>
      <c r="P444" s="261" t="str">
        <f t="shared" si="180"/>
        <v/>
      </c>
      <c r="Q444" s="261" t="str">
        <f t="shared" si="181"/>
        <v/>
      </c>
      <c r="R444" s="261" t="str">
        <f t="shared" si="182"/>
        <v/>
      </c>
      <c r="S444" s="375"/>
      <c r="T444" s="189"/>
      <c r="U444" s="189"/>
      <c r="V444" s="376"/>
      <c r="W444" s="376"/>
      <c r="X444" s="377"/>
      <c r="Y444" s="186"/>
      <c r="Z444" s="186"/>
      <c r="AC444" s="212" t="str">
        <f t="shared" si="183"/>
        <v/>
      </c>
      <c r="AD444" s="260" t="str">
        <f t="shared" si="184"/>
        <v/>
      </c>
      <c r="AE444" s="212" t="str">
        <f t="shared" si="185"/>
        <v/>
      </c>
    </row>
    <row r="445" spans="1:31" ht="19.5" customHeight="1" x14ac:dyDescent="0.2">
      <c r="A445" s="67"/>
      <c r="B445" s="373"/>
      <c r="C445" s="69"/>
      <c r="D445" s="69"/>
      <c r="E445" s="69"/>
      <c r="F445" s="374"/>
      <c r="G445" s="175"/>
      <c r="H445" s="375"/>
      <c r="I445" s="184"/>
      <c r="J445" s="184"/>
      <c r="K445" s="376"/>
      <c r="L445" s="376"/>
      <c r="M445" s="377"/>
      <c r="N445" s="186"/>
      <c r="O445" s="186"/>
      <c r="P445" s="261" t="str">
        <f t="shared" si="180"/>
        <v/>
      </c>
      <c r="Q445" s="261" t="str">
        <f t="shared" si="181"/>
        <v/>
      </c>
      <c r="R445" s="261" t="str">
        <f t="shared" si="182"/>
        <v/>
      </c>
      <c r="S445" s="375"/>
      <c r="T445" s="189"/>
      <c r="U445" s="189"/>
      <c r="V445" s="376"/>
      <c r="W445" s="376"/>
      <c r="X445" s="377"/>
      <c r="Y445" s="186"/>
      <c r="Z445" s="186"/>
      <c r="AC445" s="212" t="str">
        <f t="shared" si="183"/>
        <v/>
      </c>
      <c r="AD445" s="260" t="str">
        <f t="shared" si="184"/>
        <v/>
      </c>
      <c r="AE445" s="212" t="str">
        <f t="shared" si="185"/>
        <v/>
      </c>
    </row>
    <row r="446" spans="1:31" ht="19.5" customHeight="1" x14ac:dyDescent="0.2">
      <c r="A446" s="67"/>
      <c r="B446" s="373"/>
      <c r="C446" s="69"/>
      <c r="D446" s="69"/>
      <c r="E446" s="69"/>
      <c r="F446" s="374"/>
      <c r="G446" s="175"/>
      <c r="H446" s="375"/>
      <c r="I446" s="184"/>
      <c r="J446" s="184"/>
      <c r="K446" s="376"/>
      <c r="L446" s="376"/>
      <c r="M446" s="377"/>
      <c r="N446" s="186"/>
      <c r="O446" s="186"/>
      <c r="P446" s="261" t="str">
        <f t="shared" si="180"/>
        <v/>
      </c>
      <c r="Q446" s="261" t="str">
        <f t="shared" si="181"/>
        <v/>
      </c>
      <c r="R446" s="261" t="str">
        <f t="shared" si="182"/>
        <v/>
      </c>
      <c r="S446" s="375"/>
      <c r="T446" s="189"/>
      <c r="U446" s="189"/>
      <c r="V446" s="376"/>
      <c r="W446" s="376"/>
      <c r="X446" s="377"/>
      <c r="Y446" s="186"/>
      <c r="Z446" s="186"/>
      <c r="AC446" s="212" t="str">
        <f t="shared" si="183"/>
        <v/>
      </c>
      <c r="AD446" s="260" t="str">
        <f t="shared" si="184"/>
        <v/>
      </c>
      <c r="AE446" s="212" t="str">
        <f t="shared" si="185"/>
        <v/>
      </c>
    </row>
    <row r="447" spans="1:31" ht="19.5" customHeight="1" x14ac:dyDescent="0.2">
      <c r="A447" s="67"/>
      <c r="B447" s="373"/>
      <c r="C447" s="69"/>
      <c r="D447" s="69"/>
      <c r="E447" s="69"/>
      <c r="F447" s="374"/>
      <c r="G447" s="175"/>
      <c r="H447" s="375"/>
      <c r="I447" s="184"/>
      <c r="J447" s="184"/>
      <c r="K447" s="376"/>
      <c r="L447" s="376"/>
      <c r="M447" s="377"/>
      <c r="N447" s="186"/>
      <c r="O447" s="186"/>
      <c r="P447" s="261" t="str">
        <f t="shared" si="180"/>
        <v/>
      </c>
      <c r="Q447" s="261" t="str">
        <f t="shared" si="181"/>
        <v/>
      </c>
      <c r="R447" s="261" t="str">
        <f t="shared" si="182"/>
        <v/>
      </c>
      <c r="S447" s="375"/>
      <c r="T447" s="189"/>
      <c r="U447" s="189"/>
      <c r="V447" s="376"/>
      <c r="W447" s="376"/>
      <c r="X447" s="377"/>
      <c r="Y447" s="186"/>
      <c r="Z447" s="186"/>
      <c r="AC447" s="212" t="str">
        <f t="shared" si="183"/>
        <v/>
      </c>
      <c r="AD447" s="260" t="str">
        <f t="shared" si="184"/>
        <v/>
      </c>
      <c r="AE447" s="212" t="str">
        <f t="shared" si="185"/>
        <v/>
      </c>
    </row>
    <row r="448" spans="1:31" ht="19.5" customHeight="1" x14ac:dyDescent="0.2">
      <c r="A448" s="67"/>
      <c r="B448" s="373"/>
      <c r="C448" s="69"/>
      <c r="D448" s="69"/>
      <c r="E448" s="69"/>
      <c r="F448" s="374"/>
      <c r="G448" s="175"/>
      <c r="H448" s="375"/>
      <c r="I448" s="184"/>
      <c r="J448" s="184"/>
      <c r="K448" s="376"/>
      <c r="L448" s="376"/>
      <c r="M448" s="377"/>
      <c r="N448" s="186"/>
      <c r="O448" s="186"/>
      <c r="P448" s="261" t="str">
        <f t="shared" si="180"/>
        <v/>
      </c>
      <c r="Q448" s="261" t="str">
        <f t="shared" si="181"/>
        <v/>
      </c>
      <c r="R448" s="261" t="str">
        <f t="shared" si="182"/>
        <v/>
      </c>
      <c r="S448" s="375"/>
      <c r="T448" s="189"/>
      <c r="U448" s="189"/>
      <c r="V448" s="376"/>
      <c r="W448" s="376"/>
      <c r="X448" s="377"/>
      <c r="Y448" s="186"/>
      <c r="Z448" s="186"/>
      <c r="AC448" s="212" t="str">
        <f t="shared" si="183"/>
        <v/>
      </c>
      <c r="AD448" s="260" t="str">
        <f t="shared" si="184"/>
        <v/>
      </c>
      <c r="AE448" s="212" t="str">
        <f t="shared" si="185"/>
        <v/>
      </c>
    </row>
    <row r="449" spans="1:31" ht="19.5" customHeight="1" x14ac:dyDescent="0.2">
      <c r="A449" s="67"/>
      <c r="B449" s="373"/>
      <c r="C449" s="69"/>
      <c r="D449" s="69"/>
      <c r="E449" s="69"/>
      <c r="F449" s="374"/>
      <c r="G449" s="175"/>
      <c r="H449" s="375"/>
      <c r="I449" s="184"/>
      <c r="J449" s="184"/>
      <c r="K449" s="376"/>
      <c r="L449" s="376"/>
      <c r="M449" s="377"/>
      <c r="N449" s="186"/>
      <c r="O449" s="186"/>
      <c r="P449" s="261" t="str">
        <f t="shared" si="180"/>
        <v/>
      </c>
      <c r="Q449" s="261" t="str">
        <f t="shared" si="181"/>
        <v/>
      </c>
      <c r="R449" s="261" t="str">
        <f t="shared" si="182"/>
        <v/>
      </c>
      <c r="S449" s="375"/>
      <c r="T449" s="189"/>
      <c r="U449" s="189"/>
      <c r="V449" s="376"/>
      <c r="W449" s="376"/>
      <c r="X449" s="377"/>
      <c r="Y449" s="186"/>
      <c r="Z449" s="186"/>
      <c r="AC449" s="212" t="str">
        <f t="shared" si="183"/>
        <v/>
      </c>
      <c r="AD449" s="260" t="str">
        <f t="shared" si="184"/>
        <v/>
      </c>
      <c r="AE449" s="212" t="str">
        <f t="shared" si="185"/>
        <v/>
      </c>
    </row>
    <row r="450" spans="1:31" ht="19.5" customHeight="1" x14ac:dyDescent="0.2">
      <c r="A450" s="67"/>
      <c r="B450" s="373"/>
      <c r="C450" s="69"/>
      <c r="D450" s="69"/>
      <c r="E450" s="69"/>
      <c r="F450" s="374"/>
      <c r="G450" s="175"/>
      <c r="H450" s="375"/>
      <c r="I450" s="184"/>
      <c r="J450" s="184"/>
      <c r="K450" s="376"/>
      <c r="L450" s="376"/>
      <c r="M450" s="377"/>
      <c r="N450" s="186"/>
      <c r="O450" s="186"/>
      <c r="P450" s="261" t="str">
        <f t="shared" si="180"/>
        <v/>
      </c>
      <c r="Q450" s="261" t="str">
        <f t="shared" si="181"/>
        <v/>
      </c>
      <c r="R450" s="261" t="str">
        <f t="shared" si="182"/>
        <v/>
      </c>
      <c r="S450" s="375"/>
      <c r="T450" s="189"/>
      <c r="U450" s="189"/>
      <c r="V450" s="376"/>
      <c r="W450" s="376"/>
      <c r="X450" s="377"/>
      <c r="Y450" s="186"/>
      <c r="Z450" s="186"/>
      <c r="AC450" s="212" t="str">
        <f t="shared" si="183"/>
        <v/>
      </c>
      <c r="AD450" s="260" t="str">
        <f t="shared" si="184"/>
        <v/>
      </c>
      <c r="AE450" s="212" t="str">
        <f t="shared" si="185"/>
        <v/>
      </c>
    </row>
    <row r="451" spans="1:31" ht="19.5" customHeight="1" x14ac:dyDescent="0.2">
      <c r="A451" s="67"/>
      <c r="B451" s="373"/>
      <c r="C451" s="69"/>
      <c r="D451" s="69"/>
      <c r="E451" s="69"/>
      <c r="F451" s="374"/>
      <c r="G451" s="175"/>
      <c r="H451" s="375"/>
      <c r="I451" s="184"/>
      <c r="J451" s="184"/>
      <c r="K451" s="376"/>
      <c r="L451" s="376"/>
      <c r="M451" s="377"/>
      <c r="N451" s="186"/>
      <c r="O451" s="186"/>
      <c r="P451" s="261" t="str">
        <f t="shared" si="180"/>
        <v/>
      </c>
      <c r="Q451" s="261" t="str">
        <f t="shared" si="181"/>
        <v/>
      </c>
      <c r="R451" s="261" t="str">
        <f t="shared" si="182"/>
        <v/>
      </c>
      <c r="S451" s="375"/>
      <c r="T451" s="189"/>
      <c r="U451" s="189"/>
      <c r="V451" s="376"/>
      <c r="W451" s="376"/>
      <c r="X451" s="377"/>
      <c r="Y451" s="186"/>
      <c r="Z451" s="186"/>
      <c r="AC451" s="212" t="str">
        <f t="shared" si="183"/>
        <v/>
      </c>
      <c r="AD451" s="260" t="str">
        <f t="shared" si="184"/>
        <v/>
      </c>
      <c r="AE451" s="212" t="str">
        <f t="shared" si="185"/>
        <v/>
      </c>
    </row>
    <row r="452" spans="1:31" ht="19.5" customHeight="1" x14ac:dyDescent="0.2">
      <c r="A452" s="67"/>
      <c r="B452" s="373"/>
      <c r="C452" s="69"/>
      <c r="D452" s="69"/>
      <c r="E452" s="69"/>
      <c r="F452" s="374"/>
      <c r="G452" s="175"/>
      <c r="H452" s="375"/>
      <c r="I452" s="184"/>
      <c r="J452" s="184"/>
      <c r="K452" s="376"/>
      <c r="L452" s="376"/>
      <c r="M452" s="377"/>
      <c r="N452" s="186"/>
      <c r="O452" s="186"/>
      <c r="P452" s="261" t="str">
        <f t="shared" si="180"/>
        <v/>
      </c>
      <c r="Q452" s="261" t="str">
        <f t="shared" si="181"/>
        <v/>
      </c>
      <c r="R452" s="261" t="str">
        <f t="shared" si="182"/>
        <v/>
      </c>
      <c r="S452" s="375"/>
      <c r="T452" s="189"/>
      <c r="U452" s="189"/>
      <c r="V452" s="376"/>
      <c r="W452" s="376"/>
      <c r="X452" s="377"/>
      <c r="Y452" s="186"/>
      <c r="Z452" s="186"/>
      <c r="AC452" s="212" t="str">
        <f t="shared" si="183"/>
        <v/>
      </c>
      <c r="AD452" s="260" t="str">
        <f t="shared" si="184"/>
        <v/>
      </c>
      <c r="AE452" s="212" t="str">
        <f t="shared" si="185"/>
        <v/>
      </c>
    </row>
    <row r="453" spans="1:31" ht="19.5" customHeight="1" x14ac:dyDescent="0.2">
      <c r="A453" s="67"/>
      <c r="B453" s="373"/>
      <c r="C453" s="69"/>
      <c r="D453" s="69"/>
      <c r="E453" s="69"/>
      <c r="F453" s="374"/>
      <c r="G453" s="175"/>
      <c r="H453" s="375"/>
      <c r="I453" s="184"/>
      <c r="J453" s="184"/>
      <c r="K453" s="376"/>
      <c r="L453" s="376"/>
      <c r="M453" s="377"/>
      <c r="N453" s="186"/>
      <c r="O453" s="186"/>
      <c r="P453" s="261" t="str">
        <f t="shared" si="180"/>
        <v/>
      </c>
      <c r="Q453" s="261" t="str">
        <f t="shared" si="181"/>
        <v/>
      </c>
      <c r="R453" s="261" t="str">
        <f t="shared" si="182"/>
        <v/>
      </c>
      <c r="S453" s="375"/>
      <c r="T453" s="189"/>
      <c r="U453" s="189"/>
      <c r="V453" s="376"/>
      <c r="W453" s="376"/>
      <c r="X453" s="377"/>
      <c r="Y453" s="186"/>
      <c r="Z453" s="186"/>
      <c r="AC453" s="212" t="str">
        <f t="shared" si="183"/>
        <v/>
      </c>
      <c r="AD453" s="260" t="str">
        <f t="shared" si="184"/>
        <v/>
      </c>
      <c r="AE453" s="212" t="str">
        <f t="shared" si="185"/>
        <v/>
      </c>
    </row>
    <row r="454" spans="1:31" ht="19.5" customHeight="1" x14ac:dyDescent="0.2">
      <c r="A454" s="67"/>
      <c r="B454" s="373"/>
      <c r="C454" s="69"/>
      <c r="D454" s="69"/>
      <c r="E454" s="69"/>
      <c r="F454" s="374"/>
      <c r="G454" s="175"/>
      <c r="H454" s="375"/>
      <c r="I454" s="184"/>
      <c r="J454" s="184"/>
      <c r="K454" s="376"/>
      <c r="L454" s="376"/>
      <c r="M454" s="377"/>
      <c r="N454" s="186"/>
      <c r="O454" s="186"/>
      <c r="P454" s="261" t="str">
        <f t="shared" si="180"/>
        <v/>
      </c>
      <c r="Q454" s="261" t="str">
        <f t="shared" si="181"/>
        <v/>
      </c>
      <c r="R454" s="261" t="str">
        <f t="shared" si="182"/>
        <v/>
      </c>
      <c r="S454" s="375"/>
      <c r="T454" s="189"/>
      <c r="U454" s="189"/>
      <c r="V454" s="376"/>
      <c r="W454" s="376"/>
      <c r="X454" s="377"/>
      <c r="Y454" s="186"/>
      <c r="Z454" s="186"/>
      <c r="AC454" s="212" t="str">
        <f t="shared" si="183"/>
        <v/>
      </c>
      <c r="AD454" s="260" t="str">
        <f t="shared" si="184"/>
        <v/>
      </c>
      <c r="AE454" s="212" t="str">
        <f t="shared" si="185"/>
        <v/>
      </c>
    </row>
    <row r="455" spans="1:31" ht="19.5" customHeight="1" x14ac:dyDescent="0.2">
      <c r="A455" s="67"/>
      <c r="B455" s="373"/>
      <c r="C455" s="69"/>
      <c r="D455" s="69"/>
      <c r="E455" s="69"/>
      <c r="F455" s="374"/>
      <c r="G455" s="175"/>
      <c r="H455" s="375"/>
      <c r="I455" s="184"/>
      <c r="J455" s="184"/>
      <c r="K455" s="376"/>
      <c r="L455" s="376"/>
      <c r="M455" s="377"/>
      <c r="N455" s="186"/>
      <c r="O455" s="186"/>
      <c r="P455" s="261" t="str">
        <f t="shared" si="180"/>
        <v/>
      </c>
      <c r="Q455" s="261" t="str">
        <f t="shared" si="181"/>
        <v/>
      </c>
      <c r="R455" s="261" t="str">
        <f t="shared" si="182"/>
        <v/>
      </c>
      <c r="S455" s="375"/>
      <c r="T455" s="189"/>
      <c r="U455" s="189"/>
      <c r="V455" s="376"/>
      <c r="W455" s="376"/>
      <c r="X455" s="377"/>
      <c r="Y455" s="186"/>
      <c r="Z455" s="186"/>
      <c r="AC455" s="212" t="str">
        <f t="shared" si="183"/>
        <v/>
      </c>
      <c r="AD455" s="260" t="str">
        <f t="shared" si="184"/>
        <v/>
      </c>
      <c r="AE455" s="212" t="str">
        <f t="shared" si="185"/>
        <v/>
      </c>
    </row>
    <row r="456" spans="1:31" ht="19.5" customHeight="1" x14ac:dyDescent="0.2">
      <c r="A456" s="67"/>
      <c r="B456" s="373"/>
      <c r="C456" s="69"/>
      <c r="D456" s="69"/>
      <c r="E456" s="69"/>
      <c r="F456" s="374"/>
      <c r="G456" s="175"/>
      <c r="H456" s="375"/>
      <c r="I456" s="184"/>
      <c r="J456" s="184"/>
      <c r="K456" s="376"/>
      <c r="L456" s="376"/>
      <c r="M456" s="377"/>
      <c r="N456" s="186"/>
      <c r="O456" s="186"/>
      <c r="P456" s="261" t="str">
        <f t="shared" si="180"/>
        <v/>
      </c>
      <c r="Q456" s="261" t="str">
        <f t="shared" si="181"/>
        <v/>
      </c>
      <c r="R456" s="261" t="str">
        <f t="shared" si="182"/>
        <v/>
      </c>
      <c r="S456" s="375"/>
      <c r="T456" s="189"/>
      <c r="U456" s="189"/>
      <c r="V456" s="376"/>
      <c r="W456" s="376"/>
      <c r="X456" s="377"/>
      <c r="Y456" s="186"/>
      <c r="Z456" s="186"/>
      <c r="AC456" s="212" t="str">
        <f t="shared" si="183"/>
        <v/>
      </c>
      <c r="AD456" s="260" t="str">
        <f t="shared" si="184"/>
        <v/>
      </c>
      <c r="AE456" s="212" t="str">
        <f t="shared" si="185"/>
        <v/>
      </c>
    </row>
    <row r="457" spans="1:31" ht="19.5" customHeight="1" x14ac:dyDescent="0.2">
      <c r="A457" s="67"/>
      <c r="B457" s="373"/>
      <c r="C457" s="69"/>
      <c r="D457" s="69"/>
      <c r="E457" s="69"/>
      <c r="F457" s="374"/>
      <c r="G457" s="175"/>
      <c r="H457" s="375"/>
      <c r="I457" s="184"/>
      <c r="J457" s="184"/>
      <c r="K457" s="376"/>
      <c r="L457" s="376"/>
      <c r="M457" s="377"/>
      <c r="N457" s="186"/>
      <c r="O457" s="186"/>
      <c r="P457" s="261" t="str">
        <f t="shared" si="180"/>
        <v/>
      </c>
      <c r="Q457" s="261" t="str">
        <f t="shared" si="181"/>
        <v/>
      </c>
      <c r="R457" s="261" t="str">
        <f t="shared" si="182"/>
        <v/>
      </c>
      <c r="S457" s="375"/>
      <c r="T457" s="189"/>
      <c r="U457" s="189"/>
      <c r="V457" s="376"/>
      <c r="W457" s="376"/>
      <c r="X457" s="377"/>
      <c r="Y457" s="186"/>
      <c r="Z457" s="186"/>
      <c r="AC457" s="212" t="str">
        <f t="shared" si="183"/>
        <v/>
      </c>
      <c r="AD457" s="260" t="str">
        <f t="shared" si="184"/>
        <v/>
      </c>
      <c r="AE457" s="212" t="str">
        <f t="shared" si="185"/>
        <v/>
      </c>
    </row>
    <row r="458" spans="1:31" ht="19.5" customHeight="1" x14ac:dyDescent="0.2">
      <c r="A458" s="67"/>
      <c r="B458" s="373"/>
      <c r="C458" s="69"/>
      <c r="D458" s="69"/>
      <c r="E458" s="69"/>
      <c r="F458" s="374"/>
      <c r="G458" s="175"/>
      <c r="H458" s="375"/>
      <c r="I458" s="184"/>
      <c r="J458" s="184"/>
      <c r="K458" s="376"/>
      <c r="L458" s="376"/>
      <c r="M458" s="377"/>
      <c r="N458" s="186"/>
      <c r="O458" s="186"/>
      <c r="P458" s="261" t="str">
        <f t="shared" si="180"/>
        <v/>
      </c>
      <c r="Q458" s="261" t="str">
        <f t="shared" si="181"/>
        <v/>
      </c>
      <c r="R458" s="261" t="str">
        <f t="shared" si="182"/>
        <v/>
      </c>
      <c r="S458" s="375"/>
      <c r="T458" s="189"/>
      <c r="U458" s="189"/>
      <c r="V458" s="376"/>
      <c r="W458" s="376"/>
      <c r="X458" s="377"/>
      <c r="Y458" s="186"/>
      <c r="Z458" s="186"/>
      <c r="AC458" s="212" t="str">
        <f t="shared" si="183"/>
        <v/>
      </c>
      <c r="AD458" s="260" t="str">
        <f t="shared" si="184"/>
        <v/>
      </c>
      <c r="AE458" s="212" t="str">
        <f t="shared" si="185"/>
        <v/>
      </c>
    </row>
    <row r="459" spans="1:31" ht="19.5" customHeight="1" x14ac:dyDescent="0.2">
      <c r="A459" s="67"/>
      <c r="B459" s="373"/>
      <c r="C459" s="69"/>
      <c r="D459" s="69"/>
      <c r="E459" s="69"/>
      <c r="F459" s="374"/>
      <c r="G459" s="175"/>
      <c r="H459" s="375"/>
      <c r="I459" s="184"/>
      <c r="J459" s="184"/>
      <c r="K459" s="376"/>
      <c r="L459" s="376"/>
      <c r="M459" s="377"/>
      <c r="N459" s="186"/>
      <c r="O459" s="186"/>
      <c r="P459" s="261" t="str">
        <f t="shared" si="180"/>
        <v/>
      </c>
      <c r="Q459" s="261" t="str">
        <f t="shared" si="181"/>
        <v/>
      </c>
      <c r="R459" s="261" t="str">
        <f t="shared" si="182"/>
        <v/>
      </c>
      <c r="S459" s="375"/>
      <c r="T459" s="189"/>
      <c r="U459" s="189"/>
      <c r="V459" s="376"/>
      <c r="W459" s="376"/>
      <c r="X459" s="377"/>
      <c r="Y459" s="186"/>
      <c r="Z459" s="186"/>
      <c r="AC459" s="212" t="str">
        <f t="shared" si="183"/>
        <v/>
      </c>
      <c r="AD459" s="260" t="str">
        <f t="shared" si="184"/>
        <v/>
      </c>
      <c r="AE459" s="212" t="str">
        <f t="shared" si="185"/>
        <v/>
      </c>
    </row>
    <row r="460" spans="1:31" ht="19.5" customHeight="1" x14ac:dyDescent="0.2">
      <c r="A460" s="67"/>
      <c r="B460" s="373"/>
      <c r="C460" s="69"/>
      <c r="D460" s="69"/>
      <c r="E460" s="69"/>
      <c r="F460" s="374"/>
      <c r="G460" s="175"/>
      <c r="H460" s="375"/>
      <c r="I460" s="184"/>
      <c r="J460" s="184"/>
      <c r="K460" s="376"/>
      <c r="L460" s="376"/>
      <c r="M460" s="377"/>
      <c r="N460" s="186"/>
      <c r="O460" s="186"/>
      <c r="P460" s="261" t="str">
        <f t="shared" si="180"/>
        <v/>
      </c>
      <c r="Q460" s="261" t="str">
        <f t="shared" si="181"/>
        <v/>
      </c>
      <c r="R460" s="261" t="str">
        <f t="shared" si="182"/>
        <v/>
      </c>
      <c r="S460" s="375"/>
      <c r="T460" s="189"/>
      <c r="U460" s="189"/>
      <c r="V460" s="376"/>
      <c r="W460" s="376"/>
      <c r="X460" s="377"/>
      <c r="Y460" s="186"/>
      <c r="Z460" s="186"/>
      <c r="AC460" s="212" t="str">
        <f t="shared" si="183"/>
        <v/>
      </c>
      <c r="AD460" s="260" t="str">
        <f t="shared" si="184"/>
        <v/>
      </c>
      <c r="AE460" s="212" t="str">
        <f t="shared" si="185"/>
        <v/>
      </c>
    </row>
    <row r="461" spans="1:31" ht="19.5" customHeight="1" x14ac:dyDescent="0.2">
      <c r="A461" s="67"/>
      <c r="B461" s="373"/>
      <c r="C461" s="69"/>
      <c r="D461" s="69"/>
      <c r="E461" s="69"/>
      <c r="F461" s="374"/>
      <c r="G461" s="175"/>
      <c r="H461" s="375"/>
      <c r="I461" s="184"/>
      <c r="J461" s="184"/>
      <c r="K461" s="376"/>
      <c r="L461" s="376"/>
      <c r="M461" s="377"/>
      <c r="N461" s="186"/>
      <c r="O461" s="186"/>
      <c r="P461" s="261" t="str">
        <f t="shared" si="180"/>
        <v/>
      </c>
      <c r="Q461" s="261" t="str">
        <f t="shared" si="181"/>
        <v/>
      </c>
      <c r="R461" s="261" t="str">
        <f t="shared" si="182"/>
        <v/>
      </c>
      <c r="S461" s="375"/>
      <c r="T461" s="189"/>
      <c r="U461" s="189"/>
      <c r="V461" s="376"/>
      <c r="W461" s="376"/>
      <c r="X461" s="377"/>
      <c r="Y461" s="186"/>
      <c r="Z461" s="186"/>
      <c r="AC461" s="212" t="str">
        <f t="shared" si="183"/>
        <v/>
      </c>
      <c r="AD461" s="260" t="str">
        <f t="shared" si="184"/>
        <v/>
      </c>
      <c r="AE461" s="212" t="str">
        <f t="shared" si="185"/>
        <v/>
      </c>
    </row>
    <row r="462" spans="1:31" ht="19.5" customHeight="1" x14ac:dyDescent="0.2">
      <c r="A462" s="67"/>
      <c r="B462" s="373"/>
      <c r="C462" s="69"/>
      <c r="D462" s="69"/>
      <c r="E462" s="69"/>
      <c r="F462" s="374"/>
      <c r="G462" s="175"/>
      <c r="H462" s="375"/>
      <c r="I462" s="184"/>
      <c r="J462" s="184"/>
      <c r="K462" s="376"/>
      <c r="L462" s="376"/>
      <c r="M462" s="377"/>
      <c r="N462" s="186"/>
      <c r="O462" s="186"/>
      <c r="P462" s="261" t="str">
        <f t="shared" si="180"/>
        <v/>
      </c>
      <c r="Q462" s="261" t="str">
        <f t="shared" si="181"/>
        <v/>
      </c>
      <c r="R462" s="261" t="str">
        <f t="shared" si="182"/>
        <v/>
      </c>
      <c r="S462" s="375"/>
      <c r="T462" s="189"/>
      <c r="U462" s="189"/>
      <c r="V462" s="376"/>
      <c r="W462" s="376"/>
      <c r="X462" s="377"/>
      <c r="Y462" s="186"/>
      <c r="Z462" s="186"/>
      <c r="AC462" s="212" t="str">
        <f t="shared" si="183"/>
        <v/>
      </c>
      <c r="AD462" s="260" t="str">
        <f t="shared" si="184"/>
        <v/>
      </c>
      <c r="AE462" s="212" t="str">
        <f t="shared" si="185"/>
        <v/>
      </c>
    </row>
    <row r="463" spans="1:31" ht="19.5" customHeight="1" x14ac:dyDescent="0.2">
      <c r="A463" s="67"/>
      <c r="B463" s="373"/>
      <c r="C463" s="69"/>
      <c r="D463" s="69"/>
      <c r="E463" s="69"/>
      <c r="F463" s="374"/>
      <c r="G463" s="175"/>
      <c r="H463" s="375"/>
      <c r="I463" s="184"/>
      <c r="J463" s="184"/>
      <c r="K463" s="376"/>
      <c r="L463" s="376"/>
      <c r="M463" s="377"/>
      <c r="N463" s="186"/>
      <c r="O463" s="186"/>
      <c r="P463" s="261" t="str">
        <f t="shared" si="180"/>
        <v/>
      </c>
      <c r="Q463" s="261" t="str">
        <f t="shared" si="181"/>
        <v/>
      </c>
      <c r="R463" s="261" t="str">
        <f t="shared" si="182"/>
        <v/>
      </c>
      <c r="S463" s="375"/>
      <c r="T463" s="189"/>
      <c r="U463" s="189"/>
      <c r="V463" s="376"/>
      <c r="W463" s="376"/>
      <c r="X463" s="377"/>
      <c r="Y463" s="186"/>
      <c r="Z463" s="186"/>
      <c r="AC463" s="212" t="str">
        <f t="shared" si="183"/>
        <v/>
      </c>
      <c r="AD463" s="260" t="str">
        <f t="shared" si="184"/>
        <v/>
      </c>
      <c r="AE463" s="212" t="str">
        <f t="shared" si="185"/>
        <v/>
      </c>
    </row>
    <row r="464" spans="1:31" ht="19.5" customHeight="1" x14ac:dyDescent="0.2">
      <c r="A464" s="67"/>
      <c r="B464" s="373"/>
      <c r="C464" s="69"/>
      <c r="D464" s="69"/>
      <c r="E464" s="69"/>
      <c r="F464" s="374"/>
      <c r="G464" s="175"/>
      <c r="H464" s="375"/>
      <c r="I464" s="184"/>
      <c r="J464" s="184"/>
      <c r="K464" s="376"/>
      <c r="L464" s="376"/>
      <c r="M464" s="377"/>
      <c r="N464" s="186"/>
      <c r="O464" s="186"/>
      <c r="P464" s="261" t="str">
        <f t="shared" si="180"/>
        <v/>
      </c>
      <c r="Q464" s="261" t="str">
        <f t="shared" si="181"/>
        <v/>
      </c>
      <c r="R464" s="261" t="str">
        <f t="shared" si="182"/>
        <v/>
      </c>
      <c r="S464" s="375"/>
      <c r="T464" s="189"/>
      <c r="U464" s="189"/>
      <c r="V464" s="376"/>
      <c r="W464" s="376"/>
      <c r="X464" s="377"/>
      <c r="Y464" s="186"/>
      <c r="Z464" s="186"/>
      <c r="AC464" s="212" t="str">
        <f t="shared" si="183"/>
        <v/>
      </c>
      <c r="AD464" s="260" t="str">
        <f t="shared" si="184"/>
        <v/>
      </c>
      <c r="AE464" s="212" t="str">
        <f t="shared" si="185"/>
        <v/>
      </c>
    </row>
    <row r="465" spans="1:31" ht="19.5" customHeight="1" x14ac:dyDescent="0.2">
      <c r="A465" s="67"/>
      <c r="B465" s="373"/>
      <c r="C465" s="69"/>
      <c r="D465" s="69"/>
      <c r="E465" s="69"/>
      <c r="F465" s="374"/>
      <c r="G465" s="175"/>
      <c r="H465" s="375"/>
      <c r="I465" s="184"/>
      <c r="J465" s="184"/>
      <c r="K465" s="376"/>
      <c r="L465" s="376"/>
      <c r="M465" s="377"/>
      <c r="N465" s="186"/>
      <c r="O465" s="186"/>
      <c r="P465" s="261" t="str">
        <f t="shared" si="180"/>
        <v/>
      </c>
      <c r="Q465" s="261" t="str">
        <f t="shared" si="181"/>
        <v/>
      </c>
      <c r="R465" s="261" t="str">
        <f t="shared" si="182"/>
        <v/>
      </c>
      <c r="S465" s="375"/>
      <c r="T465" s="189"/>
      <c r="U465" s="189"/>
      <c r="V465" s="376"/>
      <c r="W465" s="376"/>
      <c r="X465" s="377"/>
      <c r="Y465" s="186"/>
      <c r="Z465" s="186"/>
      <c r="AC465" s="212" t="str">
        <f t="shared" si="183"/>
        <v/>
      </c>
      <c r="AD465" s="260" t="str">
        <f t="shared" si="184"/>
        <v/>
      </c>
      <c r="AE465" s="212" t="str">
        <f t="shared" si="185"/>
        <v/>
      </c>
    </row>
    <row r="466" spans="1:31" ht="19.5" customHeight="1" x14ac:dyDescent="0.2">
      <c r="A466" s="67"/>
      <c r="B466" s="373"/>
      <c r="C466" s="69"/>
      <c r="D466" s="69"/>
      <c r="E466" s="69"/>
      <c r="F466" s="374"/>
      <c r="G466" s="175"/>
      <c r="H466" s="375"/>
      <c r="I466" s="184"/>
      <c r="J466" s="184"/>
      <c r="K466" s="376"/>
      <c r="L466" s="376"/>
      <c r="M466" s="377"/>
      <c r="N466" s="186"/>
      <c r="O466" s="186"/>
      <c r="P466" s="261" t="str">
        <f t="shared" si="180"/>
        <v/>
      </c>
      <c r="Q466" s="261" t="str">
        <f t="shared" si="181"/>
        <v/>
      </c>
      <c r="R466" s="261" t="str">
        <f t="shared" si="182"/>
        <v/>
      </c>
      <c r="S466" s="375"/>
      <c r="T466" s="189"/>
      <c r="U466" s="189"/>
      <c r="V466" s="376"/>
      <c r="W466" s="376"/>
      <c r="X466" s="377"/>
      <c r="Y466" s="186"/>
      <c r="Z466" s="186"/>
      <c r="AC466" s="212" t="str">
        <f t="shared" si="183"/>
        <v/>
      </c>
      <c r="AD466" s="260" t="str">
        <f t="shared" si="184"/>
        <v/>
      </c>
      <c r="AE466" s="212" t="str">
        <f t="shared" si="185"/>
        <v/>
      </c>
    </row>
    <row r="467" spans="1:31" ht="19.5" customHeight="1" x14ac:dyDescent="0.2">
      <c r="A467" s="67"/>
      <c r="B467" s="373"/>
      <c r="C467" s="69"/>
      <c r="D467" s="69"/>
      <c r="E467" s="69"/>
      <c r="F467" s="374"/>
      <c r="G467" s="175"/>
      <c r="H467" s="375"/>
      <c r="I467" s="184"/>
      <c r="J467" s="184"/>
      <c r="K467" s="376"/>
      <c r="L467" s="376"/>
      <c r="M467" s="377"/>
      <c r="N467" s="186"/>
      <c r="O467" s="186"/>
      <c r="P467" s="261" t="str">
        <f t="shared" si="180"/>
        <v/>
      </c>
      <c r="Q467" s="261" t="str">
        <f t="shared" si="181"/>
        <v/>
      </c>
      <c r="R467" s="261" t="str">
        <f t="shared" si="182"/>
        <v/>
      </c>
      <c r="S467" s="375"/>
      <c r="T467" s="189"/>
      <c r="U467" s="189"/>
      <c r="V467" s="376"/>
      <c r="W467" s="376"/>
      <c r="X467" s="377"/>
      <c r="Y467" s="186"/>
      <c r="Z467" s="186"/>
      <c r="AC467" s="212" t="str">
        <f t="shared" si="183"/>
        <v/>
      </c>
      <c r="AD467" s="260" t="str">
        <f t="shared" si="184"/>
        <v/>
      </c>
      <c r="AE467" s="212" t="str">
        <f t="shared" si="185"/>
        <v/>
      </c>
    </row>
    <row r="468" spans="1:31" ht="19.5" customHeight="1" x14ac:dyDescent="0.2">
      <c r="A468" s="67"/>
      <c r="B468" s="373"/>
      <c r="C468" s="69"/>
      <c r="D468" s="69"/>
      <c r="E468" s="69"/>
      <c r="F468" s="374"/>
      <c r="G468" s="175"/>
      <c r="H468" s="375"/>
      <c r="I468" s="184"/>
      <c r="J468" s="184"/>
      <c r="K468" s="376"/>
      <c r="L468" s="376"/>
      <c r="M468" s="377"/>
      <c r="N468" s="186"/>
      <c r="O468" s="186"/>
      <c r="P468" s="261" t="str">
        <f t="shared" si="180"/>
        <v/>
      </c>
      <c r="Q468" s="261" t="str">
        <f t="shared" si="181"/>
        <v/>
      </c>
      <c r="R468" s="261" t="str">
        <f t="shared" si="182"/>
        <v/>
      </c>
      <c r="S468" s="375"/>
      <c r="T468" s="189"/>
      <c r="U468" s="189"/>
      <c r="V468" s="376"/>
      <c r="W468" s="376"/>
      <c r="X468" s="377"/>
      <c r="Y468" s="186"/>
      <c r="Z468" s="186"/>
      <c r="AC468" s="212" t="str">
        <f t="shared" si="183"/>
        <v/>
      </c>
      <c r="AD468" s="260" t="str">
        <f t="shared" si="184"/>
        <v/>
      </c>
      <c r="AE468" s="212" t="str">
        <f t="shared" si="185"/>
        <v/>
      </c>
    </row>
    <row r="469" spans="1:31" ht="19.5" customHeight="1" x14ac:dyDescent="0.2">
      <c r="A469" s="67"/>
      <c r="B469" s="373"/>
      <c r="C469" s="69"/>
      <c r="D469" s="69"/>
      <c r="E469" s="69"/>
      <c r="F469" s="374"/>
      <c r="G469" s="175"/>
      <c r="H469" s="375"/>
      <c r="I469" s="184"/>
      <c r="J469" s="184"/>
      <c r="K469" s="376"/>
      <c r="L469" s="376"/>
      <c r="M469" s="377"/>
      <c r="N469" s="186"/>
      <c r="O469" s="186"/>
      <c r="P469" s="261" t="str">
        <f t="shared" si="180"/>
        <v/>
      </c>
      <c r="Q469" s="261" t="str">
        <f t="shared" si="181"/>
        <v/>
      </c>
      <c r="R469" s="261" t="str">
        <f t="shared" si="182"/>
        <v/>
      </c>
      <c r="S469" s="375"/>
      <c r="T469" s="189"/>
      <c r="U469" s="189"/>
      <c r="V469" s="376"/>
      <c r="W469" s="376"/>
      <c r="X469" s="377"/>
      <c r="Y469" s="186"/>
      <c r="Z469" s="186"/>
      <c r="AC469" s="212" t="str">
        <f t="shared" si="183"/>
        <v/>
      </c>
      <c r="AD469" s="260" t="str">
        <f t="shared" si="184"/>
        <v/>
      </c>
      <c r="AE469" s="212" t="str">
        <f t="shared" si="185"/>
        <v/>
      </c>
    </row>
    <row r="470" spans="1:31" ht="19.5" customHeight="1" x14ac:dyDescent="0.2">
      <c r="A470" s="67"/>
      <c r="B470" s="373"/>
      <c r="C470" s="69"/>
      <c r="D470" s="69"/>
      <c r="E470" s="69"/>
      <c r="F470" s="374"/>
      <c r="G470" s="175"/>
      <c r="H470" s="375"/>
      <c r="I470" s="184"/>
      <c r="J470" s="184"/>
      <c r="K470" s="376"/>
      <c r="L470" s="376"/>
      <c r="M470" s="377"/>
      <c r="N470" s="186"/>
      <c r="O470" s="186"/>
      <c r="P470" s="261" t="str">
        <f t="shared" si="180"/>
        <v/>
      </c>
      <c r="Q470" s="261" t="str">
        <f t="shared" si="181"/>
        <v/>
      </c>
      <c r="R470" s="261" t="str">
        <f t="shared" si="182"/>
        <v/>
      </c>
      <c r="S470" s="375"/>
      <c r="T470" s="189"/>
      <c r="U470" s="189"/>
      <c r="V470" s="376"/>
      <c r="W470" s="376"/>
      <c r="X470" s="377"/>
      <c r="Y470" s="186"/>
      <c r="Z470" s="186"/>
      <c r="AC470" s="212" t="str">
        <f t="shared" si="183"/>
        <v/>
      </c>
      <c r="AD470" s="260" t="str">
        <f t="shared" si="184"/>
        <v/>
      </c>
      <c r="AE470" s="212" t="str">
        <f t="shared" si="185"/>
        <v/>
      </c>
    </row>
    <row r="471" spans="1:31" ht="19.5" customHeight="1" x14ac:dyDescent="0.2">
      <c r="A471" s="67"/>
      <c r="B471" s="373"/>
      <c r="C471" s="69"/>
      <c r="D471" s="69"/>
      <c r="E471" s="69"/>
      <c r="F471" s="374"/>
      <c r="G471" s="175"/>
      <c r="H471" s="375"/>
      <c r="I471" s="184"/>
      <c r="J471" s="184"/>
      <c r="K471" s="376"/>
      <c r="L471" s="376"/>
      <c r="M471" s="377"/>
      <c r="N471" s="186"/>
      <c r="O471" s="186"/>
      <c r="P471" s="261" t="str">
        <f t="shared" si="180"/>
        <v/>
      </c>
      <c r="Q471" s="261" t="str">
        <f t="shared" si="181"/>
        <v/>
      </c>
      <c r="R471" s="261" t="str">
        <f t="shared" si="182"/>
        <v/>
      </c>
      <c r="S471" s="375"/>
      <c r="T471" s="189"/>
      <c r="U471" s="189"/>
      <c r="V471" s="376"/>
      <c r="W471" s="376"/>
      <c r="X471" s="377"/>
      <c r="Y471" s="186"/>
      <c r="Z471" s="186"/>
      <c r="AC471" s="212" t="str">
        <f t="shared" si="183"/>
        <v/>
      </c>
      <c r="AD471" s="260" t="str">
        <f t="shared" si="184"/>
        <v/>
      </c>
      <c r="AE471" s="212" t="str">
        <f t="shared" si="185"/>
        <v/>
      </c>
    </row>
    <row r="472" spans="1:31" ht="19.5" customHeight="1" x14ac:dyDescent="0.2">
      <c r="A472" s="67"/>
      <c r="B472" s="373"/>
      <c r="C472" s="69"/>
      <c r="D472" s="69"/>
      <c r="E472" s="69"/>
      <c r="F472" s="374"/>
      <c r="G472" s="175"/>
      <c r="H472" s="375"/>
      <c r="I472" s="184"/>
      <c r="J472" s="184"/>
      <c r="K472" s="376"/>
      <c r="L472" s="376"/>
      <c r="M472" s="377"/>
      <c r="N472" s="186"/>
      <c r="O472" s="186"/>
      <c r="P472" s="261" t="str">
        <f t="shared" si="180"/>
        <v/>
      </c>
      <c r="Q472" s="261" t="str">
        <f t="shared" si="181"/>
        <v/>
      </c>
      <c r="R472" s="261" t="str">
        <f t="shared" si="182"/>
        <v/>
      </c>
      <c r="S472" s="375"/>
      <c r="T472" s="189"/>
      <c r="U472" s="189"/>
      <c r="V472" s="376"/>
      <c r="W472" s="376"/>
      <c r="X472" s="377"/>
      <c r="Y472" s="186"/>
      <c r="Z472" s="186"/>
      <c r="AC472" s="212" t="str">
        <f t="shared" si="183"/>
        <v/>
      </c>
      <c r="AD472" s="260" t="str">
        <f t="shared" si="184"/>
        <v/>
      </c>
      <c r="AE472" s="212" t="str">
        <f t="shared" si="185"/>
        <v/>
      </c>
    </row>
    <row r="473" spans="1:31" ht="19.5" customHeight="1" x14ac:dyDescent="0.2">
      <c r="A473" s="67"/>
      <c r="B473" s="373"/>
      <c r="C473" s="69"/>
      <c r="D473" s="69"/>
      <c r="E473" s="69"/>
      <c r="F473" s="374"/>
      <c r="G473" s="175"/>
      <c r="H473" s="375"/>
      <c r="I473" s="184"/>
      <c r="J473" s="184"/>
      <c r="K473" s="376"/>
      <c r="L473" s="376"/>
      <c r="M473" s="377"/>
      <c r="N473" s="186"/>
      <c r="O473" s="186"/>
      <c r="P473" s="261" t="str">
        <f t="shared" si="180"/>
        <v/>
      </c>
      <c r="Q473" s="261" t="str">
        <f t="shared" si="181"/>
        <v/>
      </c>
      <c r="R473" s="261" t="str">
        <f t="shared" si="182"/>
        <v/>
      </c>
      <c r="S473" s="375"/>
      <c r="T473" s="189"/>
      <c r="U473" s="189"/>
      <c r="V473" s="376"/>
      <c r="W473" s="376"/>
      <c r="X473" s="377"/>
      <c r="Y473" s="186"/>
      <c r="Z473" s="186"/>
      <c r="AC473" s="212" t="str">
        <f t="shared" si="183"/>
        <v/>
      </c>
      <c r="AD473" s="260" t="str">
        <f t="shared" si="184"/>
        <v/>
      </c>
      <c r="AE473" s="212" t="str">
        <f t="shared" si="185"/>
        <v/>
      </c>
    </row>
    <row r="474" spans="1:31" ht="19.5" customHeight="1" x14ac:dyDescent="0.2">
      <c r="A474" s="67"/>
      <c r="B474" s="373"/>
      <c r="C474" s="69"/>
      <c r="D474" s="69"/>
      <c r="E474" s="69"/>
      <c r="F474" s="374"/>
      <c r="G474" s="175"/>
      <c r="H474" s="375"/>
      <c r="I474" s="184"/>
      <c r="J474" s="184"/>
      <c r="K474" s="376"/>
      <c r="L474" s="376"/>
      <c r="M474" s="377"/>
      <c r="N474" s="186"/>
      <c r="O474" s="186"/>
      <c r="P474" s="261" t="str">
        <f t="shared" si="180"/>
        <v/>
      </c>
      <c r="Q474" s="261" t="str">
        <f t="shared" si="181"/>
        <v/>
      </c>
      <c r="R474" s="261" t="str">
        <f t="shared" si="182"/>
        <v/>
      </c>
      <c r="S474" s="375"/>
      <c r="T474" s="189"/>
      <c r="U474" s="189"/>
      <c r="V474" s="376"/>
      <c r="W474" s="376"/>
      <c r="X474" s="377"/>
      <c r="Y474" s="186"/>
      <c r="Z474" s="186"/>
      <c r="AC474" s="212" t="str">
        <f t="shared" si="183"/>
        <v/>
      </c>
      <c r="AD474" s="260" t="str">
        <f t="shared" si="184"/>
        <v/>
      </c>
      <c r="AE474" s="212" t="str">
        <f t="shared" si="185"/>
        <v/>
      </c>
    </row>
    <row r="475" spans="1:31" ht="19.5" customHeight="1" x14ac:dyDescent="0.2">
      <c r="A475" s="67"/>
      <c r="B475" s="373"/>
      <c r="C475" s="69"/>
      <c r="D475" s="69"/>
      <c r="E475" s="69"/>
      <c r="F475" s="374"/>
      <c r="G475" s="175"/>
      <c r="H475" s="375"/>
      <c r="I475" s="184"/>
      <c r="J475" s="184"/>
      <c r="K475" s="376"/>
      <c r="L475" s="376"/>
      <c r="M475" s="377"/>
      <c r="N475" s="186"/>
      <c r="O475" s="186"/>
      <c r="P475" s="261" t="str">
        <f t="shared" si="180"/>
        <v/>
      </c>
      <c r="Q475" s="261" t="str">
        <f t="shared" si="181"/>
        <v/>
      </c>
      <c r="R475" s="261" t="str">
        <f t="shared" si="182"/>
        <v/>
      </c>
      <c r="S475" s="375"/>
      <c r="T475" s="189"/>
      <c r="U475" s="189"/>
      <c r="V475" s="376"/>
      <c r="W475" s="376"/>
      <c r="X475" s="377"/>
      <c r="Y475" s="186"/>
      <c r="Z475" s="186"/>
      <c r="AC475" s="212" t="str">
        <f t="shared" si="183"/>
        <v/>
      </c>
      <c r="AD475" s="260" t="str">
        <f t="shared" si="184"/>
        <v/>
      </c>
      <c r="AE475" s="212" t="str">
        <f t="shared" si="185"/>
        <v/>
      </c>
    </row>
    <row r="476" spans="1:31" ht="19.5" customHeight="1" x14ac:dyDescent="0.2">
      <c r="A476" s="67"/>
      <c r="B476" s="373"/>
      <c r="C476" s="69"/>
      <c r="D476" s="69"/>
      <c r="E476" s="69"/>
      <c r="F476" s="374"/>
      <c r="G476" s="175"/>
      <c r="H476" s="375"/>
      <c r="I476" s="184"/>
      <c r="J476" s="184"/>
      <c r="K476" s="376"/>
      <c r="L476" s="376"/>
      <c r="M476" s="377"/>
      <c r="N476" s="186"/>
      <c r="O476" s="186"/>
      <c r="P476" s="261" t="str">
        <f t="shared" si="180"/>
        <v/>
      </c>
      <c r="Q476" s="261" t="str">
        <f t="shared" si="181"/>
        <v/>
      </c>
      <c r="R476" s="261" t="str">
        <f t="shared" si="182"/>
        <v/>
      </c>
      <c r="S476" s="375"/>
      <c r="T476" s="189"/>
      <c r="U476" s="189"/>
      <c r="V476" s="376"/>
      <c r="W476" s="376"/>
      <c r="X476" s="377"/>
      <c r="Y476" s="186"/>
      <c r="Z476" s="186"/>
      <c r="AC476" s="212" t="str">
        <f t="shared" si="183"/>
        <v/>
      </c>
      <c r="AD476" s="260" t="str">
        <f t="shared" si="184"/>
        <v/>
      </c>
      <c r="AE476" s="212" t="str">
        <f t="shared" si="185"/>
        <v/>
      </c>
    </row>
    <row r="477" spans="1:31" ht="19.5" customHeight="1" x14ac:dyDescent="0.2">
      <c r="A477" s="67"/>
      <c r="B477" s="373"/>
      <c r="C477" s="69"/>
      <c r="D477" s="69"/>
      <c r="E477" s="69"/>
      <c r="F477" s="374"/>
      <c r="G477" s="175"/>
      <c r="H477" s="375"/>
      <c r="I477" s="184"/>
      <c r="J477" s="184"/>
      <c r="K477" s="376"/>
      <c r="L477" s="376"/>
      <c r="M477" s="377"/>
      <c r="N477" s="186"/>
      <c r="O477" s="186"/>
      <c r="P477" s="261" t="str">
        <f t="shared" si="180"/>
        <v/>
      </c>
      <c r="Q477" s="261" t="str">
        <f t="shared" si="181"/>
        <v/>
      </c>
      <c r="R477" s="261" t="str">
        <f t="shared" si="182"/>
        <v/>
      </c>
      <c r="S477" s="375"/>
      <c r="T477" s="189"/>
      <c r="U477" s="189"/>
      <c r="V477" s="376"/>
      <c r="W477" s="376"/>
      <c r="X477" s="377"/>
      <c r="Y477" s="186"/>
      <c r="Z477" s="186"/>
      <c r="AC477" s="212" t="str">
        <f t="shared" si="183"/>
        <v/>
      </c>
      <c r="AD477" s="260" t="str">
        <f t="shared" si="184"/>
        <v/>
      </c>
      <c r="AE477" s="212" t="str">
        <f t="shared" si="185"/>
        <v/>
      </c>
    </row>
    <row r="478" spans="1:31" ht="19.5" customHeight="1" x14ac:dyDescent="0.2">
      <c r="A478" s="67"/>
      <c r="B478" s="373"/>
      <c r="C478" s="69"/>
      <c r="D478" s="69"/>
      <c r="E478" s="69"/>
      <c r="F478" s="374"/>
      <c r="G478" s="175"/>
      <c r="H478" s="375"/>
      <c r="I478" s="184"/>
      <c r="J478" s="184"/>
      <c r="K478" s="376"/>
      <c r="L478" s="376"/>
      <c r="M478" s="377"/>
      <c r="N478" s="186"/>
      <c r="O478" s="186"/>
      <c r="P478" s="261" t="str">
        <f t="shared" si="180"/>
        <v/>
      </c>
      <c r="Q478" s="261" t="str">
        <f t="shared" si="181"/>
        <v/>
      </c>
      <c r="R478" s="261" t="str">
        <f t="shared" si="182"/>
        <v/>
      </c>
      <c r="S478" s="375"/>
      <c r="T478" s="189"/>
      <c r="U478" s="189"/>
      <c r="V478" s="376"/>
      <c r="W478" s="376"/>
      <c r="X478" s="377"/>
      <c r="Y478" s="186"/>
      <c r="Z478" s="186"/>
      <c r="AC478" s="212" t="str">
        <f t="shared" si="183"/>
        <v/>
      </c>
      <c r="AD478" s="260" t="str">
        <f t="shared" si="184"/>
        <v/>
      </c>
      <c r="AE478" s="212" t="str">
        <f t="shared" si="185"/>
        <v/>
      </c>
    </row>
    <row r="479" spans="1:31" ht="19.5" customHeight="1" x14ac:dyDescent="0.2">
      <c r="A479" s="67"/>
      <c r="B479" s="373"/>
      <c r="C479" s="69"/>
      <c r="D479" s="69"/>
      <c r="E479" s="69"/>
      <c r="F479" s="374"/>
      <c r="G479" s="175"/>
      <c r="H479" s="375"/>
      <c r="I479" s="184"/>
      <c r="J479" s="184"/>
      <c r="K479" s="376"/>
      <c r="L479" s="376"/>
      <c r="M479" s="377"/>
      <c r="N479" s="186"/>
      <c r="O479" s="186"/>
      <c r="P479" s="261" t="str">
        <f t="shared" si="180"/>
        <v/>
      </c>
      <c r="Q479" s="261" t="str">
        <f t="shared" si="181"/>
        <v/>
      </c>
      <c r="R479" s="261" t="str">
        <f t="shared" si="182"/>
        <v/>
      </c>
      <c r="S479" s="375"/>
      <c r="T479" s="189"/>
      <c r="U479" s="189"/>
      <c r="V479" s="376"/>
      <c r="W479" s="376"/>
      <c r="X479" s="377"/>
      <c r="Y479" s="186"/>
      <c r="Z479" s="186"/>
      <c r="AC479" s="212" t="str">
        <f t="shared" si="183"/>
        <v/>
      </c>
      <c r="AD479" s="260" t="str">
        <f t="shared" si="184"/>
        <v/>
      </c>
      <c r="AE479" s="212" t="str">
        <f t="shared" si="185"/>
        <v/>
      </c>
    </row>
    <row r="480" spans="1:31" ht="19.5" customHeight="1" x14ac:dyDescent="0.2">
      <c r="A480" s="67"/>
      <c r="B480" s="373"/>
      <c r="C480" s="69"/>
      <c r="D480" s="69"/>
      <c r="E480" s="69"/>
      <c r="F480" s="374"/>
      <c r="G480" s="175"/>
      <c r="H480" s="375"/>
      <c r="I480" s="184"/>
      <c r="J480" s="184"/>
      <c r="K480" s="376"/>
      <c r="L480" s="376"/>
      <c r="M480" s="377"/>
      <c r="N480" s="186"/>
      <c r="O480" s="186"/>
      <c r="P480" s="261" t="str">
        <f t="shared" si="180"/>
        <v/>
      </c>
      <c r="Q480" s="261" t="str">
        <f t="shared" si="181"/>
        <v/>
      </c>
      <c r="R480" s="261" t="str">
        <f t="shared" si="182"/>
        <v/>
      </c>
      <c r="S480" s="375"/>
      <c r="T480" s="189"/>
      <c r="U480" s="189"/>
      <c r="V480" s="376"/>
      <c r="W480" s="376"/>
      <c r="X480" s="377"/>
      <c r="Y480" s="186"/>
      <c r="Z480" s="186"/>
      <c r="AC480" s="212" t="str">
        <f t="shared" si="183"/>
        <v/>
      </c>
      <c r="AD480" s="260" t="str">
        <f t="shared" si="184"/>
        <v/>
      </c>
      <c r="AE480" s="212" t="str">
        <f t="shared" si="185"/>
        <v/>
      </c>
    </row>
    <row r="481" spans="1:31" ht="19.5" customHeight="1" x14ac:dyDescent="0.2">
      <c r="A481" s="67"/>
      <c r="B481" s="373"/>
      <c r="C481" s="69"/>
      <c r="D481" s="69"/>
      <c r="E481" s="69"/>
      <c r="F481" s="374"/>
      <c r="G481" s="175"/>
      <c r="H481" s="375"/>
      <c r="I481" s="184"/>
      <c r="J481" s="184"/>
      <c r="K481" s="376"/>
      <c r="L481" s="376"/>
      <c r="M481" s="377"/>
      <c r="N481" s="186"/>
      <c r="O481" s="186"/>
      <c r="P481" s="261" t="str">
        <f t="shared" si="180"/>
        <v/>
      </c>
      <c r="Q481" s="261" t="str">
        <f t="shared" si="181"/>
        <v/>
      </c>
      <c r="R481" s="261" t="str">
        <f t="shared" si="182"/>
        <v/>
      </c>
      <c r="S481" s="375"/>
      <c r="T481" s="189"/>
      <c r="U481" s="189"/>
      <c r="V481" s="376"/>
      <c r="W481" s="376"/>
      <c r="X481" s="377"/>
      <c r="Y481" s="186"/>
      <c r="Z481" s="186"/>
      <c r="AC481" s="212" t="str">
        <f t="shared" si="183"/>
        <v/>
      </c>
      <c r="AD481" s="260" t="str">
        <f t="shared" si="184"/>
        <v/>
      </c>
      <c r="AE481" s="212" t="str">
        <f t="shared" si="185"/>
        <v/>
      </c>
    </row>
    <row r="482" spans="1:31" ht="19.5" customHeight="1" x14ac:dyDescent="0.2">
      <c r="A482" s="67"/>
      <c r="B482" s="373"/>
      <c r="C482" s="69"/>
      <c r="D482" s="69"/>
      <c r="E482" s="69"/>
      <c r="F482" s="374"/>
      <c r="G482" s="175"/>
      <c r="H482" s="375"/>
      <c r="I482" s="184"/>
      <c r="J482" s="184"/>
      <c r="K482" s="376"/>
      <c r="L482" s="376"/>
      <c r="M482" s="377"/>
      <c r="N482" s="186"/>
      <c r="O482" s="186"/>
      <c r="P482" s="261" t="str">
        <f t="shared" si="180"/>
        <v/>
      </c>
      <c r="Q482" s="261" t="str">
        <f t="shared" si="181"/>
        <v/>
      </c>
      <c r="R482" s="261" t="str">
        <f t="shared" si="182"/>
        <v/>
      </c>
      <c r="S482" s="375"/>
      <c r="T482" s="189"/>
      <c r="U482" s="189"/>
      <c r="V482" s="376"/>
      <c r="W482" s="376"/>
      <c r="X482" s="377"/>
      <c r="Y482" s="186"/>
      <c r="Z482" s="186"/>
      <c r="AC482" s="212" t="str">
        <f t="shared" si="183"/>
        <v/>
      </c>
      <c r="AD482" s="260" t="str">
        <f t="shared" si="184"/>
        <v/>
      </c>
      <c r="AE482" s="212" t="str">
        <f t="shared" si="185"/>
        <v/>
      </c>
    </row>
    <row r="483" spans="1:31" ht="19.5" customHeight="1" x14ac:dyDescent="0.2">
      <c r="A483" s="67"/>
      <c r="B483" s="373"/>
      <c r="C483" s="69"/>
      <c r="D483" s="69"/>
      <c r="E483" s="69"/>
      <c r="F483" s="374"/>
      <c r="G483" s="175"/>
      <c r="H483" s="375"/>
      <c r="I483" s="184"/>
      <c r="J483" s="184"/>
      <c r="K483" s="376"/>
      <c r="L483" s="376"/>
      <c r="M483" s="377"/>
      <c r="N483" s="186"/>
      <c r="O483" s="186"/>
      <c r="P483" s="261" t="str">
        <f t="shared" si="180"/>
        <v/>
      </c>
      <c r="Q483" s="261" t="str">
        <f t="shared" si="181"/>
        <v/>
      </c>
      <c r="R483" s="261" t="str">
        <f t="shared" si="182"/>
        <v/>
      </c>
      <c r="S483" s="375"/>
      <c r="T483" s="189"/>
      <c r="U483" s="189"/>
      <c r="V483" s="376"/>
      <c r="W483" s="376"/>
      <c r="X483" s="377"/>
      <c r="Y483" s="186"/>
      <c r="Z483" s="186"/>
      <c r="AC483" s="212" t="str">
        <f t="shared" si="183"/>
        <v/>
      </c>
      <c r="AD483" s="260" t="str">
        <f t="shared" si="184"/>
        <v/>
      </c>
      <c r="AE483" s="212" t="str">
        <f t="shared" si="185"/>
        <v/>
      </c>
    </row>
    <row r="484" spans="1:31" ht="19.5" customHeight="1" x14ac:dyDescent="0.2">
      <c r="A484" s="67"/>
      <c r="B484" s="373"/>
      <c r="C484" s="69"/>
      <c r="D484" s="69"/>
      <c r="E484" s="69"/>
      <c r="F484" s="374"/>
      <c r="G484" s="175"/>
      <c r="H484" s="375"/>
      <c r="I484" s="184"/>
      <c r="J484" s="184"/>
      <c r="K484" s="376"/>
      <c r="L484" s="376"/>
      <c r="M484" s="377"/>
      <c r="N484" s="186"/>
      <c r="O484" s="186"/>
      <c r="P484" s="261" t="str">
        <f t="shared" si="180"/>
        <v/>
      </c>
      <c r="Q484" s="261" t="str">
        <f t="shared" si="181"/>
        <v/>
      </c>
      <c r="R484" s="261" t="str">
        <f t="shared" si="182"/>
        <v/>
      </c>
      <c r="S484" s="375"/>
      <c r="T484" s="189"/>
      <c r="U484" s="189"/>
      <c r="V484" s="376"/>
      <c r="W484" s="376"/>
      <c r="X484" s="377"/>
      <c r="Y484" s="186"/>
      <c r="Z484" s="186"/>
      <c r="AC484" s="212" t="str">
        <f t="shared" si="183"/>
        <v/>
      </c>
      <c r="AD484" s="260" t="str">
        <f t="shared" si="184"/>
        <v/>
      </c>
      <c r="AE484" s="212" t="str">
        <f t="shared" si="185"/>
        <v/>
      </c>
    </row>
    <row r="485" spans="1:31" ht="19.5" customHeight="1" x14ac:dyDescent="0.2">
      <c r="A485" s="67"/>
      <c r="B485" s="373"/>
      <c r="C485" s="69"/>
      <c r="D485" s="69"/>
      <c r="E485" s="69"/>
      <c r="F485" s="374"/>
      <c r="G485" s="175"/>
      <c r="H485" s="375"/>
      <c r="I485" s="184"/>
      <c r="J485" s="184"/>
      <c r="K485" s="376"/>
      <c r="L485" s="376"/>
      <c r="M485" s="377"/>
      <c r="N485" s="186"/>
      <c r="O485" s="186"/>
      <c r="P485" s="261" t="str">
        <f t="shared" si="180"/>
        <v/>
      </c>
      <c r="Q485" s="261" t="str">
        <f t="shared" si="181"/>
        <v/>
      </c>
      <c r="R485" s="261" t="str">
        <f t="shared" si="182"/>
        <v/>
      </c>
      <c r="S485" s="375"/>
      <c r="T485" s="189"/>
      <c r="U485" s="189"/>
      <c r="V485" s="376"/>
      <c r="W485" s="376"/>
      <c r="X485" s="377"/>
      <c r="Y485" s="186"/>
      <c r="Z485" s="186"/>
      <c r="AC485" s="212" t="str">
        <f t="shared" si="183"/>
        <v/>
      </c>
      <c r="AD485" s="260" t="str">
        <f t="shared" si="184"/>
        <v/>
      </c>
      <c r="AE485" s="212" t="str">
        <f t="shared" si="185"/>
        <v/>
      </c>
    </row>
    <row r="486" spans="1:31" ht="19.5" customHeight="1" x14ac:dyDescent="0.2">
      <c r="A486" s="67"/>
      <c r="B486" s="373"/>
      <c r="C486" s="69"/>
      <c r="D486" s="69"/>
      <c r="E486" s="69"/>
      <c r="F486" s="374"/>
      <c r="G486" s="175"/>
      <c r="H486" s="375"/>
      <c r="I486" s="184"/>
      <c r="J486" s="184"/>
      <c r="K486" s="376"/>
      <c r="L486" s="376"/>
      <c r="M486" s="377"/>
      <c r="N486" s="186"/>
      <c r="O486" s="186"/>
      <c r="P486" s="261" t="str">
        <f t="shared" si="180"/>
        <v/>
      </c>
      <c r="Q486" s="261" t="str">
        <f t="shared" si="181"/>
        <v/>
      </c>
      <c r="R486" s="261" t="str">
        <f t="shared" si="182"/>
        <v/>
      </c>
      <c r="S486" s="375"/>
      <c r="T486" s="189"/>
      <c r="U486" s="189"/>
      <c r="V486" s="376"/>
      <c r="W486" s="376"/>
      <c r="X486" s="377"/>
      <c r="Y486" s="186"/>
      <c r="Z486" s="186"/>
      <c r="AC486" s="212" t="str">
        <f t="shared" si="183"/>
        <v/>
      </c>
      <c r="AD486" s="260" t="str">
        <f t="shared" si="184"/>
        <v/>
      </c>
      <c r="AE486" s="212" t="str">
        <f t="shared" si="185"/>
        <v/>
      </c>
    </row>
    <row r="487" spans="1:31" ht="19.5" customHeight="1" x14ac:dyDescent="0.2">
      <c r="A487" s="67"/>
      <c r="B487" s="373"/>
      <c r="C487" s="69"/>
      <c r="D487" s="69"/>
      <c r="E487" s="69"/>
      <c r="F487" s="374"/>
      <c r="G487" s="175"/>
      <c r="H487" s="375"/>
      <c r="I487" s="184"/>
      <c r="J487" s="184"/>
      <c r="K487" s="376"/>
      <c r="L487" s="376"/>
      <c r="M487" s="377"/>
      <c r="N487" s="186"/>
      <c r="O487" s="186"/>
      <c r="P487" s="261" t="str">
        <f t="shared" si="180"/>
        <v/>
      </c>
      <c r="Q487" s="261" t="str">
        <f t="shared" si="181"/>
        <v/>
      </c>
      <c r="R487" s="261" t="str">
        <f t="shared" si="182"/>
        <v/>
      </c>
      <c r="S487" s="375"/>
      <c r="T487" s="189"/>
      <c r="U487" s="189"/>
      <c r="V487" s="376"/>
      <c r="W487" s="376"/>
      <c r="X487" s="377"/>
      <c r="Y487" s="186"/>
      <c r="Z487" s="186"/>
      <c r="AC487" s="212" t="str">
        <f t="shared" si="183"/>
        <v/>
      </c>
      <c r="AD487" s="260" t="str">
        <f t="shared" si="184"/>
        <v/>
      </c>
      <c r="AE487" s="212" t="str">
        <f t="shared" si="185"/>
        <v/>
      </c>
    </row>
    <row r="488" spans="1:31" ht="19.5" customHeight="1" x14ac:dyDescent="0.2">
      <c r="A488" s="67"/>
      <c r="B488" s="373"/>
      <c r="C488" s="69"/>
      <c r="D488" s="69"/>
      <c r="E488" s="69"/>
      <c r="F488" s="374"/>
      <c r="G488" s="175"/>
      <c r="H488" s="375"/>
      <c r="I488" s="184"/>
      <c r="J488" s="184"/>
      <c r="K488" s="376"/>
      <c r="L488" s="376"/>
      <c r="M488" s="377"/>
      <c r="N488" s="186"/>
      <c r="O488" s="186"/>
      <c r="P488" s="261" t="str">
        <f t="shared" si="180"/>
        <v/>
      </c>
      <c r="Q488" s="261" t="str">
        <f t="shared" si="181"/>
        <v/>
      </c>
      <c r="R488" s="261" t="str">
        <f t="shared" si="182"/>
        <v/>
      </c>
      <c r="S488" s="375"/>
      <c r="T488" s="189"/>
      <c r="U488" s="189"/>
      <c r="V488" s="376"/>
      <c r="W488" s="376"/>
      <c r="X488" s="377"/>
      <c r="Y488" s="186"/>
      <c r="Z488" s="186"/>
      <c r="AC488" s="212" t="str">
        <f t="shared" si="183"/>
        <v/>
      </c>
      <c r="AD488" s="260" t="str">
        <f t="shared" si="184"/>
        <v/>
      </c>
      <c r="AE488" s="212" t="str">
        <f t="shared" si="185"/>
        <v/>
      </c>
    </row>
    <row r="489" spans="1:31" ht="19.5" customHeight="1" x14ac:dyDescent="0.2">
      <c r="A489" s="67"/>
      <c r="B489" s="373"/>
      <c r="C489" s="69"/>
      <c r="D489" s="69"/>
      <c r="E489" s="69"/>
      <c r="F489" s="374"/>
      <c r="G489" s="175"/>
      <c r="H489" s="375"/>
      <c r="I489" s="184"/>
      <c r="J489" s="184"/>
      <c r="K489" s="376"/>
      <c r="L489" s="376"/>
      <c r="M489" s="377"/>
      <c r="N489" s="186"/>
      <c r="O489" s="186"/>
      <c r="P489" s="261" t="str">
        <f t="shared" ref="P489:P552" si="186">IF(H489="","",2761.92-(H489-738.08))</f>
        <v/>
      </c>
      <c r="Q489" s="261" t="str">
        <f t="shared" ref="Q489:Q552" si="187">IF(L489="","",4014.95-(L489-1268.65))</f>
        <v/>
      </c>
      <c r="R489" s="261" t="str">
        <f t="shared" ref="R489:R552" si="188">IF(K489="","",7237-(K489-1051))</f>
        <v/>
      </c>
      <c r="S489" s="375"/>
      <c r="T489" s="189"/>
      <c r="U489" s="189"/>
      <c r="V489" s="376"/>
      <c r="W489" s="376"/>
      <c r="X489" s="377"/>
      <c r="Y489" s="186"/>
      <c r="Z489" s="186"/>
      <c r="AC489" s="212" t="str">
        <f t="shared" ref="AC489:AC552" si="189">IF(S489="","",3153-(S489-347))</f>
        <v/>
      </c>
      <c r="AD489" s="260" t="str">
        <f t="shared" ref="AD489:AD552" si="190">IF(W489="","",7662-(W489-338))</f>
        <v/>
      </c>
      <c r="AE489" s="212" t="str">
        <f t="shared" ref="AE489:AE552" si="191">IF(V489="","",144-(V489-10000))</f>
        <v/>
      </c>
    </row>
    <row r="490" spans="1:31" ht="19.5" customHeight="1" x14ac:dyDescent="0.2">
      <c r="A490" s="67"/>
      <c r="B490" s="373"/>
      <c r="C490" s="69"/>
      <c r="D490" s="69"/>
      <c r="E490" s="69"/>
      <c r="F490" s="374"/>
      <c r="G490" s="175"/>
      <c r="H490" s="375"/>
      <c r="I490" s="184"/>
      <c r="J490" s="184"/>
      <c r="K490" s="376"/>
      <c r="L490" s="376"/>
      <c r="M490" s="377"/>
      <c r="N490" s="186"/>
      <c r="O490" s="186"/>
      <c r="P490" s="261" t="str">
        <f t="shared" si="186"/>
        <v/>
      </c>
      <c r="Q490" s="261" t="str">
        <f t="shared" si="187"/>
        <v/>
      </c>
      <c r="R490" s="261" t="str">
        <f t="shared" si="188"/>
        <v/>
      </c>
      <c r="S490" s="375"/>
      <c r="T490" s="189"/>
      <c r="U490" s="189"/>
      <c r="V490" s="376"/>
      <c r="W490" s="376"/>
      <c r="X490" s="377"/>
      <c r="Y490" s="186"/>
      <c r="Z490" s="186"/>
      <c r="AC490" s="212" t="str">
        <f t="shared" si="189"/>
        <v/>
      </c>
      <c r="AD490" s="260" t="str">
        <f t="shared" si="190"/>
        <v/>
      </c>
      <c r="AE490" s="212" t="str">
        <f t="shared" si="191"/>
        <v/>
      </c>
    </row>
    <row r="491" spans="1:31" ht="19.5" customHeight="1" x14ac:dyDescent="0.2">
      <c r="A491" s="67"/>
      <c r="B491" s="373"/>
      <c r="C491" s="69"/>
      <c r="D491" s="69"/>
      <c r="E491" s="69"/>
      <c r="F491" s="374"/>
      <c r="G491" s="175"/>
      <c r="H491" s="375"/>
      <c r="I491" s="184"/>
      <c r="J491" s="184"/>
      <c r="K491" s="376"/>
      <c r="L491" s="376"/>
      <c r="M491" s="377"/>
      <c r="N491" s="186"/>
      <c r="O491" s="186"/>
      <c r="P491" s="261" t="str">
        <f t="shared" si="186"/>
        <v/>
      </c>
      <c r="Q491" s="261" t="str">
        <f t="shared" si="187"/>
        <v/>
      </c>
      <c r="R491" s="261" t="str">
        <f t="shared" si="188"/>
        <v/>
      </c>
      <c r="S491" s="375"/>
      <c r="T491" s="189"/>
      <c r="U491" s="189"/>
      <c r="V491" s="376"/>
      <c r="W491" s="376"/>
      <c r="X491" s="377"/>
      <c r="Y491" s="186"/>
      <c r="Z491" s="186"/>
      <c r="AC491" s="212" t="str">
        <f t="shared" si="189"/>
        <v/>
      </c>
      <c r="AD491" s="260" t="str">
        <f t="shared" si="190"/>
        <v/>
      </c>
      <c r="AE491" s="212" t="str">
        <f t="shared" si="191"/>
        <v/>
      </c>
    </row>
    <row r="492" spans="1:31" ht="19.5" customHeight="1" x14ac:dyDescent="0.2">
      <c r="A492" s="67"/>
      <c r="B492" s="373"/>
      <c r="C492" s="69"/>
      <c r="D492" s="69"/>
      <c r="E492" s="69"/>
      <c r="F492" s="374"/>
      <c r="G492" s="175"/>
      <c r="H492" s="375"/>
      <c r="I492" s="184"/>
      <c r="J492" s="184"/>
      <c r="K492" s="376"/>
      <c r="L492" s="376"/>
      <c r="M492" s="377"/>
      <c r="N492" s="186"/>
      <c r="O492" s="186"/>
      <c r="P492" s="261" t="str">
        <f t="shared" si="186"/>
        <v/>
      </c>
      <c r="Q492" s="261" t="str">
        <f t="shared" si="187"/>
        <v/>
      </c>
      <c r="R492" s="261" t="str">
        <f t="shared" si="188"/>
        <v/>
      </c>
      <c r="S492" s="375"/>
      <c r="T492" s="189"/>
      <c r="U492" s="189"/>
      <c r="V492" s="376"/>
      <c r="W492" s="376"/>
      <c r="X492" s="377"/>
      <c r="Y492" s="186"/>
      <c r="Z492" s="186"/>
      <c r="AC492" s="212" t="str">
        <f t="shared" si="189"/>
        <v/>
      </c>
      <c r="AD492" s="260" t="str">
        <f t="shared" si="190"/>
        <v/>
      </c>
      <c r="AE492" s="212" t="str">
        <f t="shared" si="191"/>
        <v/>
      </c>
    </row>
    <row r="493" spans="1:31" ht="19.5" customHeight="1" x14ac:dyDescent="0.2">
      <c r="A493" s="67"/>
      <c r="B493" s="373"/>
      <c r="C493" s="69"/>
      <c r="D493" s="69"/>
      <c r="E493" s="69"/>
      <c r="F493" s="374"/>
      <c r="G493" s="175"/>
      <c r="H493" s="375"/>
      <c r="I493" s="184"/>
      <c r="J493" s="184"/>
      <c r="K493" s="376"/>
      <c r="L493" s="376"/>
      <c r="M493" s="377"/>
      <c r="N493" s="186"/>
      <c r="O493" s="186"/>
      <c r="P493" s="261" t="str">
        <f t="shared" si="186"/>
        <v/>
      </c>
      <c r="Q493" s="261" t="str">
        <f t="shared" si="187"/>
        <v/>
      </c>
      <c r="R493" s="261" t="str">
        <f t="shared" si="188"/>
        <v/>
      </c>
      <c r="S493" s="375"/>
      <c r="T493" s="189"/>
      <c r="U493" s="189"/>
      <c r="V493" s="376"/>
      <c r="W493" s="376"/>
      <c r="X493" s="377"/>
      <c r="Y493" s="186"/>
      <c r="Z493" s="186"/>
      <c r="AC493" s="212" t="str">
        <f t="shared" si="189"/>
        <v/>
      </c>
      <c r="AD493" s="260" t="str">
        <f t="shared" si="190"/>
        <v/>
      </c>
      <c r="AE493" s="212" t="str">
        <f t="shared" si="191"/>
        <v/>
      </c>
    </row>
    <row r="494" spans="1:31" ht="19.5" customHeight="1" x14ac:dyDescent="0.2">
      <c r="A494" s="67"/>
      <c r="B494" s="373"/>
      <c r="C494" s="69"/>
      <c r="D494" s="69"/>
      <c r="E494" s="69"/>
      <c r="F494" s="374"/>
      <c r="G494" s="175"/>
      <c r="H494" s="375"/>
      <c r="I494" s="184"/>
      <c r="J494" s="184"/>
      <c r="K494" s="376"/>
      <c r="L494" s="376"/>
      <c r="M494" s="377"/>
      <c r="N494" s="186"/>
      <c r="O494" s="186"/>
      <c r="P494" s="261" t="str">
        <f t="shared" si="186"/>
        <v/>
      </c>
      <c r="Q494" s="261" t="str">
        <f t="shared" si="187"/>
        <v/>
      </c>
      <c r="R494" s="261" t="str">
        <f t="shared" si="188"/>
        <v/>
      </c>
      <c r="S494" s="375"/>
      <c r="T494" s="189"/>
      <c r="U494" s="189"/>
      <c r="V494" s="376"/>
      <c r="W494" s="376"/>
      <c r="X494" s="377"/>
      <c r="Y494" s="186"/>
      <c r="Z494" s="186"/>
      <c r="AC494" s="212" t="str">
        <f t="shared" si="189"/>
        <v/>
      </c>
      <c r="AD494" s="260" t="str">
        <f t="shared" si="190"/>
        <v/>
      </c>
      <c r="AE494" s="212" t="str">
        <f t="shared" si="191"/>
        <v/>
      </c>
    </row>
    <row r="495" spans="1:31" ht="19.5" customHeight="1" x14ac:dyDescent="0.2">
      <c r="A495" s="67"/>
      <c r="B495" s="373"/>
      <c r="C495" s="69"/>
      <c r="D495" s="69"/>
      <c r="E495" s="69"/>
      <c r="F495" s="374"/>
      <c r="G495" s="175"/>
      <c r="H495" s="375"/>
      <c r="I495" s="184"/>
      <c r="J495" s="184"/>
      <c r="K495" s="376"/>
      <c r="L495" s="376"/>
      <c r="M495" s="377"/>
      <c r="N495" s="186"/>
      <c r="O495" s="186"/>
      <c r="P495" s="261" t="str">
        <f t="shared" si="186"/>
        <v/>
      </c>
      <c r="Q495" s="261" t="str">
        <f t="shared" si="187"/>
        <v/>
      </c>
      <c r="R495" s="261" t="str">
        <f t="shared" si="188"/>
        <v/>
      </c>
      <c r="S495" s="375"/>
      <c r="T495" s="189"/>
      <c r="U495" s="189"/>
      <c r="V495" s="376"/>
      <c r="W495" s="376"/>
      <c r="X495" s="377"/>
      <c r="Y495" s="186"/>
      <c r="Z495" s="186"/>
      <c r="AC495" s="212" t="str">
        <f t="shared" si="189"/>
        <v/>
      </c>
      <c r="AD495" s="260" t="str">
        <f t="shared" si="190"/>
        <v/>
      </c>
      <c r="AE495" s="212" t="str">
        <f t="shared" si="191"/>
        <v/>
      </c>
    </row>
    <row r="496" spans="1:31" ht="19.5" customHeight="1" x14ac:dyDescent="0.2">
      <c r="A496" s="67"/>
      <c r="B496" s="373"/>
      <c r="C496" s="69"/>
      <c r="D496" s="69"/>
      <c r="E496" s="69"/>
      <c r="F496" s="374"/>
      <c r="G496" s="175"/>
      <c r="H496" s="375"/>
      <c r="I496" s="184"/>
      <c r="J496" s="184"/>
      <c r="K496" s="376"/>
      <c r="L496" s="376"/>
      <c r="M496" s="377"/>
      <c r="N496" s="186"/>
      <c r="O496" s="186"/>
      <c r="P496" s="261" t="str">
        <f t="shared" si="186"/>
        <v/>
      </c>
      <c r="Q496" s="261" t="str">
        <f t="shared" si="187"/>
        <v/>
      </c>
      <c r="R496" s="261" t="str">
        <f t="shared" si="188"/>
        <v/>
      </c>
      <c r="S496" s="375"/>
      <c r="T496" s="189"/>
      <c r="U496" s="189"/>
      <c r="V496" s="376"/>
      <c r="W496" s="376"/>
      <c r="X496" s="377"/>
      <c r="Y496" s="186"/>
      <c r="Z496" s="186"/>
      <c r="AC496" s="212" t="str">
        <f t="shared" si="189"/>
        <v/>
      </c>
      <c r="AD496" s="260" t="str">
        <f t="shared" si="190"/>
        <v/>
      </c>
      <c r="AE496" s="212" t="str">
        <f t="shared" si="191"/>
        <v/>
      </c>
    </row>
    <row r="497" spans="1:31" ht="19.5" customHeight="1" x14ac:dyDescent="0.2">
      <c r="A497" s="67"/>
      <c r="B497" s="373"/>
      <c r="C497" s="69"/>
      <c r="D497" s="69"/>
      <c r="E497" s="69"/>
      <c r="F497" s="374"/>
      <c r="G497" s="175"/>
      <c r="H497" s="375"/>
      <c r="I497" s="184"/>
      <c r="J497" s="184"/>
      <c r="K497" s="376"/>
      <c r="L497" s="376"/>
      <c r="M497" s="377"/>
      <c r="N497" s="186"/>
      <c r="O497" s="186"/>
      <c r="P497" s="261" t="str">
        <f t="shared" si="186"/>
        <v/>
      </c>
      <c r="Q497" s="261" t="str">
        <f t="shared" si="187"/>
        <v/>
      </c>
      <c r="R497" s="261" t="str">
        <f t="shared" si="188"/>
        <v/>
      </c>
      <c r="S497" s="375"/>
      <c r="T497" s="189"/>
      <c r="U497" s="189"/>
      <c r="V497" s="376"/>
      <c r="W497" s="376"/>
      <c r="X497" s="377"/>
      <c r="Y497" s="186"/>
      <c r="Z497" s="186"/>
      <c r="AC497" s="212" t="str">
        <f t="shared" si="189"/>
        <v/>
      </c>
      <c r="AD497" s="260" t="str">
        <f t="shared" si="190"/>
        <v/>
      </c>
      <c r="AE497" s="212" t="str">
        <f t="shared" si="191"/>
        <v/>
      </c>
    </row>
    <row r="498" spans="1:31" ht="19.5" customHeight="1" x14ac:dyDescent="0.2">
      <c r="A498" s="67"/>
      <c r="B498" s="373"/>
      <c r="C498" s="69"/>
      <c r="D498" s="69"/>
      <c r="E498" s="69"/>
      <c r="F498" s="374"/>
      <c r="G498" s="175"/>
      <c r="H498" s="375"/>
      <c r="I498" s="184"/>
      <c r="J498" s="184"/>
      <c r="K498" s="376"/>
      <c r="L498" s="376"/>
      <c r="M498" s="377"/>
      <c r="N498" s="186"/>
      <c r="O498" s="186"/>
      <c r="P498" s="261" t="str">
        <f t="shared" si="186"/>
        <v/>
      </c>
      <c r="Q498" s="261" t="str">
        <f t="shared" si="187"/>
        <v/>
      </c>
      <c r="R498" s="261" t="str">
        <f t="shared" si="188"/>
        <v/>
      </c>
      <c r="S498" s="375"/>
      <c r="T498" s="189"/>
      <c r="U498" s="189"/>
      <c r="V498" s="376"/>
      <c r="W498" s="376"/>
      <c r="X498" s="377"/>
      <c r="Y498" s="186"/>
      <c r="Z498" s="186"/>
      <c r="AC498" s="212" t="str">
        <f t="shared" si="189"/>
        <v/>
      </c>
      <c r="AD498" s="260" t="str">
        <f t="shared" si="190"/>
        <v/>
      </c>
      <c r="AE498" s="212" t="str">
        <f t="shared" si="191"/>
        <v/>
      </c>
    </row>
    <row r="499" spans="1:31" ht="19.5" customHeight="1" x14ac:dyDescent="0.2">
      <c r="A499" s="67"/>
      <c r="B499" s="373"/>
      <c r="C499" s="69"/>
      <c r="D499" s="69"/>
      <c r="E499" s="69"/>
      <c r="F499" s="374"/>
      <c r="G499" s="175"/>
      <c r="H499" s="375"/>
      <c r="I499" s="184"/>
      <c r="J499" s="184"/>
      <c r="K499" s="376"/>
      <c r="L499" s="376"/>
      <c r="M499" s="377"/>
      <c r="N499" s="186"/>
      <c r="O499" s="186"/>
      <c r="P499" s="261" t="str">
        <f t="shared" si="186"/>
        <v/>
      </c>
      <c r="Q499" s="261" t="str">
        <f t="shared" si="187"/>
        <v/>
      </c>
      <c r="R499" s="261" t="str">
        <f t="shared" si="188"/>
        <v/>
      </c>
      <c r="S499" s="375"/>
      <c r="T499" s="189"/>
      <c r="U499" s="189"/>
      <c r="V499" s="376"/>
      <c r="W499" s="376"/>
      <c r="X499" s="377"/>
      <c r="Y499" s="186"/>
      <c r="Z499" s="186"/>
      <c r="AC499" s="212" t="str">
        <f t="shared" si="189"/>
        <v/>
      </c>
      <c r="AD499" s="260" t="str">
        <f t="shared" si="190"/>
        <v/>
      </c>
      <c r="AE499" s="212" t="str">
        <f t="shared" si="191"/>
        <v/>
      </c>
    </row>
    <row r="500" spans="1:31" ht="19.5" customHeight="1" x14ac:dyDescent="0.2">
      <c r="A500" s="67"/>
      <c r="B500" s="373"/>
      <c r="C500" s="69"/>
      <c r="D500" s="69"/>
      <c r="E500" s="69"/>
      <c r="F500" s="374"/>
      <c r="G500" s="175"/>
      <c r="H500" s="375"/>
      <c r="I500" s="184"/>
      <c r="J500" s="184"/>
      <c r="K500" s="376"/>
      <c r="L500" s="376"/>
      <c r="M500" s="377"/>
      <c r="N500" s="186"/>
      <c r="O500" s="186"/>
      <c r="P500" s="261" t="str">
        <f t="shared" si="186"/>
        <v/>
      </c>
      <c r="Q500" s="261" t="str">
        <f t="shared" si="187"/>
        <v/>
      </c>
      <c r="R500" s="261" t="str">
        <f t="shared" si="188"/>
        <v/>
      </c>
      <c r="S500" s="375"/>
      <c r="T500" s="189"/>
      <c r="U500" s="189"/>
      <c r="V500" s="376"/>
      <c r="W500" s="376"/>
      <c r="X500" s="377"/>
      <c r="Y500" s="186"/>
      <c r="Z500" s="186"/>
      <c r="AC500" s="212" t="str">
        <f t="shared" si="189"/>
        <v/>
      </c>
      <c r="AD500" s="260" t="str">
        <f t="shared" si="190"/>
        <v/>
      </c>
      <c r="AE500" s="212" t="str">
        <f t="shared" si="191"/>
        <v/>
      </c>
    </row>
    <row r="501" spans="1:31" ht="19.5" customHeight="1" x14ac:dyDescent="0.2">
      <c r="A501" s="67"/>
      <c r="B501" s="373"/>
      <c r="C501" s="69"/>
      <c r="D501" s="69"/>
      <c r="E501" s="69"/>
      <c r="F501" s="374"/>
      <c r="G501" s="175"/>
      <c r="H501" s="375"/>
      <c r="I501" s="184"/>
      <c r="J501" s="184"/>
      <c r="K501" s="376"/>
      <c r="L501" s="376"/>
      <c r="M501" s="377"/>
      <c r="N501" s="186"/>
      <c r="O501" s="186"/>
      <c r="P501" s="261" t="str">
        <f t="shared" si="186"/>
        <v/>
      </c>
      <c r="Q501" s="261" t="str">
        <f t="shared" si="187"/>
        <v/>
      </c>
      <c r="R501" s="261" t="str">
        <f t="shared" si="188"/>
        <v/>
      </c>
      <c r="S501" s="375"/>
      <c r="T501" s="189"/>
      <c r="U501" s="189"/>
      <c r="V501" s="376"/>
      <c r="W501" s="376"/>
      <c r="X501" s="377"/>
      <c r="Y501" s="186"/>
      <c r="Z501" s="186"/>
      <c r="AC501" s="212" t="str">
        <f t="shared" si="189"/>
        <v/>
      </c>
      <c r="AD501" s="260" t="str">
        <f t="shared" si="190"/>
        <v/>
      </c>
      <c r="AE501" s="212" t="str">
        <f t="shared" si="191"/>
        <v/>
      </c>
    </row>
    <row r="502" spans="1:31" ht="19.5" customHeight="1" x14ac:dyDescent="0.2">
      <c r="A502" s="67"/>
      <c r="B502" s="373"/>
      <c r="C502" s="69"/>
      <c r="D502" s="69"/>
      <c r="E502" s="69"/>
      <c r="F502" s="374"/>
      <c r="G502" s="175"/>
      <c r="H502" s="375"/>
      <c r="I502" s="184"/>
      <c r="J502" s="184"/>
      <c r="K502" s="376"/>
      <c r="L502" s="376"/>
      <c r="M502" s="377"/>
      <c r="N502" s="186"/>
      <c r="O502" s="186"/>
      <c r="P502" s="261" t="str">
        <f t="shared" si="186"/>
        <v/>
      </c>
      <c r="Q502" s="261" t="str">
        <f t="shared" si="187"/>
        <v/>
      </c>
      <c r="R502" s="261" t="str">
        <f t="shared" si="188"/>
        <v/>
      </c>
      <c r="S502" s="375"/>
      <c r="T502" s="189"/>
      <c r="U502" s="189"/>
      <c r="V502" s="376"/>
      <c r="W502" s="376"/>
      <c r="X502" s="377"/>
      <c r="Y502" s="186"/>
      <c r="Z502" s="186"/>
      <c r="AC502" s="212" t="str">
        <f t="shared" si="189"/>
        <v/>
      </c>
      <c r="AD502" s="260" t="str">
        <f t="shared" si="190"/>
        <v/>
      </c>
      <c r="AE502" s="212" t="str">
        <f t="shared" si="191"/>
        <v/>
      </c>
    </row>
    <row r="503" spans="1:31" ht="19.5" customHeight="1" x14ac:dyDescent="0.2">
      <c r="A503" s="67"/>
      <c r="B503" s="373"/>
      <c r="C503" s="69"/>
      <c r="D503" s="69"/>
      <c r="E503" s="69"/>
      <c r="F503" s="374"/>
      <c r="G503" s="175"/>
      <c r="H503" s="375"/>
      <c r="I503" s="184"/>
      <c r="J503" s="184"/>
      <c r="K503" s="376"/>
      <c r="L503" s="376"/>
      <c r="M503" s="377"/>
      <c r="N503" s="186"/>
      <c r="O503" s="186"/>
      <c r="P503" s="261" t="str">
        <f t="shared" si="186"/>
        <v/>
      </c>
      <c r="Q503" s="261" t="str">
        <f t="shared" si="187"/>
        <v/>
      </c>
      <c r="R503" s="261" t="str">
        <f t="shared" si="188"/>
        <v/>
      </c>
      <c r="S503" s="375"/>
      <c r="T503" s="189"/>
      <c r="U503" s="189"/>
      <c r="V503" s="376"/>
      <c r="W503" s="376"/>
      <c r="X503" s="377"/>
      <c r="Y503" s="186"/>
      <c r="Z503" s="186"/>
      <c r="AC503" s="212" t="str">
        <f t="shared" si="189"/>
        <v/>
      </c>
      <c r="AD503" s="260" t="str">
        <f t="shared" si="190"/>
        <v/>
      </c>
      <c r="AE503" s="212" t="str">
        <f t="shared" si="191"/>
        <v/>
      </c>
    </row>
    <row r="504" spans="1:31" ht="19.5" customHeight="1" x14ac:dyDescent="0.2">
      <c r="A504" s="67"/>
      <c r="B504" s="373"/>
      <c r="C504" s="69"/>
      <c r="D504" s="69"/>
      <c r="E504" s="69"/>
      <c r="F504" s="374"/>
      <c r="G504" s="175"/>
      <c r="H504" s="375"/>
      <c r="I504" s="184"/>
      <c r="J504" s="184"/>
      <c r="K504" s="376"/>
      <c r="L504" s="376"/>
      <c r="M504" s="377"/>
      <c r="N504" s="186"/>
      <c r="O504" s="186"/>
      <c r="P504" s="261" t="str">
        <f t="shared" si="186"/>
        <v/>
      </c>
      <c r="Q504" s="261" t="str">
        <f t="shared" si="187"/>
        <v/>
      </c>
      <c r="R504" s="261" t="str">
        <f t="shared" si="188"/>
        <v/>
      </c>
      <c r="S504" s="375"/>
      <c r="T504" s="189"/>
      <c r="U504" s="189"/>
      <c r="V504" s="376"/>
      <c r="W504" s="376"/>
      <c r="X504" s="377"/>
      <c r="Y504" s="186"/>
      <c r="Z504" s="186"/>
      <c r="AC504" s="212" t="str">
        <f t="shared" si="189"/>
        <v/>
      </c>
      <c r="AD504" s="260" t="str">
        <f t="shared" si="190"/>
        <v/>
      </c>
      <c r="AE504" s="212" t="str">
        <f t="shared" si="191"/>
        <v/>
      </c>
    </row>
    <row r="505" spans="1:31" ht="19.5" customHeight="1" x14ac:dyDescent="0.2">
      <c r="A505" s="67"/>
      <c r="B505" s="373"/>
      <c r="C505" s="69"/>
      <c r="D505" s="69"/>
      <c r="E505" s="69"/>
      <c r="F505" s="374"/>
      <c r="G505" s="175"/>
      <c r="H505" s="375"/>
      <c r="I505" s="184"/>
      <c r="J505" s="184"/>
      <c r="K505" s="376"/>
      <c r="L505" s="376"/>
      <c r="M505" s="377"/>
      <c r="N505" s="186"/>
      <c r="O505" s="186"/>
      <c r="P505" s="261" t="str">
        <f t="shared" si="186"/>
        <v/>
      </c>
      <c r="Q505" s="261" t="str">
        <f t="shared" si="187"/>
        <v/>
      </c>
      <c r="R505" s="261" t="str">
        <f t="shared" si="188"/>
        <v/>
      </c>
      <c r="S505" s="375"/>
      <c r="T505" s="189"/>
      <c r="U505" s="189"/>
      <c r="V505" s="376"/>
      <c r="W505" s="376"/>
      <c r="X505" s="377"/>
      <c r="Y505" s="186"/>
      <c r="Z505" s="186"/>
      <c r="AC505" s="212" t="str">
        <f t="shared" si="189"/>
        <v/>
      </c>
      <c r="AD505" s="260" t="str">
        <f t="shared" si="190"/>
        <v/>
      </c>
      <c r="AE505" s="212" t="str">
        <f t="shared" si="191"/>
        <v/>
      </c>
    </row>
    <row r="506" spans="1:31" ht="19.5" customHeight="1" x14ac:dyDescent="0.2">
      <c r="A506" s="67"/>
      <c r="B506" s="373"/>
      <c r="C506" s="69"/>
      <c r="D506" s="69"/>
      <c r="E506" s="69"/>
      <c r="F506" s="374"/>
      <c r="G506" s="175"/>
      <c r="H506" s="375"/>
      <c r="I506" s="184"/>
      <c r="J506" s="184"/>
      <c r="K506" s="376"/>
      <c r="L506" s="376"/>
      <c r="M506" s="377"/>
      <c r="N506" s="186"/>
      <c r="O506" s="186"/>
      <c r="P506" s="261" t="str">
        <f t="shared" si="186"/>
        <v/>
      </c>
      <c r="Q506" s="261" t="str">
        <f t="shared" si="187"/>
        <v/>
      </c>
      <c r="R506" s="261" t="str">
        <f t="shared" si="188"/>
        <v/>
      </c>
      <c r="S506" s="375"/>
      <c r="T506" s="189"/>
      <c r="U506" s="189"/>
      <c r="V506" s="376"/>
      <c r="W506" s="376"/>
      <c r="X506" s="377"/>
      <c r="Y506" s="186"/>
      <c r="Z506" s="186"/>
      <c r="AC506" s="212" t="str">
        <f t="shared" si="189"/>
        <v/>
      </c>
      <c r="AD506" s="260" t="str">
        <f t="shared" si="190"/>
        <v/>
      </c>
      <c r="AE506" s="212" t="str">
        <f t="shared" si="191"/>
        <v/>
      </c>
    </row>
    <row r="507" spans="1:31" ht="19.5" customHeight="1" x14ac:dyDescent="0.2">
      <c r="A507" s="67"/>
      <c r="B507" s="373"/>
      <c r="C507" s="69"/>
      <c r="D507" s="69"/>
      <c r="E507" s="69"/>
      <c r="F507" s="374"/>
      <c r="G507" s="175"/>
      <c r="H507" s="375"/>
      <c r="I507" s="184"/>
      <c r="J507" s="184"/>
      <c r="K507" s="376"/>
      <c r="L507" s="376"/>
      <c r="M507" s="377"/>
      <c r="N507" s="186"/>
      <c r="O507" s="186"/>
      <c r="P507" s="261" t="str">
        <f t="shared" si="186"/>
        <v/>
      </c>
      <c r="Q507" s="261" t="str">
        <f t="shared" si="187"/>
        <v/>
      </c>
      <c r="R507" s="261" t="str">
        <f t="shared" si="188"/>
        <v/>
      </c>
      <c r="S507" s="375"/>
      <c r="T507" s="189"/>
      <c r="U507" s="189"/>
      <c r="V507" s="376"/>
      <c r="W507" s="376"/>
      <c r="X507" s="377"/>
      <c r="Y507" s="186"/>
      <c r="Z507" s="186"/>
      <c r="AC507" s="212" t="str">
        <f t="shared" si="189"/>
        <v/>
      </c>
      <c r="AD507" s="260" t="str">
        <f t="shared" si="190"/>
        <v/>
      </c>
      <c r="AE507" s="212" t="str">
        <f t="shared" si="191"/>
        <v/>
      </c>
    </row>
    <row r="508" spans="1:31" ht="19.5" customHeight="1" x14ac:dyDescent="0.2">
      <c r="A508" s="67"/>
      <c r="B508" s="373"/>
      <c r="C508" s="69"/>
      <c r="D508" s="69"/>
      <c r="E508" s="69"/>
      <c r="F508" s="374"/>
      <c r="G508" s="175"/>
      <c r="H508" s="375"/>
      <c r="I508" s="184"/>
      <c r="J508" s="184"/>
      <c r="K508" s="376"/>
      <c r="L508" s="376"/>
      <c r="M508" s="377"/>
      <c r="N508" s="186"/>
      <c r="O508" s="186"/>
      <c r="P508" s="261" t="str">
        <f t="shared" si="186"/>
        <v/>
      </c>
      <c r="Q508" s="261" t="str">
        <f t="shared" si="187"/>
        <v/>
      </c>
      <c r="R508" s="261" t="str">
        <f t="shared" si="188"/>
        <v/>
      </c>
      <c r="S508" s="375"/>
      <c r="T508" s="189"/>
      <c r="U508" s="189"/>
      <c r="V508" s="376"/>
      <c r="W508" s="376"/>
      <c r="X508" s="377"/>
      <c r="Y508" s="186"/>
      <c r="Z508" s="186"/>
      <c r="AC508" s="212" t="str">
        <f t="shared" si="189"/>
        <v/>
      </c>
      <c r="AD508" s="260" t="str">
        <f t="shared" si="190"/>
        <v/>
      </c>
      <c r="AE508" s="212" t="str">
        <f t="shared" si="191"/>
        <v/>
      </c>
    </row>
    <row r="509" spans="1:31" ht="19.5" customHeight="1" x14ac:dyDescent="0.2">
      <c r="A509" s="67"/>
      <c r="B509" s="373"/>
      <c r="C509" s="69"/>
      <c r="D509" s="69"/>
      <c r="E509" s="69"/>
      <c r="F509" s="374"/>
      <c r="G509" s="175"/>
      <c r="H509" s="375"/>
      <c r="I509" s="184"/>
      <c r="J509" s="184"/>
      <c r="K509" s="376"/>
      <c r="L509" s="376"/>
      <c r="M509" s="377"/>
      <c r="N509" s="186"/>
      <c r="O509" s="186"/>
      <c r="P509" s="261" t="str">
        <f t="shared" si="186"/>
        <v/>
      </c>
      <c r="Q509" s="261" t="str">
        <f t="shared" si="187"/>
        <v/>
      </c>
      <c r="R509" s="261" t="str">
        <f t="shared" si="188"/>
        <v/>
      </c>
      <c r="S509" s="375"/>
      <c r="T509" s="189"/>
      <c r="U509" s="189"/>
      <c r="V509" s="376"/>
      <c r="W509" s="376"/>
      <c r="X509" s="377"/>
      <c r="Y509" s="186"/>
      <c r="Z509" s="186"/>
      <c r="AC509" s="212" t="str">
        <f t="shared" si="189"/>
        <v/>
      </c>
      <c r="AD509" s="260" t="str">
        <f t="shared" si="190"/>
        <v/>
      </c>
      <c r="AE509" s="212" t="str">
        <f t="shared" si="191"/>
        <v/>
      </c>
    </row>
    <row r="510" spans="1:31" ht="19.5" customHeight="1" x14ac:dyDescent="0.2">
      <c r="A510" s="67"/>
      <c r="B510" s="373"/>
      <c r="C510" s="69"/>
      <c r="D510" s="69"/>
      <c r="E510" s="69"/>
      <c r="F510" s="374"/>
      <c r="G510" s="175"/>
      <c r="H510" s="375"/>
      <c r="I510" s="184"/>
      <c r="J510" s="184"/>
      <c r="K510" s="376"/>
      <c r="L510" s="376"/>
      <c r="M510" s="377"/>
      <c r="N510" s="186"/>
      <c r="O510" s="186"/>
      <c r="P510" s="261" t="str">
        <f t="shared" si="186"/>
        <v/>
      </c>
      <c r="Q510" s="261" t="str">
        <f t="shared" si="187"/>
        <v/>
      </c>
      <c r="R510" s="261" t="str">
        <f t="shared" si="188"/>
        <v/>
      </c>
      <c r="S510" s="375"/>
      <c r="T510" s="189"/>
      <c r="U510" s="189"/>
      <c r="V510" s="376"/>
      <c r="W510" s="376"/>
      <c r="X510" s="377"/>
      <c r="Y510" s="186"/>
      <c r="Z510" s="186"/>
      <c r="AC510" s="212" t="str">
        <f t="shared" si="189"/>
        <v/>
      </c>
      <c r="AD510" s="260" t="str">
        <f t="shared" si="190"/>
        <v/>
      </c>
      <c r="AE510" s="212" t="str">
        <f t="shared" si="191"/>
        <v/>
      </c>
    </row>
    <row r="511" spans="1:31" ht="19.5" customHeight="1" x14ac:dyDescent="0.2">
      <c r="A511" s="67"/>
      <c r="B511" s="373"/>
      <c r="C511" s="69"/>
      <c r="D511" s="69"/>
      <c r="E511" s="69"/>
      <c r="F511" s="374"/>
      <c r="G511" s="175"/>
      <c r="H511" s="375"/>
      <c r="I511" s="184"/>
      <c r="J511" s="184"/>
      <c r="K511" s="376"/>
      <c r="L511" s="376"/>
      <c r="M511" s="377"/>
      <c r="N511" s="186"/>
      <c r="O511" s="186"/>
      <c r="P511" s="261" t="str">
        <f t="shared" si="186"/>
        <v/>
      </c>
      <c r="Q511" s="261" t="str">
        <f t="shared" si="187"/>
        <v/>
      </c>
      <c r="R511" s="261" t="str">
        <f t="shared" si="188"/>
        <v/>
      </c>
      <c r="S511" s="375"/>
      <c r="T511" s="189"/>
      <c r="U511" s="189"/>
      <c r="V511" s="376"/>
      <c r="W511" s="376"/>
      <c r="X511" s="377"/>
      <c r="Y511" s="186"/>
      <c r="Z511" s="186"/>
      <c r="AC511" s="212" t="str">
        <f t="shared" si="189"/>
        <v/>
      </c>
      <c r="AD511" s="260" t="str">
        <f t="shared" si="190"/>
        <v/>
      </c>
      <c r="AE511" s="212" t="str">
        <f t="shared" si="191"/>
        <v/>
      </c>
    </row>
    <row r="512" spans="1:31" ht="19.5" customHeight="1" x14ac:dyDescent="0.2">
      <c r="A512" s="67"/>
      <c r="B512" s="373"/>
      <c r="C512" s="69"/>
      <c r="D512" s="69"/>
      <c r="E512" s="69"/>
      <c r="F512" s="374"/>
      <c r="G512" s="175"/>
      <c r="H512" s="375"/>
      <c r="I512" s="184"/>
      <c r="J512" s="184"/>
      <c r="K512" s="376"/>
      <c r="L512" s="376"/>
      <c r="M512" s="377"/>
      <c r="N512" s="186"/>
      <c r="O512" s="186"/>
      <c r="P512" s="261" t="str">
        <f t="shared" si="186"/>
        <v/>
      </c>
      <c r="Q512" s="261" t="str">
        <f t="shared" si="187"/>
        <v/>
      </c>
      <c r="R512" s="261" t="str">
        <f t="shared" si="188"/>
        <v/>
      </c>
      <c r="S512" s="375"/>
      <c r="T512" s="189"/>
      <c r="U512" s="189"/>
      <c r="V512" s="376"/>
      <c r="W512" s="376"/>
      <c r="X512" s="377"/>
      <c r="Y512" s="186"/>
      <c r="Z512" s="186"/>
      <c r="AC512" s="212" t="str">
        <f t="shared" si="189"/>
        <v/>
      </c>
      <c r="AD512" s="260" t="str">
        <f t="shared" si="190"/>
        <v/>
      </c>
      <c r="AE512" s="212" t="str">
        <f t="shared" si="191"/>
        <v/>
      </c>
    </row>
    <row r="513" spans="1:31" ht="19.5" customHeight="1" x14ac:dyDescent="0.2">
      <c r="A513" s="67"/>
      <c r="B513" s="373"/>
      <c r="C513" s="69"/>
      <c r="D513" s="69"/>
      <c r="E513" s="69"/>
      <c r="F513" s="374"/>
      <c r="G513" s="175"/>
      <c r="H513" s="375"/>
      <c r="I513" s="184"/>
      <c r="J513" s="184"/>
      <c r="K513" s="376"/>
      <c r="L513" s="376"/>
      <c r="M513" s="377"/>
      <c r="N513" s="186"/>
      <c r="O513" s="186"/>
      <c r="P513" s="261" t="str">
        <f t="shared" si="186"/>
        <v/>
      </c>
      <c r="Q513" s="261" t="str">
        <f t="shared" si="187"/>
        <v/>
      </c>
      <c r="R513" s="261" t="str">
        <f t="shared" si="188"/>
        <v/>
      </c>
      <c r="S513" s="375"/>
      <c r="T513" s="189"/>
      <c r="U513" s="189"/>
      <c r="V513" s="376"/>
      <c r="W513" s="376"/>
      <c r="X513" s="377"/>
      <c r="Y513" s="186"/>
      <c r="Z513" s="186"/>
      <c r="AC513" s="212" t="str">
        <f t="shared" si="189"/>
        <v/>
      </c>
      <c r="AD513" s="260" t="str">
        <f t="shared" si="190"/>
        <v/>
      </c>
      <c r="AE513" s="212" t="str">
        <f t="shared" si="191"/>
        <v/>
      </c>
    </row>
    <row r="514" spans="1:31" ht="19.5" customHeight="1" x14ac:dyDescent="0.2">
      <c r="A514" s="67"/>
      <c r="B514" s="373"/>
      <c r="C514" s="69"/>
      <c r="D514" s="69"/>
      <c r="E514" s="69"/>
      <c r="F514" s="374"/>
      <c r="G514" s="175"/>
      <c r="H514" s="375"/>
      <c r="I514" s="184"/>
      <c r="J514" s="184"/>
      <c r="K514" s="376"/>
      <c r="L514" s="376"/>
      <c r="M514" s="377"/>
      <c r="N514" s="186"/>
      <c r="O514" s="186"/>
      <c r="P514" s="261" t="str">
        <f t="shared" si="186"/>
        <v/>
      </c>
      <c r="Q514" s="261" t="str">
        <f t="shared" si="187"/>
        <v/>
      </c>
      <c r="R514" s="261" t="str">
        <f t="shared" si="188"/>
        <v/>
      </c>
      <c r="S514" s="375"/>
      <c r="T514" s="189"/>
      <c r="U514" s="189"/>
      <c r="V514" s="376"/>
      <c r="W514" s="376"/>
      <c r="X514" s="377"/>
      <c r="Y514" s="186"/>
      <c r="Z514" s="186"/>
      <c r="AC514" s="212" t="str">
        <f t="shared" si="189"/>
        <v/>
      </c>
      <c r="AD514" s="260" t="str">
        <f t="shared" si="190"/>
        <v/>
      </c>
      <c r="AE514" s="212" t="str">
        <f t="shared" si="191"/>
        <v/>
      </c>
    </row>
    <row r="515" spans="1:31" ht="19.5" customHeight="1" x14ac:dyDescent="0.2">
      <c r="A515" s="67"/>
      <c r="B515" s="373"/>
      <c r="C515" s="69"/>
      <c r="D515" s="69"/>
      <c r="E515" s="69"/>
      <c r="F515" s="374"/>
      <c r="G515" s="175"/>
      <c r="H515" s="375"/>
      <c r="I515" s="184"/>
      <c r="J515" s="184"/>
      <c r="K515" s="376"/>
      <c r="L515" s="376"/>
      <c r="M515" s="377"/>
      <c r="N515" s="186"/>
      <c r="O515" s="186"/>
      <c r="P515" s="261" t="str">
        <f t="shared" si="186"/>
        <v/>
      </c>
      <c r="Q515" s="261" t="str">
        <f t="shared" si="187"/>
        <v/>
      </c>
      <c r="R515" s="261" t="str">
        <f t="shared" si="188"/>
        <v/>
      </c>
      <c r="S515" s="375"/>
      <c r="T515" s="189"/>
      <c r="U515" s="189"/>
      <c r="V515" s="376"/>
      <c r="W515" s="376"/>
      <c r="X515" s="377"/>
      <c r="Y515" s="186"/>
      <c r="Z515" s="186"/>
      <c r="AC515" s="212" t="str">
        <f t="shared" si="189"/>
        <v/>
      </c>
      <c r="AD515" s="260" t="str">
        <f t="shared" si="190"/>
        <v/>
      </c>
      <c r="AE515" s="212" t="str">
        <f t="shared" si="191"/>
        <v/>
      </c>
    </row>
    <row r="516" spans="1:31" ht="19.5" customHeight="1" x14ac:dyDescent="0.2">
      <c r="A516" s="67"/>
      <c r="B516" s="373"/>
      <c r="C516" s="69"/>
      <c r="D516" s="69"/>
      <c r="E516" s="69"/>
      <c r="F516" s="374"/>
      <c r="G516" s="175"/>
      <c r="H516" s="375"/>
      <c r="I516" s="184"/>
      <c r="J516" s="184"/>
      <c r="K516" s="376"/>
      <c r="L516" s="376"/>
      <c r="M516" s="377"/>
      <c r="N516" s="186"/>
      <c r="O516" s="186"/>
      <c r="P516" s="261" t="str">
        <f t="shared" si="186"/>
        <v/>
      </c>
      <c r="Q516" s="261" t="str">
        <f t="shared" si="187"/>
        <v/>
      </c>
      <c r="R516" s="261" t="str">
        <f t="shared" si="188"/>
        <v/>
      </c>
      <c r="S516" s="375"/>
      <c r="T516" s="189"/>
      <c r="U516" s="189"/>
      <c r="V516" s="376"/>
      <c r="W516" s="376"/>
      <c r="X516" s="377"/>
      <c r="Y516" s="186"/>
      <c r="Z516" s="186"/>
      <c r="AC516" s="212" t="str">
        <f t="shared" si="189"/>
        <v/>
      </c>
      <c r="AD516" s="260" t="str">
        <f t="shared" si="190"/>
        <v/>
      </c>
      <c r="AE516" s="212" t="str">
        <f t="shared" si="191"/>
        <v/>
      </c>
    </row>
    <row r="517" spans="1:31" ht="19.5" customHeight="1" x14ac:dyDescent="0.2">
      <c r="A517" s="67"/>
      <c r="B517" s="373"/>
      <c r="C517" s="69"/>
      <c r="D517" s="69"/>
      <c r="E517" s="69"/>
      <c r="F517" s="374"/>
      <c r="G517" s="175"/>
      <c r="H517" s="375"/>
      <c r="I517" s="184"/>
      <c r="J517" s="184"/>
      <c r="K517" s="376"/>
      <c r="L517" s="376"/>
      <c r="M517" s="377"/>
      <c r="N517" s="186"/>
      <c r="O517" s="186"/>
      <c r="P517" s="261" t="str">
        <f t="shared" si="186"/>
        <v/>
      </c>
      <c r="Q517" s="261" t="str">
        <f t="shared" si="187"/>
        <v/>
      </c>
      <c r="R517" s="261" t="str">
        <f t="shared" si="188"/>
        <v/>
      </c>
      <c r="S517" s="375"/>
      <c r="T517" s="189"/>
      <c r="U517" s="189"/>
      <c r="V517" s="376"/>
      <c r="W517" s="376"/>
      <c r="X517" s="377"/>
      <c r="Y517" s="186"/>
      <c r="Z517" s="186"/>
      <c r="AC517" s="212" t="str">
        <f t="shared" si="189"/>
        <v/>
      </c>
      <c r="AD517" s="260" t="str">
        <f t="shared" si="190"/>
        <v/>
      </c>
      <c r="AE517" s="212" t="str">
        <f t="shared" si="191"/>
        <v/>
      </c>
    </row>
    <row r="518" spans="1:31" ht="19.5" customHeight="1" x14ac:dyDescent="0.2">
      <c r="A518" s="67"/>
      <c r="B518" s="373"/>
      <c r="C518" s="69"/>
      <c r="D518" s="69"/>
      <c r="E518" s="69"/>
      <c r="F518" s="374"/>
      <c r="G518" s="175"/>
      <c r="H518" s="375"/>
      <c r="I518" s="184"/>
      <c r="J518" s="184"/>
      <c r="K518" s="376"/>
      <c r="L518" s="376"/>
      <c r="M518" s="377"/>
      <c r="N518" s="186"/>
      <c r="O518" s="186"/>
      <c r="P518" s="261" t="str">
        <f t="shared" si="186"/>
        <v/>
      </c>
      <c r="Q518" s="261" t="str">
        <f t="shared" si="187"/>
        <v/>
      </c>
      <c r="R518" s="261" t="str">
        <f t="shared" si="188"/>
        <v/>
      </c>
      <c r="S518" s="375"/>
      <c r="T518" s="189"/>
      <c r="U518" s="189"/>
      <c r="V518" s="376"/>
      <c r="W518" s="376"/>
      <c r="X518" s="377"/>
      <c r="Y518" s="186"/>
      <c r="Z518" s="186"/>
      <c r="AC518" s="212" t="str">
        <f t="shared" si="189"/>
        <v/>
      </c>
      <c r="AD518" s="260" t="str">
        <f t="shared" si="190"/>
        <v/>
      </c>
      <c r="AE518" s="212" t="str">
        <f t="shared" si="191"/>
        <v/>
      </c>
    </row>
    <row r="519" spans="1:31" ht="19.5" customHeight="1" x14ac:dyDescent="0.2">
      <c r="A519" s="67"/>
      <c r="B519" s="373"/>
      <c r="C519" s="69"/>
      <c r="D519" s="69"/>
      <c r="E519" s="69"/>
      <c r="F519" s="374"/>
      <c r="G519" s="175"/>
      <c r="H519" s="375"/>
      <c r="I519" s="184"/>
      <c r="J519" s="184"/>
      <c r="K519" s="376"/>
      <c r="L519" s="376"/>
      <c r="M519" s="377"/>
      <c r="N519" s="186"/>
      <c r="O519" s="186"/>
      <c r="P519" s="261" t="str">
        <f t="shared" si="186"/>
        <v/>
      </c>
      <c r="Q519" s="261" t="str">
        <f t="shared" si="187"/>
        <v/>
      </c>
      <c r="R519" s="261" t="str">
        <f t="shared" si="188"/>
        <v/>
      </c>
      <c r="S519" s="375"/>
      <c r="T519" s="189"/>
      <c r="U519" s="189"/>
      <c r="V519" s="376"/>
      <c r="W519" s="376"/>
      <c r="X519" s="377"/>
      <c r="Y519" s="186"/>
      <c r="Z519" s="186"/>
      <c r="AC519" s="212" t="str">
        <f t="shared" si="189"/>
        <v/>
      </c>
      <c r="AD519" s="260" t="str">
        <f t="shared" si="190"/>
        <v/>
      </c>
      <c r="AE519" s="212" t="str">
        <f t="shared" si="191"/>
        <v/>
      </c>
    </row>
    <row r="520" spans="1:31" ht="19.5" customHeight="1" x14ac:dyDescent="0.2">
      <c r="A520" s="67"/>
      <c r="B520" s="373"/>
      <c r="C520" s="69"/>
      <c r="D520" s="69"/>
      <c r="E520" s="69"/>
      <c r="F520" s="374"/>
      <c r="G520" s="175"/>
      <c r="H520" s="375"/>
      <c r="I520" s="184"/>
      <c r="J520" s="184"/>
      <c r="K520" s="376"/>
      <c r="L520" s="376"/>
      <c r="M520" s="377"/>
      <c r="N520" s="186"/>
      <c r="O520" s="186"/>
      <c r="P520" s="261" t="str">
        <f t="shared" si="186"/>
        <v/>
      </c>
      <c r="Q520" s="261" t="str">
        <f t="shared" si="187"/>
        <v/>
      </c>
      <c r="R520" s="261" t="str">
        <f t="shared" si="188"/>
        <v/>
      </c>
      <c r="S520" s="375"/>
      <c r="T520" s="189"/>
      <c r="U520" s="189"/>
      <c r="V520" s="376"/>
      <c r="W520" s="376"/>
      <c r="X520" s="377"/>
      <c r="Y520" s="186"/>
      <c r="Z520" s="186"/>
      <c r="AC520" s="212" t="str">
        <f t="shared" si="189"/>
        <v/>
      </c>
      <c r="AD520" s="260" t="str">
        <f t="shared" si="190"/>
        <v/>
      </c>
      <c r="AE520" s="212" t="str">
        <f t="shared" si="191"/>
        <v/>
      </c>
    </row>
    <row r="521" spans="1:31" ht="19.5" customHeight="1" x14ac:dyDescent="0.2">
      <c r="A521" s="67"/>
      <c r="B521" s="373"/>
      <c r="C521" s="69"/>
      <c r="D521" s="69"/>
      <c r="E521" s="69"/>
      <c r="F521" s="374"/>
      <c r="G521" s="175"/>
      <c r="H521" s="375"/>
      <c r="I521" s="184"/>
      <c r="J521" s="184"/>
      <c r="K521" s="376"/>
      <c r="L521" s="376"/>
      <c r="M521" s="377"/>
      <c r="N521" s="186"/>
      <c r="O521" s="186"/>
      <c r="P521" s="261" t="str">
        <f t="shared" si="186"/>
        <v/>
      </c>
      <c r="Q521" s="261" t="str">
        <f t="shared" si="187"/>
        <v/>
      </c>
      <c r="R521" s="261" t="str">
        <f t="shared" si="188"/>
        <v/>
      </c>
      <c r="S521" s="375"/>
      <c r="T521" s="189"/>
      <c r="U521" s="189"/>
      <c r="V521" s="376"/>
      <c r="W521" s="376"/>
      <c r="X521" s="377"/>
      <c r="Y521" s="186"/>
      <c r="Z521" s="186"/>
      <c r="AC521" s="212" t="str">
        <f t="shared" si="189"/>
        <v/>
      </c>
      <c r="AD521" s="260" t="str">
        <f t="shared" si="190"/>
        <v/>
      </c>
      <c r="AE521" s="212" t="str">
        <f t="shared" si="191"/>
        <v/>
      </c>
    </row>
    <row r="522" spans="1:31" ht="19.5" customHeight="1" x14ac:dyDescent="0.2">
      <c r="A522" s="67"/>
      <c r="B522" s="373"/>
      <c r="C522" s="69"/>
      <c r="D522" s="69"/>
      <c r="E522" s="69"/>
      <c r="F522" s="374"/>
      <c r="G522" s="175"/>
      <c r="H522" s="375"/>
      <c r="I522" s="184"/>
      <c r="J522" s="184"/>
      <c r="K522" s="376"/>
      <c r="L522" s="376"/>
      <c r="M522" s="377"/>
      <c r="N522" s="186"/>
      <c r="O522" s="186"/>
      <c r="P522" s="261" t="str">
        <f t="shared" si="186"/>
        <v/>
      </c>
      <c r="Q522" s="261" t="str">
        <f t="shared" si="187"/>
        <v/>
      </c>
      <c r="R522" s="261" t="str">
        <f t="shared" si="188"/>
        <v/>
      </c>
      <c r="S522" s="375"/>
      <c r="T522" s="189"/>
      <c r="U522" s="189"/>
      <c r="V522" s="376"/>
      <c r="W522" s="376"/>
      <c r="X522" s="377"/>
      <c r="Y522" s="186"/>
      <c r="Z522" s="186"/>
      <c r="AC522" s="212" t="str">
        <f t="shared" si="189"/>
        <v/>
      </c>
      <c r="AD522" s="260" t="str">
        <f t="shared" si="190"/>
        <v/>
      </c>
      <c r="AE522" s="212" t="str">
        <f t="shared" si="191"/>
        <v/>
      </c>
    </row>
    <row r="523" spans="1:31" ht="19.5" customHeight="1" x14ac:dyDescent="0.2">
      <c r="A523" s="67"/>
      <c r="B523" s="373"/>
      <c r="C523" s="69"/>
      <c r="D523" s="69"/>
      <c r="E523" s="69"/>
      <c r="F523" s="374"/>
      <c r="G523" s="175"/>
      <c r="H523" s="375"/>
      <c r="I523" s="184"/>
      <c r="J523" s="184"/>
      <c r="K523" s="376"/>
      <c r="L523" s="376"/>
      <c r="M523" s="377"/>
      <c r="N523" s="186"/>
      <c r="O523" s="186"/>
      <c r="P523" s="261" t="str">
        <f t="shared" si="186"/>
        <v/>
      </c>
      <c r="Q523" s="261" t="str">
        <f t="shared" si="187"/>
        <v/>
      </c>
      <c r="R523" s="261" t="str">
        <f t="shared" si="188"/>
        <v/>
      </c>
      <c r="S523" s="375"/>
      <c r="T523" s="189"/>
      <c r="U523" s="189"/>
      <c r="V523" s="376"/>
      <c r="W523" s="376"/>
      <c r="X523" s="377"/>
      <c r="Y523" s="186"/>
      <c r="Z523" s="186"/>
      <c r="AC523" s="212" t="str">
        <f t="shared" si="189"/>
        <v/>
      </c>
      <c r="AD523" s="260" t="str">
        <f t="shared" si="190"/>
        <v/>
      </c>
      <c r="AE523" s="212" t="str">
        <f t="shared" si="191"/>
        <v/>
      </c>
    </row>
    <row r="524" spans="1:31" ht="19.5" customHeight="1" x14ac:dyDescent="0.2">
      <c r="A524" s="67"/>
      <c r="B524" s="373"/>
      <c r="C524" s="69"/>
      <c r="D524" s="69"/>
      <c r="E524" s="69"/>
      <c r="F524" s="374"/>
      <c r="G524" s="175"/>
      <c r="H524" s="375"/>
      <c r="I524" s="184"/>
      <c r="J524" s="184"/>
      <c r="K524" s="376"/>
      <c r="L524" s="376"/>
      <c r="M524" s="377"/>
      <c r="N524" s="186"/>
      <c r="O524" s="186"/>
      <c r="P524" s="261" t="str">
        <f t="shared" si="186"/>
        <v/>
      </c>
      <c r="Q524" s="261" t="str">
        <f t="shared" si="187"/>
        <v/>
      </c>
      <c r="R524" s="261" t="str">
        <f t="shared" si="188"/>
        <v/>
      </c>
      <c r="S524" s="375"/>
      <c r="T524" s="189"/>
      <c r="U524" s="189"/>
      <c r="V524" s="376"/>
      <c r="W524" s="376"/>
      <c r="X524" s="377"/>
      <c r="Y524" s="186"/>
      <c r="Z524" s="186"/>
      <c r="AC524" s="212" t="str">
        <f t="shared" si="189"/>
        <v/>
      </c>
      <c r="AD524" s="260" t="str">
        <f t="shared" si="190"/>
        <v/>
      </c>
      <c r="AE524" s="212" t="str">
        <f t="shared" si="191"/>
        <v/>
      </c>
    </row>
    <row r="525" spans="1:31" ht="19.5" customHeight="1" x14ac:dyDescent="0.2">
      <c r="A525" s="67"/>
      <c r="B525" s="373"/>
      <c r="C525" s="69"/>
      <c r="D525" s="69"/>
      <c r="E525" s="69"/>
      <c r="F525" s="374"/>
      <c r="G525" s="175"/>
      <c r="H525" s="375"/>
      <c r="I525" s="184"/>
      <c r="J525" s="184"/>
      <c r="K525" s="376"/>
      <c r="L525" s="376"/>
      <c r="M525" s="377"/>
      <c r="N525" s="186"/>
      <c r="O525" s="186"/>
      <c r="P525" s="261" t="str">
        <f t="shared" si="186"/>
        <v/>
      </c>
      <c r="Q525" s="261" t="str">
        <f t="shared" si="187"/>
        <v/>
      </c>
      <c r="R525" s="261" t="str">
        <f t="shared" si="188"/>
        <v/>
      </c>
      <c r="S525" s="375"/>
      <c r="T525" s="189"/>
      <c r="U525" s="189"/>
      <c r="V525" s="376"/>
      <c r="W525" s="376"/>
      <c r="X525" s="377"/>
      <c r="Y525" s="186"/>
      <c r="Z525" s="186"/>
      <c r="AC525" s="212" t="str">
        <f t="shared" si="189"/>
        <v/>
      </c>
      <c r="AD525" s="260" t="str">
        <f t="shared" si="190"/>
        <v/>
      </c>
      <c r="AE525" s="212" t="str">
        <f t="shared" si="191"/>
        <v/>
      </c>
    </row>
    <row r="526" spans="1:31" ht="19.5" customHeight="1" x14ac:dyDescent="0.2">
      <c r="A526" s="67"/>
      <c r="B526" s="373"/>
      <c r="C526" s="69"/>
      <c r="D526" s="69"/>
      <c r="E526" s="69"/>
      <c r="F526" s="374"/>
      <c r="G526" s="175"/>
      <c r="H526" s="375"/>
      <c r="I526" s="184"/>
      <c r="J526" s="184"/>
      <c r="K526" s="376"/>
      <c r="L526" s="376"/>
      <c r="M526" s="377"/>
      <c r="N526" s="186"/>
      <c r="O526" s="186"/>
      <c r="P526" s="261" t="str">
        <f t="shared" si="186"/>
        <v/>
      </c>
      <c r="Q526" s="261" t="str">
        <f t="shared" si="187"/>
        <v/>
      </c>
      <c r="R526" s="261" t="str">
        <f t="shared" si="188"/>
        <v/>
      </c>
      <c r="S526" s="375"/>
      <c r="T526" s="189"/>
      <c r="U526" s="189"/>
      <c r="V526" s="376"/>
      <c r="W526" s="376"/>
      <c r="X526" s="377"/>
      <c r="Y526" s="186"/>
      <c r="Z526" s="186"/>
      <c r="AC526" s="212" t="str">
        <f t="shared" si="189"/>
        <v/>
      </c>
      <c r="AD526" s="260" t="str">
        <f t="shared" si="190"/>
        <v/>
      </c>
      <c r="AE526" s="212" t="str">
        <f t="shared" si="191"/>
        <v/>
      </c>
    </row>
    <row r="527" spans="1:31" ht="19.5" customHeight="1" x14ac:dyDescent="0.2">
      <c r="A527" s="67"/>
      <c r="B527" s="373"/>
      <c r="C527" s="69"/>
      <c r="D527" s="69"/>
      <c r="E527" s="69"/>
      <c r="F527" s="374"/>
      <c r="G527" s="175"/>
      <c r="H527" s="375"/>
      <c r="I527" s="184"/>
      <c r="J527" s="184"/>
      <c r="K527" s="376"/>
      <c r="L527" s="376"/>
      <c r="M527" s="377"/>
      <c r="N527" s="186"/>
      <c r="O527" s="186"/>
      <c r="P527" s="261" t="str">
        <f t="shared" si="186"/>
        <v/>
      </c>
      <c r="Q527" s="261" t="str">
        <f t="shared" si="187"/>
        <v/>
      </c>
      <c r="R527" s="261" t="str">
        <f t="shared" si="188"/>
        <v/>
      </c>
      <c r="S527" s="375"/>
      <c r="T527" s="189"/>
      <c r="U527" s="189"/>
      <c r="V527" s="376"/>
      <c r="W527" s="376"/>
      <c r="X527" s="377"/>
      <c r="Y527" s="186"/>
      <c r="Z527" s="186"/>
      <c r="AC527" s="212" t="str">
        <f t="shared" si="189"/>
        <v/>
      </c>
      <c r="AD527" s="260" t="str">
        <f t="shared" si="190"/>
        <v/>
      </c>
      <c r="AE527" s="212" t="str">
        <f t="shared" si="191"/>
        <v/>
      </c>
    </row>
    <row r="528" spans="1:31" ht="19.5" customHeight="1" x14ac:dyDescent="0.2">
      <c r="A528" s="67"/>
      <c r="B528" s="373"/>
      <c r="C528" s="69"/>
      <c r="D528" s="69"/>
      <c r="E528" s="69"/>
      <c r="F528" s="374"/>
      <c r="G528" s="175"/>
      <c r="H528" s="375"/>
      <c r="I528" s="184"/>
      <c r="J528" s="184"/>
      <c r="K528" s="376"/>
      <c r="L528" s="376"/>
      <c r="M528" s="377"/>
      <c r="N528" s="186"/>
      <c r="O528" s="186"/>
      <c r="P528" s="261" t="str">
        <f t="shared" si="186"/>
        <v/>
      </c>
      <c r="Q528" s="261" t="str">
        <f t="shared" si="187"/>
        <v/>
      </c>
      <c r="R528" s="261" t="str">
        <f t="shared" si="188"/>
        <v/>
      </c>
      <c r="S528" s="375"/>
      <c r="T528" s="189"/>
      <c r="U528" s="189"/>
      <c r="V528" s="376"/>
      <c r="W528" s="376"/>
      <c r="X528" s="377"/>
      <c r="Y528" s="186"/>
      <c r="Z528" s="186"/>
      <c r="AC528" s="212" t="str">
        <f t="shared" si="189"/>
        <v/>
      </c>
      <c r="AD528" s="260" t="str">
        <f t="shared" si="190"/>
        <v/>
      </c>
      <c r="AE528" s="212" t="str">
        <f t="shared" si="191"/>
        <v/>
      </c>
    </row>
    <row r="529" spans="1:31" ht="19.5" customHeight="1" x14ac:dyDescent="0.2">
      <c r="A529" s="67"/>
      <c r="B529" s="373"/>
      <c r="C529" s="69"/>
      <c r="D529" s="69"/>
      <c r="E529" s="69"/>
      <c r="F529" s="374"/>
      <c r="G529" s="175"/>
      <c r="H529" s="375"/>
      <c r="I529" s="184"/>
      <c r="J529" s="184"/>
      <c r="K529" s="376"/>
      <c r="L529" s="376"/>
      <c r="M529" s="377"/>
      <c r="N529" s="186"/>
      <c r="O529" s="186"/>
      <c r="P529" s="261" t="str">
        <f t="shared" si="186"/>
        <v/>
      </c>
      <c r="Q529" s="261" t="str">
        <f t="shared" si="187"/>
        <v/>
      </c>
      <c r="R529" s="261" t="str">
        <f t="shared" si="188"/>
        <v/>
      </c>
      <c r="S529" s="375"/>
      <c r="T529" s="189"/>
      <c r="U529" s="189"/>
      <c r="V529" s="376"/>
      <c r="W529" s="376"/>
      <c r="X529" s="377"/>
      <c r="Y529" s="186"/>
      <c r="Z529" s="186"/>
      <c r="AC529" s="212" t="str">
        <f t="shared" si="189"/>
        <v/>
      </c>
      <c r="AD529" s="260" t="str">
        <f t="shared" si="190"/>
        <v/>
      </c>
      <c r="AE529" s="212" t="str">
        <f t="shared" si="191"/>
        <v/>
      </c>
    </row>
    <row r="530" spans="1:31" ht="19.5" customHeight="1" x14ac:dyDescent="0.2">
      <c r="A530" s="67"/>
      <c r="B530" s="373"/>
      <c r="C530" s="69"/>
      <c r="D530" s="69"/>
      <c r="E530" s="69"/>
      <c r="F530" s="374"/>
      <c r="G530" s="175"/>
      <c r="H530" s="375"/>
      <c r="I530" s="184"/>
      <c r="J530" s="184"/>
      <c r="K530" s="376"/>
      <c r="L530" s="376"/>
      <c r="M530" s="377"/>
      <c r="N530" s="186"/>
      <c r="O530" s="186"/>
      <c r="P530" s="261" t="str">
        <f t="shared" si="186"/>
        <v/>
      </c>
      <c r="Q530" s="261" t="str">
        <f t="shared" si="187"/>
        <v/>
      </c>
      <c r="R530" s="261" t="str">
        <f t="shared" si="188"/>
        <v/>
      </c>
      <c r="S530" s="375"/>
      <c r="T530" s="189"/>
      <c r="U530" s="189"/>
      <c r="V530" s="376"/>
      <c r="W530" s="376"/>
      <c r="X530" s="377"/>
      <c r="Y530" s="186"/>
      <c r="Z530" s="186"/>
      <c r="AC530" s="212" t="str">
        <f t="shared" si="189"/>
        <v/>
      </c>
      <c r="AD530" s="260" t="str">
        <f t="shared" si="190"/>
        <v/>
      </c>
      <c r="AE530" s="212" t="str">
        <f t="shared" si="191"/>
        <v/>
      </c>
    </row>
    <row r="531" spans="1:31" ht="19.5" customHeight="1" x14ac:dyDescent="0.2">
      <c r="A531" s="67"/>
      <c r="B531" s="373"/>
      <c r="C531" s="69"/>
      <c r="D531" s="69"/>
      <c r="E531" s="69"/>
      <c r="F531" s="374"/>
      <c r="G531" s="175"/>
      <c r="H531" s="375"/>
      <c r="I531" s="184"/>
      <c r="J531" s="184"/>
      <c r="K531" s="376"/>
      <c r="L531" s="376"/>
      <c r="M531" s="377"/>
      <c r="N531" s="186"/>
      <c r="O531" s="186"/>
      <c r="P531" s="261" t="str">
        <f t="shared" si="186"/>
        <v/>
      </c>
      <c r="Q531" s="261" t="str">
        <f t="shared" si="187"/>
        <v/>
      </c>
      <c r="R531" s="261" t="str">
        <f t="shared" si="188"/>
        <v/>
      </c>
      <c r="S531" s="375"/>
      <c r="T531" s="189"/>
      <c r="U531" s="189"/>
      <c r="V531" s="376"/>
      <c r="W531" s="376"/>
      <c r="X531" s="377"/>
      <c r="Y531" s="186"/>
      <c r="Z531" s="186"/>
      <c r="AC531" s="212" t="str">
        <f t="shared" si="189"/>
        <v/>
      </c>
      <c r="AD531" s="260" t="str">
        <f t="shared" si="190"/>
        <v/>
      </c>
      <c r="AE531" s="212" t="str">
        <f t="shared" si="191"/>
        <v/>
      </c>
    </row>
    <row r="532" spans="1:31" ht="19.5" customHeight="1" x14ac:dyDescent="0.2">
      <c r="A532" s="67"/>
      <c r="B532" s="373"/>
      <c r="C532" s="69"/>
      <c r="D532" s="69"/>
      <c r="E532" s="69"/>
      <c r="F532" s="374"/>
      <c r="G532" s="175"/>
      <c r="H532" s="375"/>
      <c r="I532" s="184"/>
      <c r="J532" s="184"/>
      <c r="K532" s="376"/>
      <c r="L532" s="376"/>
      <c r="M532" s="377"/>
      <c r="N532" s="186"/>
      <c r="O532" s="186"/>
      <c r="P532" s="261" t="str">
        <f t="shared" si="186"/>
        <v/>
      </c>
      <c r="Q532" s="261" t="str">
        <f t="shared" si="187"/>
        <v/>
      </c>
      <c r="R532" s="261" t="str">
        <f t="shared" si="188"/>
        <v/>
      </c>
      <c r="S532" s="375"/>
      <c r="T532" s="189"/>
      <c r="U532" s="189"/>
      <c r="V532" s="376"/>
      <c r="W532" s="376"/>
      <c r="X532" s="377"/>
      <c r="Y532" s="186"/>
      <c r="Z532" s="186"/>
      <c r="AC532" s="212" t="str">
        <f t="shared" si="189"/>
        <v/>
      </c>
      <c r="AD532" s="260" t="str">
        <f t="shared" si="190"/>
        <v/>
      </c>
      <c r="AE532" s="212" t="str">
        <f t="shared" si="191"/>
        <v/>
      </c>
    </row>
    <row r="533" spans="1:31" ht="19.5" customHeight="1" x14ac:dyDescent="0.2">
      <c r="A533" s="67"/>
      <c r="B533" s="373"/>
      <c r="C533" s="69"/>
      <c r="D533" s="69"/>
      <c r="E533" s="69"/>
      <c r="F533" s="374"/>
      <c r="G533" s="175"/>
      <c r="H533" s="375"/>
      <c r="I533" s="184"/>
      <c r="J533" s="184"/>
      <c r="K533" s="376"/>
      <c r="L533" s="376"/>
      <c r="M533" s="377"/>
      <c r="N533" s="186"/>
      <c r="O533" s="186"/>
      <c r="P533" s="261" t="str">
        <f t="shared" si="186"/>
        <v/>
      </c>
      <c r="Q533" s="261" t="str">
        <f t="shared" si="187"/>
        <v/>
      </c>
      <c r="R533" s="261" t="str">
        <f t="shared" si="188"/>
        <v/>
      </c>
      <c r="S533" s="375"/>
      <c r="T533" s="189"/>
      <c r="U533" s="189"/>
      <c r="V533" s="376"/>
      <c r="W533" s="376"/>
      <c r="X533" s="377"/>
      <c r="Y533" s="186"/>
      <c r="Z533" s="186"/>
      <c r="AC533" s="212" t="str">
        <f t="shared" si="189"/>
        <v/>
      </c>
      <c r="AD533" s="260" t="str">
        <f t="shared" si="190"/>
        <v/>
      </c>
      <c r="AE533" s="212" t="str">
        <f t="shared" si="191"/>
        <v/>
      </c>
    </row>
    <row r="534" spans="1:31" ht="19.5" customHeight="1" x14ac:dyDescent="0.2">
      <c r="A534" s="67"/>
      <c r="B534" s="373"/>
      <c r="C534" s="69"/>
      <c r="D534" s="69"/>
      <c r="E534" s="69"/>
      <c r="F534" s="374"/>
      <c r="G534" s="175"/>
      <c r="H534" s="375"/>
      <c r="I534" s="184"/>
      <c r="J534" s="184"/>
      <c r="K534" s="376"/>
      <c r="L534" s="376"/>
      <c r="M534" s="377"/>
      <c r="N534" s="186"/>
      <c r="O534" s="186"/>
      <c r="P534" s="261" t="str">
        <f t="shared" si="186"/>
        <v/>
      </c>
      <c r="Q534" s="261" t="str">
        <f t="shared" si="187"/>
        <v/>
      </c>
      <c r="R534" s="261" t="str">
        <f t="shared" si="188"/>
        <v/>
      </c>
      <c r="S534" s="375"/>
      <c r="T534" s="189"/>
      <c r="U534" s="189"/>
      <c r="V534" s="376"/>
      <c r="W534" s="376"/>
      <c r="X534" s="377"/>
      <c r="Y534" s="186"/>
      <c r="Z534" s="186"/>
      <c r="AC534" s="212" t="str">
        <f t="shared" si="189"/>
        <v/>
      </c>
      <c r="AD534" s="260" t="str">
        <f t="shared" si="190"/>
        <v/>
      </c>
      <c r="AE534" s="212" t="str">
        <f t="shared" si="191"/>
        <v/>
      </c>
    </row>
    <row r="535" spans="1:31" ht="19.5" customHeight="1" x14ac:dyDescent="0.2">
      <c r="A535" s="67"/>
      <c r="B535" s="373"/>
      <c r="C535" s="69"/>
      <c r="D535" s="69"/>
      <c r="E535" s="69"/>
      <c r="F535" s="374"/>
      <c r="G535" s="175"/>
      <c r="H535" s="375"/>
      <c r="I535" s="184"/>
      <c r="J535" s="184"/>
      <c r="K535" s="376"/>
      <c r="L535" s="376"/>
      <c r="M535" s="377"/>
      <c r="N535" s="186"/>
      <c r="O535" s="186"/>
      <c r="P535" s="261" t="str">
        <f t="shared" si="186"/>
        <v/>
      </c>
      <c r="Q535" s="261" t="str">
        <f t="shared" si="187"/>
        <v/>
      </c>
      <c r="R535" s="261" t="str">
        <f t="shared" si="188"/>
        <v/>
      </c>
      <c r="S535" s="375"/>
      <c r="T535" s="189"/>
      <c r="U535" s="189"/>
      <c r="V535" s="376"/>
      <c r="W535" s="376"/>
      <c r="X535" s="377"/>
      <c r="Y535" s="186"/>
      <c r="Z535" s="186"/>
      <c r="AC535" s="212" t="str">
        <f t="shared" si="189"/>
        <v/>
      </c>
      <c r="AD535" s="260" t="str">
        <f t="shared" si="190"/>
        <v/>
      </c>
      <c r="AE535" s="212" t="str">
        <f t="shared" si="191"/>
        <v/>
      </c>
    </row>
    <row r="536" spans="1:31" ht="19.5" customHeight="1" x14ac:dyDescent="0.2">
      <c r="A536" s="67"/>
      <c r="B536" s="373"/>
      <c r="C536" s="69"/>
      <c r="D536" s="69"/>
      <c r="E536" s="69"/>
      <c r="F536" s="374"/>
      <c r="G536" s="175"/>
      <c r="H536" s="375"/>
      <c r="I536" s="184"/>
      <c r="J536" s="184"/>
      <c r="K536" s="376"/>
      <c r="L536" s="376"/>
      <c r="M536" s="377"/>
      <c r="N536" s="186"/>
      <c r="O536" s="186"/>
      <c r="P536" s="261" t="str">
        <f t="shared" si="186"/>
        <v/>
      </c>
      <c r="Q536" s="261" t="str">
        <f t="shared" si="187"/>
        <v/>
      </c>
      <c r="R536" s="261" t="str">
        <f t="shared" si="188"/>
        <v/>
      </c>
      <c r="S536" s="375"/>
      <c r="T536" s="189"/>
      <c r="U536" s="189"/>
      <c r="V536" s="376"/>
      <c r="W536" s="376"/>
      <c r="X536" s="377"/>
      <c r="Y536" s="186"/>
      <c r="Z536" s="186"/>
      <c r="AC536" s="212" t="str">
        <f t="shared" si="189"/>
        <v/>
      </c>
      <c r="AD536" s="260" t="str">
        <f t="shared" si="190"/>
        <v/>
      </c>
      <c r="AE536" s="212" t="str">
        <f t="shared" si="191"/>
        <v/>
      </c>
    </row>
    <row r="537" spans="1:31" ht="19.5" customHeight="1" x14ac:dyDescent="0.2">
      <c r="A537" s="67"/>
      <c r="B537" s="373"/>
      <c r="C537" s="69"/>
      <c r="D537" s="69"/>
      <c r="E537" s="69"/>
      <c r="F537" s="374"/>
      <c r="G537" s="175"/>
      <c r="H537" s="375"/>
      <c r="I537" s="184"/>
      <c r="J537" s="184"/>
      <c r="K537" s="376"/>
      <c r="L537" s="376"/>
      <c r="M537" s="377"/>
      <c r="N537" s="186"/>
      <c r="O537" s="186"/>
      <c r="P537" s="261" t="str">
        <f t="shared" si="186"/>
        <v/>
      </c>
      <c r="Q537" s="261" t="str">
        <f t="shared" si="187"/>
        <v/>
      </c>
      <c r="R537" s="261" t="str">
        <f t="shared" si="188"/>
        <v/>
      </c>
      <c r="S537" s="375"/>
      <c r="T537" s="189"/>
      <c r="U537" s="189"/>
      <c r="V537" s="376"/>
      <c r="W537" s="376"/>
      <c r="X537" s="377"/>
      <c r="Y537" s="186"/>
      <c r="Z537" s="186"/>
      <c r="AC537" s="212" t="str">
        <f t="shared" si="189"/>
        <v/>
      </c>
      <c r="AD537" s="260" t="str">
        <f t="shared" si="190"/>
        <v/>
      </c>
      <c r="AE537" s="212" t="str">
        <f t="shared" si="191"/>
        <v/>
      </c>
    </row>
    <row r="538" spans="1:31" ht="19.5" customHeight="1" x14ac:dyDescent="0.2">
      <c r="A538" s="67"/>
      <c r="B538" s="373"/>
      <c r="C538" s="69"/>
      <c r="D538" s="69"/>
      <c r="E538" s="69"/>
      <c r="F538" s="374"/>
      <c r="G538" s="175"/>
      <c r="H538" s="375"/>
      <c r="I538" s="184"/>
      <c r="J538" s="184"/>
      <c r="K538" s="376"/>
      <c r="L538" s="376"/>
      <c r="M538" s="377"/>
      <c r="N538" s="186"/>
      <c r="O538" s="186"/>
      <c r="P538" s="261" t="str">
        <f t="shared" si="186"/>
        <v/>
      </c>
      <c r="Q538" s="261" t="str">
        <f t="shared" si="187"/>
        <v/>
      </c>
      <c r="R538" s="261" t="str">
        <f t="shared" si="188"/>
        <v/>
      </c>
      <c r="S538" s="375"/>
      <c r="T538" s="189"/>
      <c r="U538" s="189"/>
      <c r="V538" s="376"/>
      <c r="W538" s="376"/>
      <c r="X538" s="377"/>
      <c r="Y538" s="186"/>
      <c r="Z538" s="186"/>
      <c r="AC538" s="212" t="str">
        <f t="shared" si="189"/>
        <v/>
      </c>
      <c r="AD538" s="260" t="str">
        <f t="shared" si="190"/>
        <v/>
      </c>
      <c r="AE538" s="212" t="str">
        <f t="shared" si="191"/>
        <v/>
      </c>
    </row>
    <row r="539" spans="1:31" ht="19.5" customHeight="1" x14ac:dyDescent="0.2">
      <c r="A539" s="67"/>
      <c r="B539" s="373"/>
      <c r="C539" s="69"/>
      <c r="D539" s="69"/>
      <c r="E539" s="69"/>
      <c r="F539" s="374"/>
      <c r="G539" s="175"/>
      <c r="H539" s="375"/>
      <c r="I539" s="184"/>
      <c r="J539" s="184"/>
      <c r="K539" s="376"/>
      <c r="L539" s="376"/>
      <c r="M539" s="377"/>
      <c r="N539" s="186"/>
      <c r="O539" s="186"/>
      <c r="P539" s="261" t="str">
        <f t="shared" si="186"/>
        <v/>
      </c>
      <c r="Q539" s="261" t="str">
        <f t="shared" si="187"/>
        <v/>
      </c>
      <c r="R539" s="261" t="str">
        <f t="shared" si="188"/>
        <v/>
      </c>
      <c r="S539" s="375"/>
      <c r="T539" s="189"/>
      <c r="U539" s="189"/>
      <c r="V539" s="376"/>
      <c r="W539" s="376"/>
      <c r="X539" s="377"/>
      <c r="Y539" s="186"/>
      <c r="Z539" s="186"/>
      <c r="AC539" s="212" t="str">
        <f t="shared" si="189"/>
        <v/>
      </c>
      <c r="AD539" s="260" t="str">
        <f t="shared" si="190"/>
        <v/>
      </c>
      <c r="AE539" s="212" t="str">
        <f t="shared" si="191"/>
        <v/>
      </c>
    </row>
    <row r="540" spans="1:31" ht="19.5" customHeight="1" x14ac:dyDescent="0.2">
      <c r="A540" s="67"/>
      <c r="B540" s="373"/>
      <c r="C540" s="69"/>
      <c r="D540" s="69"/>
      <c r="E540" s="69"/>
      <c r="F540" s="374"/>
      <c r="G540" s="175"/>
      <c r="H540" s="375"/>
      <c r="I540" s="184"/>
      <c r="J540" s="184"/>
      <c r="K540" s="376"/>
      <c r="L540" s="376"/>
      <c r="M540" s="377"/>
      <c r="N540" s="186"/>
      <c r="O540" s="186"/>
      <c r="P540" s="261" t="str">
        <f t="shared" si="186"/>
        <v/>
      </c>
      <c r="Q540" s="261" t="str">
        <f t="shared" si="187"/>
        <v/>
      </c>
      <c r="R540" s="261" t="str">
        <f t="shared" si="188"/>
        <v/>
      </c>
      <c r="S540" s="375"/>
      <c r="T540" s="189"/>
      <c r="U540" s="189"/>
      <c r="V540" s="376"/>
      <c r="W540" s="376"/>
      <c r="X540" s="377"/>
      <c r="Y540" s="186"/>
      <c r="Z540" s="186"/>
      <c r="AC540" s="212" t="str">
        <f t="shared" si="189"/>
        <v/>
      </c>
      <c r="AD540" s="260" t="str">
        <f t="shared" si="190"/>
        <v/>
      </c>
      <c r="AE540" s="212" t="str">
        <f t="shared" si="191"/>
        <v/>
      </c>
    </row>
    <row r="541" spans="1:31" ht="19.5" customHeight="1" x14ac:dyDescent="0.2">
      <c r="A541" s="67"/>
      <c r="B541" s="373"/>
      <c r="C541" s="69"/>
      <c r="D541" s="69"/>
      <c r="E541" s="69"/>
      <c r="F541" s="374"/>
      <c r="G541" s="175"/>
      <c r="H541" s="375"/>
      <c r="I541" s="184"/>
      <c r="J541" s="184"/>
      <c r="K541" s="376"/>
      <c r="L541" s="376"/>
      <c r="M541" s="377"/>
      <c r="N541" s="186"/>
      <c r="O541" s="186"/>
      <c r="P541" s="261" t="str">
        <f t="shared" si="186"/>
        <v/>
      </c>
      <c r="Q541" s="261" t="str">
        <f t="shared" si="187"/>
        <v/>
      </c>
      <c r="R541" s="261" t="str">
        <f t="shared" si="188"/>
        <v/>
      </c>
      <c r="S541" s="375"/>
      <c r="T541" s="189"/>
      <c r="U541" s="189"/>
      <c r="V541" s="376"/>
      <c r="W541" s="376"/>
      <c r="X541" s="377"/>
      <c r="Y541" s="186"/>
      <c r="Z541" s="186"/>
      <c r="AC541" s="212" t="str">
        <f t="shared" si="189"/>
        <v/>
      </c>
      <c r="AD541" s="260" t="str">
        <f t="shared" si="190"/>
        <v/>
      </c>
      <c r="AE541" s="212" t="str">
        <f t="shared" si="191"/>
        <v/>
      </c>
    </row>
    <row r="542" spans="1:31" ht="19.5" customHeight="1" x14ac:dyDescent="0.2">
      <c r="A542" s="67"/>
      <c r="B542" s="373"/>
      <c r="C542" s="69"/>
      <c r="D542" s="69"/>
      <c r="E542" s="69"/>
      <c r="F542" s="374"/>
      <c r="G542" s="175"/>
      <c r="H542" s="375"/>
      <c r="I542" s="184"/>
      <c r="J542" s="184"/>
      <c r="K542" s="376"/>
      <c r="L542" s="376"/>
      <c r="M542" s="377"/>
      <c r="N542" s="186"/>
      <c r="O542" s="186"/>
      <c r="P542" s="261" t="str">
        <f t="shared" si="186"/>
        <v/>
      </c>
      <c r="Q542" s="261" t="str">
        <f t="shared" si="187"/>
        <v/>
      </c>
      <c r="R542" s="261" t="str">
        <f t="shared" si="188"/>
        <v/>
      </c>
      <c r="S542" s="375"/>
      <c r="T542" s="189"/>
      <c r="U542" s="189"/>
      <c r="V542" s="376"/>
      <c r="W542" s="376"/>
      <c r="X542" s="377"/>
      <c r="Y542" s="186"/>
      <c r="Z542" s="186"/>
      <c r="AC542" s="212" t="str">
        <f t="shared" si="189"/>
        <v/>
      </c>
      <c r="AD542" s="260" t="str">
        <f t="shared" si="190"/>
        <v/>
      </c>
      <c r="AE542" s="212" t="str">
        <f t="shared" si="191"/>
        <v/>
      </c>
    </row>
    <row r="543" spans="1:31" ht="19.5" customHeight="1" x14ac:dyDescent="0.2">
      <c r="A543" s="67"/>
      <c r="B543" s="373"/>
      <c r="C543" s="69"/>
      <c r="D543" s="69"/>
      <c r="E543" s="69"/>
      <c r="F543" s="374"/>
      <c r="G543" s="175"/>
      <c r="H543" s="375"/>
      <c r="I543" s="184"/>
      <c r="J543" s="184"/>
      <c r="K543" s="376"/>
      <c r="L543" s="376"/>
      <c r="M543" s="377"/>
      <c r="N543" s="186"/>
      <c r="O543" s="186"/>
      <c r="P543" s="261" t="str">
        <f t="shared" si="186"/>
        <v/>
      </c>
      <c r="Q543" s="261" t="str">
        <f t="shared" si="187"/>
        <v/>
      </c>
      <c r="R543" s="261" t="str">
        <f t="shared" si="188"/>
        <v/>
      </c>
      <c r="S543" s="375"/>
      <c r="T543" s="189"/>
      <c r="U543" s="189"/>
      <c r="V543" s="376"/>
      <c r="W543" s="376"/>
      <c r="X543" s="377"/>
      <c r="Y543" s="186"/>
      <c r="Z543" s="186"/>
      <c r="AC543" s="212" t="str">
        <f t="shared" si="189"/>
        <v/>
      </c>
      <c r="AD543" s="260" t="str">
        <f t="shared" si="190"/>
        <v/>
      </c>
      <c r="AE543" s="212" t="str">
        <f t="shared" si="191"/>
        <v/>
      </c>
    </row>
    <row r="544" spans="1:31" ht="19.5" customHeight="1" x14ac:dyDescent="0.2">
      <c r="A544" s="67"/>
      <c r="B544" s="373"/>
      <c r="C544" s="69"/>
      <c r="D544" s="69"/>
      <c r="E544" s="69"/>
      <c r="F544" s="374"/>
      <c r="G544" s="175"/>
      <c r="H544" s="375"/>
      <c r="I544" s="184"/>
      <c r="J544" s="184"/>
      <c r="K544" s="376"/>
      <c r="L544" s="376"/>
      <c r="M544" s="377"/>
      <c r="N544" s="186"/>
      <c r="O544" s="186"/>
      <c r="P544" s="261" t="str">
        <f t="shared" si="186"/>
        <v/>
      </c>
      <c r="Q544" s="261" t="str">
        <f t="shared" si="187"/>
        <v/>
      </c>
      <c r="R544" s="261" t="str">
        <f t="shared" si="188"/>
        <v/>
      </c>
      <c r="S544" s="375"/>
      <c r="T544" s="189"/>
      <c r="U544" s="189"/>
      <c r="V544" s="376"/>
      <c r="W544" s="376"/>
      <c r="X544" s="377"/>
      <c r="Y544" s="186"/>
      <c r="Z544" s="186"/>
      <c r="AC544" s="212" t="str">
        <f t="shared" si="189"/>
        <v/>
      </c>
      <c r="AD544" s="260" t="str">
        <f t="shared" si="190"/>
        <v/>
      </c>
      <c r="AE544" s="212" t="str">
        <f t="shared" si="191"/>
        <v/>
      </c>
    </row>
    <row r="545" spans="1:31" ht="19.5" customHeight="1" x14ac:dyDescent="0.2">
      <c r="A545" s="67"/>
      <c r="B545" s="373"/>
      <c r="C545" s="69"/>
      <c r="D545" s="69"/>
      <c r="E545" s="69"/>
      <c r="F545" s="374"/>
      <c r="G545" s="175"/>
      <c r="H545" s="375"/>
      <c r="I545" s="184"/>
      <c r="J545" s="184"/>
      <c r="K545" s="376"/>
      <c r="L545" s="376"/>
      <c r="M545" s="377"/>
      <c r="N545" s="186"/>
      <c r="O545" s="186"/>
      <c r="P545" s="261" t="str">
        <f t="shared" si="186"/>
        <v/>
      </c>
      <c r="Q545" s="261" t="str">
        <f t="shared" si="187"/>
        <v/>
      </c>
      <c r="R545" s="261" t="str">
        <f t="shared" si="188"/>
        <v/>
      </c>
      <c r="S545" s="375"/>
      <c r="T545" s="189"/>
      <c r="U545" s="189"/>
      <c r="V545" s="376"/>
      <c r="W545" s="376"/>
      <c r="X545" s="377"/>
      <c r="Y545" s="186"/>
      <c r="Z545" s="186"/>
      <c r="AC545" s="212" t="str">
        <f t="shared" si="189"/>
        <v/>
      </c>
      <c r="AD545" s="260" t="str">
        <f t="shared" si="190"/>
        <v/>
      </c>
      <c r="AE545" s="212" t="str">
        <f t="shared" si="191"/>
        <v/>
      </c>
    </row>
    <row r="546" spans="1:31" ht="19.5" customHeight="1" x14ac:dyDescent="0.2">
      <c r="A546" s="67"/>
      <c r="B546" s="373"/>
      <c r="C546" s="69"/>
      <c r="D546" s="69"/>
      <c r="E546" s="69"/>
      <c r="F546" s="374"/>
      <c r="G546" s="175"/>
      <c r="H546" s="375"/>
      <c r="I546" s="184"/>
      <c r="J546" s="184"/>
      <c r="K546" s="376"/>
      <c r="L546" s="376"/>
      <c r="M546" s="377"/>
      <c r="N546" s="186"/>
      <c r="O546" s="186"/>
      <c r="P546" s="261" t="str">
        <f t="shared" si="186"/>
        <v/>
      </c>
      <c r="Q546" s="261" t="str">
        <f t="shared" si="187"/>
        <v/>
      </c>
      <c r="R546" s="261" t="str">
        <f t="shared" si="188"/>
        <v/>
      </c>
      <c r="S546" s="375"/>
      <c r="T546" s="189"/>
      <c r="U546" s="189"/>
      <c r="V546" s="376"/>
      <c r="W546" s="376"/>
      <c r="X546" s="377"/>
      <c r="Y546" s="186"/>
      <c r="Z546" s="186"/>
      <c r="AC546" s="212" t="str">
        <f t="shared" si="189"/>
        <v/>
      </c>
      <c r="AD546" s="260" t="str">
        <f t="shared" si="190"/>
        <v/>
      </c>
      <c r="AE546" s="212" t="str">
        <f t="shared" si="191"/>
        <v/>
      </c>
    </row>
    <row r="547" spans="1:31" ht="19.5" customHeight="1" x14ac:dyDescent="0.2">
      <c r="A547" s="67"/>
      <c r="B547" s="373"/>
      <c r="C547" s="69"/>
      <c r="D547" s="69"/>
      <c r="E547" s="69"/>
      <c r="F547" s="374"/>
      <c r="G547" s="175"/>
      <c r="H547" s="375"/>
      <c r="I547" s="184"/>
      <c r="J547" s="184"/>
      <c r="K547" s="376"/>
      <c r="L547" s="376"/>
      <c r="M547" s="377"/>
      <c r="N547" s="186"/>
      <c r="O547" s="186"/>
      <c r="P547" s="261" t="str">
        <f t="shared" si="186"/>
        <v/>
      </c>
      <c r="Q547" s="261" t="str">
        <f t="shared" si="187"/>
        <v/>
      </c>
      <c r="R547" s="261" t="str">
        <f t="shared" si="188"/>
        <v/>
      </c>
      <c r="S547" s="375"/>
      <c r="T547" s="189"/>
      <c r="U547" s="189"/>
      <c r="V547" s="376"/>
      <c r="W547" s="376"/>
      <c r="X547" s="377"/>
      <c r="Y547" s="186"/>
      <c r="Z547" s="186"/>
      <c r="AC547" s="212" t="str">
        <f t="shared" si="189"/>
        <v/>
      </c>
      <c r="AD547" s="260" t="str">
        <f t="shared" si="190"/>
        <v/>
      </c>
      <c r="AE547" s="212" t="str">
        <f t="shared" si="191"/>
        <v/>
      </c>
    </row>
    <row r="548" spans="1:31" ht="19.5" customHeight="1" x14ac:dyDescent="0.2">
      <c r="A548" s="67"/>
      <c r="B548" s="373"/>
      <c r="C548" s="69"/>
      <c r="D548" s="69"/>
      <c r="E548" s="69"/>
      <c r="F548" s="374"/>
      <c r="G548" s="175"/>
      <c r="H548" s="375"/>
      <c r="I548" s="184"/>
      <c r="J548" s="184"/>
      <c r="K548" s="376"/>
      <c r="L548" s="376"/>
      <c r="M548" s="377"/>
      <c r="N548" s="186"/>
      <c r="O548" s="186"/>
      <c r="P548" s="261" t="str">
        <f t="shared" si="186"/>
        <v/>
      </c>
      <c r="Q548" s="261" t="str">
        <f t="shared" si="187"/>
        <v/>
      </c>
      <c r="R548" s="261" t="str">
        <f t="shared" si="188"/>
        <v/>
      </c>
      <c r="S548" s="375"/>
      <c r="T548" s="189"/>
      <c r="U548" s="189"/>
      <c r="V548" s="376"/>
      <c r="W548" s="376"/>
      <c r="X548" s="377"/>
      <c r="Y548" s="186"/>
      <c r="Z548" s="186"/>
      <c r="AC548" s="212" t="str">
        <f t="shared" si="189"/>
        <v/>
      </c>
      <c r="AD548" s="260" t="str">
        <f t="shared" si="190"/>
        <v/>
      </c>
      <c r="AE548" s="212" t="str">
        <f t="shared" si="191"/>
        <v/>
      </c>
    </row>
    <row r="549" spans="1:31" ht="19.5" customHeight="1" x14ac:dyDescent="0.2">
      <c r="A549" s="67"/>
      <c r="B549" s="373"/>
      <c r="C549" s="69"/>
      <c r="D549" s="69"/>
      <c r="E549" s="69"/>
      <c r="F549" s="374"/>
      <c r="G549" s="175"/>
      <c r="H549" s="375"/>
      <c r="I549" s="184"/>
      <c r="J549" s="184"/>
      <c r="K549" s="376"/>
      <c r="L549" s="376"/>
      <c r="M549" s="377"/>
      <c r="N549" s="186"/>
      <c r="O549" s="186"/>
      <c r="P549" s="261" t="str">
        <f t="shared" si="186"/>
        <v/>
      </c>
      <c r="Q549" s="261" t="str">
        <f t="shared" si="187"/>
        <v/>
      </c>
      <c r="R549" s="261" t="str">
        <f t="shared" si="188"/>
        <v/>
      </c>
      <c r="S549" s="375"/>
      <c r="T549" s="189"/>
      <c r="U549" s="189"/>
      <c r="V549" s="376"/>
      <c r="W549" s="376"/>
      <c r="X549" s="377"/>
      <c r="Y549" s="186"/>
      <c r="Z549" s="186"/>
      <c r="AC549" s="212" t="str">
        <f t="shared" si="189"/>
        <v/>
      </c>
      <c r="AD549" s="260" t="str">
        <f t="shared" si="190"/>
        <v/>
      </c>
      <c r="AE549" s="212" t="str">
        <f t="shared" si="191"/>
        <v/>
      </c>
    </row>
    <row r="550" spans="1:31" ht="19.5" customHeight="1" x14ac:dyDescent="0.2">
      <c r="A550" s="67"/>
      <c r="B550" s="373"/>
      <c r="C550" s="69"/>
      <c r="D550" s="69"/>
      <c r="E550" s="69"/>
      <c r="F550" s="374"/>
      <c r="G550" s="175"/>
      <c r="H550" s="375"/>
      <c r="I550" s="184"/>
      <c r="J550" s="184"/>
      <c r="K550" s="376"/>
      <c r="L550" s="376"/>
      <c r="M550" s="377"/>
      <c r="N550" s="186"/>
      <c r="O550" s="186"/>
      <c r="P550" s="261" t="str">
        <f t="shared" si="186"/>
        <v/>
      </c>
      <c r="Q550" s="261" t="str">
        <f t="shared" si="187"/>
        <v/>
      </c>
      <c r="R550" s="261" t="str">
        <f t="shared" si="188"/>
        <v/>
      </c>
      <c r="S550" s="375"/>
      <c r="T550" s="189"/>
      <c r="U550" s="189"/>
      <c r="V550" s="376"/>
      <c r="W550" s="376"/>
      <c r="X550" s="377"/>
      <c r="Y550" s="186"/>
      <c r="Z550" s="186"/>
      <c r="AC550" s="212" t="str">
        <f t="shared" si="189"/>
        <v/>
      </c>
      <c r="AD550" s="260" t="str">
        <f t="shared" si="190"/>
        <v/>
      </c>
      <c r="AE550" s="212" t="str">
        <f t="shared" si="191"/>
        <v/>
      </c>
    </row>
    <row r="551" spans="1:31" ht="19.5" customHeight="1" x14ac:dyDescent="0.2">
      <c r="A551" s="67"/>
      <c r="B551" s="373"/>
      <c r="C551" s="69"/>
      <c r="D551" s="69"/>
      <c r="E551" s="69"/>
      <c r="F551" s="374"/>
      <c r="G551" s="175"/>
      <c r="H551" s="375"/>
      <c r="I551" s="184"/>
      <c r="J551" s="184"/>
      <c r="K551" s="376"/>
      <c r="L551" s="376"/>
      <c r="M551" s="377"/>
      <c r="N551" s="186"/>
      <c r="O551" s="186"/>
      <c r="P551" s="261" t="str">
        <f t="shared" si="186"/>
        <v/>
      </c>
      <c r="Q551" s="261" t="str">
        <f t="shared" si="187"/>
        <v/>
      </c>
      <c r="R551" s="261" t="str">
        <f t="shared" si="188"/>
        <v/>
      </c>
      <c r="S551" s="375"/>
      <c r="T551" s="189"/>
      <c r="U551" s="189"/>
      <c r="V551" s="376"/>
      <c r="W551" s="376"/>
      <c r="X551" s="377"/>
      <c r="Y551" s="186"/>
      <c r="Z551" s="186"/>
      <c r="AC551" s="212" t="str">
        <f t="shared" si="189"/>
        <v/>
      </c>
      <c r="AD551" s="260" t="str">
        <f t="shared" si="190"/>
        <v/>
      </c>
      <c r="AE551" s="212" t="str">
        <f t="shared" si="191"/>
        <v/>
      </c>
    </row>
    <row r="552" spans="1:31" ht="19.5" customHeight="1" x14ac:dyDescent="0.2">
      <c r="A552" s="67"/>
      <c r="B552" s="373"/>
      <c r="C552" s="69"/>
      <c r="D552" s="69"/>
      <c r="E552" s="69"/>
      <c r="F552" s="374"/>
      <c r="G552" s="175"/>
      <c r="H552" s="375"/>
      <c r="I552" s="184"/>
      <c r="J552" s="184"/>
      <c r="K552" s="376"/>
      <c r="L552" s="376"/>
      <c r="M552" s="377"/>
      <c r="N552" s="186"/>
      <c r="O552" s="186"/>
      <c r="P552" s="261" t="str">
        <f t="shared" si="186"/>
        <v/>
      </c>
      <c r="Q552" s="261" t="str">
        <f t="shared" si="187"/>
        <v/>
      </c>
      <c r="R552" s="261" t="str">
        <f t="shared" si="188"/>
        <v/>
      </c>
      <c r="S552" s="375"/>
      <c r="T552" s="189"/>
      <c r="U552" s="189"/>
      <c r="V552" s="376"/>
      <c r="W552" s="376"/>
      <c r="X552" s="377"/>
      <c r="Y552" s="186"/>
      <c r="Z552" s="186"/>
      <c r="AC552" s="212" t="str">
        <f t="shared" si="189"/>
        <v/>
      </c>
      <c r="AD552" s="260" t="str">
        <f t="shared" si="190"/>
        <v/>
      </c>
      <c r="AE552" s="212" t="str">
        <f t="shared" si="191"/>
        <v/>
      </c>
    </row>
    <row r="553" spans="1:31" ht="19.5" customHeight="1" x14ac:dyDescent="0.2">
      <c r="A553" s="67"/>
      <c r="B553" s="373"/>
      <c r="C553" s="69"/>
      <c r="D553" s="69"/>
      <c r="E553" s="69"/>
      <c r="F553" s="374"/>
      <c r="G553" s="175"/>
      <c r="H553" s="375"/>
      <c r="I553" s="184"/>
      <c r="J553" s="184"/>
      <c r="K553" s="376"/>
      <c r="L553" s="376"/>
      <c r="M553" s="377"/>
      <c r="N553" s="186"/>
      <c r="O553" s="186"/>
      <c r="P553" s="261" t="str">
        <f t="shared" ref="P553:P616" si="192">IF(H553="","",2761.92-(H553-738.08))</f>
        <v/>
      </c>
      <c r="Q553" s="261" t="str">
        <f t="shared" ref="Q553:Q616" si="193">IF(L553="","",4014.95-(L553-1268.65))</f>
        <v/>
      </c>
      <c r="R553" s="261" t="str">
        <f t="shared" ref="R553:R616" si="194">IF(K553="","",7237-(K553-1051))</f>
        <v/>
      </c>
      <c r="S553" s="375"/>
      <c r="T553" s="189"/>
      <c r="U553" s="189"/>
      <c r="V553" s="376"/>
      <c r="W553" s="376"/>
      <c r="X553" s="377"/>
      <c r="Y553" s="186"/>
      <c r="Z553" s="186"/>
      <c r="AC553" s="212" t="str">
        <f t="shared" ref="AC553:AC616" si="195">IF(S553="","",3153-(S553-347))</f>
        <v/>
      </c>
      <c r="AD553" s="260" t="str">
        <f t="shared" ref="AD553:AD616" si="196">IF(W553="","",7662-(W553-338))</f>
        <v/>
      </c>
      <c r="AE553" s="212" t="str">
        <f t="shared" ref="AE553:AE616" si="197">IF(V553="","",144-(V553-10000))</f>
        <v/>
      </c>
    </row>
    <row r="554" spans="1:31" ht="19.5" customHeight="1" x14ac:dyDescent="0.2">
      <c r="A554" s="67"/>
      <c r="B554" s="373"/>
      <c r="C554" s="69"/>
      <c r="D554" s="69"/>
      <c r="E554" s="69"/>
      <c r="F554" s="374"/>
      <c r="G554" s="175"/>
      <c r="H554" s="375"/>
      <c r="I554" s="184"/>
      <c r="J554" s="184"/>
      <c r="K554" s="376"/>
      <c r="L554" s="376"/>
      <c r="M554" s="377"/>
      <c r="N554" s="186"/>
      <c r="O554" s="186"/>
      <c r="P554" s="261" t="str">
        <f t="shared" si="192"/>
        <v/>
      </c>
      <c r="Q554" s="261" t="str">
        <f t="shared" si="193"/>
        <v/>
      </c>
      <c r="R554" s="261" t="str">
        <f t="shared" si="194"/>
        <v/>
      </c>
      <c r="S554" s="375"/>
      <c r="T554" s="189"/>
      <c r="U554" s="189"/>
      <c r="V554" s="376"/>
      <c r="W554" s="376"/>
      <c r="X554" s="377"/>
      <c r="Y554" s="186"/>
      <c r="Z554" s="186"/>
      <c r="AC554" s="212" t="str">
        <f t="shared" si="195"/>
        <v/>
      </c>
      <c r="AD554" s="260" t="str">
        <f t="shared" si="196"/>
        <v/>
      </c>
      <c r="AE554" s="212" t="str">
        <f t="shared" si="197"/>
        <v/>
      </c>
    </row>
    <row r="555" spans="1:31" ht="19.5" customHeight="1" x14ac:dyDescent="0.2">
      <c r="A555" s="67"/>
      <c r="B555" s="373"/>
      <c r="C555" s="69"/>
      <c r="D555" s="69"/>
      <c r="E555" s="69"/>
      <c r="F555" s="374"/>
      <c r="G555" s="175"/>
      <c r="H555" s="375"/>
      <c r="I555" s="184"/>
      <c r="J555" s="184"/>
      <c r="K555" s="376"/>
      <c r="L555" s="376"/>
      <c r="M555" s="377"/>
      <c r="N555" s="186"/>
      <c r="O555" s="186"/>
      <c r="P555" s="261" t="str">
        <f t="shared" si="192"/>
        <v/>
      </c>
      <c r="Q555" s="261" t="str">
        <f t="shared" si="193"/>
        <v/>
      </c>
      <c r="R555" s="261" t="str">
        <f t="shared" si="194"/>
        <v/>
      </c>
      <c r="S555" s="375"/>
      <c r="T555" s="189"/>
      <c r="U555" s="189"/>
      <c r="V555" s="376"/>
      <c r="W555" s="376"/>
      <c r="X555" s="377"/>
      <c r="Y555" s="186"/>
      <c r="Z555" s="186"/>
      <c r="AC555" s="212" t="str">
        <f t="shared" si="195"/>
        <v/>
      </c>
      <c r="AD555" s="260" t="str">
        <f t="shared" si="196"/>
        <v/>
      </c>
      <c r="AE555" s="212" t="str">
        <f t="shared" si="197"/>
        <v/>
      </c>
    </row>
    <row r="556" spans="1:31" ht="19.5" customHeight="1" x14ac:dyDescent="0.2">
      <c r="A556" s="67"/>
      <c r="B556" s="373"/>
      <c r="C556" s="69"/>
      <c r="D556" s="69"/>
      <c r="E556" s="69"/>
      <c r="F556" s="374"/>
      <c r="G556" s="175"/>
      <c r="H556" s="375"/>
      <c r="I556" s="184"/>
      <c r="J556" s="184"/>
      <c r="K556" s="376"/>
      <c r="L556" s="376"/>
      <c r="M556" s="377"/>
      <c r="N556" s="186"/>
      <c r="O556" s="186"/>
      <c r="P556" s="261" t="str">
        <f t="shared" si="192"/>
        <v/>
      </c>
      <c r="Q556" s="261" t="str">
        <f t="shared" si="193"/>
        <v/>
      </c>
      <c r="R556" s="261" t="str">
        <f t="shared" si="194"/>
        <v/>
      </c>
      <c r="S556" s="375"/>
      <c r="T556" s="189"/>
      <c r="U556" s="189"/>
      <c r="V556" s="376"/>
      <c r="W556" s="376"/>
      <c r="X556" s="377"/>
      <c r="Y556" s="186"/>
      <c r="Z556" s="186"/>
      <c r="AC556" s="212" t="str">
        <f t="shared" si="195"/>
        <v/>
      </c>
      <c r="AD556" s="260" t="str">
        <f t="shared" si="196"/>
        <v/>
      </c>
      <c r="AE556" s="212" t="str">
        <f t="shared" si="197"/>
        <v/>
      </c>
    </row>
    <row r="557" spans="1:31" ht="19.5" customHeight="1" x14ac:dyDescent="0.2">
      <c r="A557" s="67"/>
      <c r="B557" s="373"/>
      <c r="C557" s="69"/>
      <c r="D557" s="69"/>
      <c r="E557" s="69"/>
      <c r="F557" s="374"/>
      <c r="G557" s="175"/>
      <c r="H557" s="375"/>
      <c r="I557" s="184"/>
      <c r="J557" s="184"/>
      <c r="K557" s="376"/>
      <c r="L557" s="376"/>
      <c r="M557" s="377"/>
      <c r="N557" s="186"/>
      <c r="O557" s="186"/>
      <c r="P557" s="261" t="str">
        <f t="shared" si="192"/>
        <v/>
      </c>
      <c r="Q557" s="261" t="str">
        <f t="shared" si="193"/>
        <v/>
      </c>
      <c r="R557" s="261" t="str">
        <f t="shared" si="194"/>
        <v/>
      </c>
      <c r="S557" s="375"/>
      <c r="T557" s="189"/>
      <c r="U557" s="189"/>
      <c r="V557" s="376"/>
      <c r="W557" s="376"/>
      <c r="X557" s="377"/>
      <c r="Y557" s="186"/>
      <c r="Z557" s="186"/>
      <c r="AC557" s="212" t="str">
        <f t="shared" si="195"/>
        <v/>
      </c>
      <c r="AD557" s="260" t="str">
        <f t="shared" si="196"/>
        <v/>
      </c>
      <c r="AE557" s="212" t="str">
        <f t="shared" si="197"/>
        <v/>
      </c>
    </row>
    <row r="558" spans="1:31" ht="19.5" customHeight="1" x14ac:dyDescent="0.2">
      <c r="A558" s="67"/>
      <c r="B558" s="373"/>
      <c r="C558" s="69"/>
      <c r="D558" s="69"/>
      <c r="E558" s="69"/>
      <c r="F558" s="374"/>
      <c r="G558" s="175"/>
      <c r="H558" s="375"/>
      <c r="I558" s="184"/>
      <c r="J558" s="184"/>
      <c r="K558" s="376"/>
      <c r="L558" s="376"/>
      <c r="M558" s="377"/>
      <c r="N558" s="186"/>
      <c r="O558" s="186"/>
      <c r="P558" s="261" t="str">
        <f t="shared" si="192"/>
        <v/>
      </c>
      <c r="Q558" s="261" t="str">
        <f t="shared" si="193"/>
        <v/>
      </c>
      <c r="R558" s="261" t="str">
        <f t="shared" si="194"/>
        <v/>
      </c>
      <c r="S558" s="375"/>
      <c r="T558" s="189"/>
      <c r="U558" s="189"/>
      <c r="V558" s="376"/>
      <c r="W558" s="376"/>
      <c r="X558" s="377"/>
      <c r="Y558" s="186"/>
      <c r="Z558" s="186"/>
      <c r="AC558" s="212" t="str">
        <f t="shared" si="195"/>
        <v/>
      </c>
      <c r="AD558" s="260" t="str">
        <f t="shared" si="196"/>
        <v/>
      </c>
      <c r="AE558" s="212" t="str">
        <f t="shared" si="197"/>
        <v/>
      </c>
    </row>
    <row r="559" spans="1:31" ht="19.5" customHeight="1" x14ac:dyDescent="0.2">
      <c r="A559" s="67"/>
      <c r="B559" s="373"/>
      <c r="C559" s="69"/>
      <c r="D559" s="69"/>
      <c r="E559" s="69"/>
      <c r="F559" s="374"/>
      <c r="G559" s="175"/>
      <c r="H559" s="375"/>
      <c r="I559" s="184"/>
      <c r="J559" s="184"/>
      <c r="K559" s="376"/>
      <c r="L559" s="376"/>
      <c r="M559" s="377"/>
      <c r="N559" s="186"/>
      <c r="O559" s="186"/>
      <c r="P559" s="261" t="str">
        <f t="shared" si="192"/>
        <v/>
      </c>
      <c r="Q559" s="261" t="str">
        <f t="shared" si="193"/>
        <v/>
      </c>
      <c r="R559" s="261" t="str">
        <f t="shared" si="194"/>
        <v/>
      </c>
      <c r="S559" s="375"/>
      <c r="T559" s="189"/>
      <c r="U559" s="189"/>
      <c r="V559" s="376"/>
      <c r="W559" s="376"/>
      <c r="X559" s="377"/>
      <c r="Y559" s="186"/>
      <c r="Z559" s="186"/>
      <c r="AC559" s="212" t="str">
        <f t="shared" si="195"/>
        <v/>
      </c>
      <c r="AD559" s="260" t="str">
        <f t="shared" si="196"/>
        <v/>
      </c>
      <c r="AE559" s="212" t="str">
        <f t="shared" si="197"/>
        <v/>
      </c>
    </row>
    <row r="560" spans="1:31" ht="19.5" customHeight="1" x14ac:dyDescent="0.2">
      <c r="A560" s="67"/>
      <c r="B560" s="373"/>
      <c r="C560" s="69"/>
      <c r="D560" s="69"/>
      <c r="E560" s="69"/>
      <c r="F560" s="374"/>
      <c r="G560" s="175"/>
      <c r="H560" s="375"/>
      <c r="I560" s="184"/>
      <c r="J560" s="184"/>
      <c r="K560" s="376"/>
      <c r="L560" s="376"/>
      <c r="M560" s="377"/>
      <c r="N560" s="186"/>
      <c r="O560" s="186"/>
      <c r="P560" s="261" t="str">
        <f t="shared" si="192"/>
        <v/>
      </c>
      <c r="Q560" s="261" t="str">
        <f t="shared" si="193"/>
        <v/>
      </c>
      <c r="R560" s="261" t="str">
        <f t="shared" si="194"/>
        <v/>
      </c>
      <c r="S560" s="375"/>
      <c r="T560" s="189"/>
      <c r="U560" s="189"/>
      <c r="V560" s="376"/>
      <c r="W560" s="376"/>
      <c r="X560" s="377"/>
      <c r="Y560" s="186"/>
      <c r="Z560" s="186"/>
      <c r="AC560" s="212" t="str">
        <f t="shared" si="195"/>
        <v/>
      </c>
      <c r="AD560" s="260" t="str">
        <f t="shared" si="196"/>
        <v/>
      </c>
      <c r="AE560" s="212" t="str">
        <f t="shared" si="197"/>
        <v/>
      </c>
    </row>
    <row r="561" spans="1:31" ht="19.5" customHeight="1" x14ac:dyDescent="0.2">
      <c r="A561" s="67"/>
      <c r="B561" s="373"/>
      <c r="C561" s="69"/>
      <c r="D561" s="69"/>
      <c r="E561" s="69"/>
      <c r="F561" s="374"/>
      <c r="G561" s="175"/>
      <c r="H561" s="375"/>
      <c r="I561" s="184"/>
      <c r="J561" s="184"/>
      <c r="K561" s="376"/>
      <c r="L561" s="376"/>
      <c r="M561" s="377"/>
      <c r="N561" s="186"/>
      <c r="O561" s="186"/>
      <c r="P561" s="261" t="str">
        <f t="shared" si="192"/>
        <v/>
      </c>
      <c r="Q561" s="261" t="str">
        <f t="shared" si="193"/>
        <v/>
      </c>
      <c r="R561" s="261" t="str">
        <f t="shared" si="194"/>
        <v/>
      </c>
      <c r="S561" s="375"/>
      <c r="T561" s="189"/>
      <c r="U561" s="189"/>
      <c r="V561" s="376"/>
      <c r="W561" s="376"/>
      <c r="X561" s="377"/>
      <c r="Y561" s="186"/>
      <c r="Z561" s="186"/>
      <c r="AC561" s="212" t="str">
        <f t="shared" si="195"/>
        <v/>
      </c>
      <c r="AD561" s="260" t="str">
        <f t="shared" si="196"/>
        <v/>
      </c>
      <c r="AE561" s="212" t="str">
        <f t="shared" si="197"/>
        <v/>
      </c>
    </row>
    <row r="562" spans="1:31" ht="19.5" customHeight="1" x14ac:dyDescent="0.2">
      <c r="A562" s="67"/>
      <c r="B562" s="373"/>
      <c r="C562" s="69"/>
      <c r="D562" s="69"/>
      <c r="E562" s="69"/>
      <c r="F562" s="374"/>
      <c r="G562" s="175"/>
      <c r="H562" s="375"/>
      <c r="I562" s="184"/>
      <c r="J562" s="184"/>
      <c r="K562" s="376"/>
      <c r="L562" s="376"/>
      <c r="M562" s="377"/>
      <c r="N562" s="186"/>
      <c r="O562" s="186"/>
      <c r="P562" s="261" t="str">
        <f t="shared" si="192"/>
        <v/>
      </c>
      <c r="Q562" s="261" t="str">
        <f t="shared" si="193"/>
        <v/>
      </c>
      <c r="R562" s="261" t="str">
        <f t="shared" si="194"/>
        <v/>
      </c>
      <c r="S562" s="375"/>
      <c r="T562" s="189"/>
      <c r="U562" s="189"/>
      <c r="V562" s="376"/>
      <c r="W562" s="376"/>
      <c r="X562" s="377"/>
      <c r="Y562" s="186"/>
      <c r="Z562" s="186"/>
      <c r="AC562" s="212" t="str">
        <f t="shared" si="195"/>
        <v/>
      </c>
      <c r="AD562" s="260" t="str">
        <f t="shared" si="196"/>
        <v/>
      </c>
      <c r="AE562" s="212" t="str">
        <f t="shared" si="197"/>
        <v/>
      </c>
    </row>
    <row r="563" spans="1:31" ht="19.5" customHeight="1" x14ac:dyDescent="0.2">
      <c r="A563" s="67"/>
      <c r="B563" s="373"/>
      <c r="C563" s="69"/>
      <c r="D563" s="69"/>
      <c r="E563" s="69"/>
      <c r="F563" s="374"/>
      <c r="G563" s="175"/>
      <c r="H563" s="375"/>
      <c r="I563" s="184"/>
      <c r="J563" s="184"/>
      <c r="K563" s="376"/>
      <c r="L563" s="376"/>
      <c r="M563" s="377"/>
      <c r="N563" s="186"/>
      <c r="O563" s="186"/>
      <c r="P563" s="261" t="str">
        <f t="shared" si="192"/>
        <v/>
      </c>
      <c r="Q563" s="261" t="str">
        <f t="shared" si="193"/>
        <v/>
      </c>
      <c r="R563" s="261" t="str">
        <f t="shared" si="194"/>
        <v/>
      </c>
      <c r="S563" s="375"/>
      <c r="T563" s="189"/>
      <c r="U563" s="189"/>
      <c r="V563" s="376"/>
      <c r="W563" s="376"/>
      <c r="X563" s="377"/>
      <c r="Y563" s="186"/>
      <c r="Z563" s="186"/>
      <c r="AC563" s="212" t="str">
        <f t="shared" si="195"/>
        <v/>
      </c>
      <c r="AD563" s="260" t="str">
        <f t="shared" si="196"/>
        <v/>
      </c>
      <c r="AE563" s="212" t="str">
        <f t="shared" si="197"/>
        <v/>
      </c>
    </row>
    <row r="564" spans="1:31" ht="19.5" customHeight="1" x14ac:dyDescent="0.2">
      <c r="A564" s="67"/>
      <c r="B564" s="373"/>
      <c r="C564" s="69"/>
      <c r="D564" s="69"/>
      <c r="E564" s="69"/>
      <c r="F564" s="374"/>
      <c r="G564" s="175"/>
      <c r="H564" s="375"/>
      <c r="I564" s="184"/>
      <c r="J564" s="184"/>
      <c r="K564" s="376"/>
      <c r="L564" s="376"/>
      <c r="M564" s="377"/>
      <c r="N564" s="186"/>
      <c r="O564" s="186"/>
      <c r="P564" s="261" t="str">
        <f t="shared" si="192"/>
        <v/>
      </c>
      <c r="Q564" s="261" t="str">
        <f t="shared" si="193"/>
        <v/>
      </c>
      <c r="R564" s="261" t="str">
        <f t="shared" si="194"/>
        <v/>
      </c>
      <c r="S564" s="375"/>
      <c r="T564" s="189"/>
      <c r="U564" s="189"/>
      <c r="V564" s="376"/>
      <c r="W564" s="376"/>
      <c r="X564" s="377"/>
      <c r="Y564" s="186"/>
      <c r="Z564" s="186"/>
      <c r="AC564" s="212" t="str">
        <f t="shared" si="195"/>
        <v/>
      </c>
      <c r="AD564" s="260" t="str">
        <f t="shared" si="196"/>
        <v/>
      </c>
      <c r="AE564" s="212" t="str">
        <f t="shared" si="197"/>
        <v/>
      </c>
    </row>
    <row r="565" spans="1:31" ht="19.5" customHeight="1" x14ac:dyDescent="0.2">
      <c r="A565" s="67"/>
      <c r="B565" s="373"/>
      <c r="C565" s="69"/>
      <c r="D565" s="69"/>
      <c r="E565" s="69"/>
      <c r="F565" s="374"/>
      <c r="G565" s="175"/>
      <c r="H565" s="375"/>
      <c r="I565" s="184"/>
      <c r="J565" s="184"/>
      <c r="K565" s="376"/>
      <c r="L565" s="376"/>
      <c r="M565" s="377"/>
      <c r="N565" s="186"/>
      <c r="O565" s="186"/>
      <c r="P565" s="261" t="str">
        <f t="shared" si="192"/>
        <v/>
      </c>
      <c r="Q565" s="261" t="str">
        <f t="shared" si="193"/>
        <v/>
      </c>
      <c r="R565" s="261" t="str">
        <f t="shared" si="194"/>
        <v/>
      </c>
      <c r="S565" s="375"/>
      <c r="T565" s="189"/>
      <c r="U565" s="189"/>
      <c r="V565" s="376"/>
      <c r="W565" s="376"/>
      <c r="X565" s="377"/>
      <c r="Y565" s="186"/>
      <c r="Z565" s="186"/>
      <c r="AC565" s="212" t="str">
        <f t="shared" si="195"/>
        <v/>
      </c>
      <c r="AD565" s="260" t="str">
        <f t="shared" si="196"/>
        <v/>
      </c>
      <c r="AE565" s="212" t="str">
        <f t="shared" si="197"/>
        <v/>
      </c>
    </row>
    <row r="566" spans="1:31" ht="19.5" customHeight="1" x14ac:dyDescent="0.2">
      <c r="A566" s="67"/>
      <c r="B566" s="373"/>
      <c r="C566" s="69"/>
      <c r="D566" s="69"/>
      <c r="E566" s="69"/>
      <c r="F566" s="374"/>
      <c r="G566" s="175"/>
      <c r="H566" s="375"/>
      <c r="I566" s="184"/>
      <c r="J566" s="184"/>
      <c r="K566" s="376"/>
      <c r="L566" s="376"/>
      <c r="M566" s="377"/>
      <c r="N566" s="186"/>
      <c r="O566" s="186"/>
      <c r="P566" s="261" t="str">
        <f t="shared" si="192"/>
        <v/>
      </c>
      <c r="Q566" s="261" t="str">
        <f t="shared" si="193"/>
        <v/>
      </c>
      <c r="R566" s="261" t="str">
        <f t="shared" si="194"/>
        <v/>
      </c>
      <c r="S566" s="375"/>
      <c r="T566" s="189"/>
      <c r="U566" s="189"/>
      <c r="V566" s="376"/>
      <c r="W566" s="376"/>
      <c r="X566" s="377"/>
      <c r="Y566" s="186"/>
      <c r="Z566" s="186"/>
      <c r="AC566" s="212" t="str">
        <f t="shared" si="195"/>
        <v/>
      </c>
      <c r="AD566" s="260" t="str">
        <f t="shared" si="196"/>
        <v/>
      </c>
      <c r="AE566" s="212" t="str">
        <f t="shared" si="197"/>
        <v/>
      </c>
    </row>
    <row r="567" spans="1:31" ht="19.5" customHeight="1" x14ac:dyDescent="0.2">
      <c r="A567" s="67"/>
      <c r="B567" s="373"/>
      <c r="C567" s="69"/>
      <c r="D567" s="69"/>
      <c r="E567" s="69"/>
      <c r="F567" s="374"/>
      <c r="G567" s="175"/>
      <c r="H567" s="375"/>
      <c r="I567" s="184"/>
      <c r="J567" s="184"/>
      <c r="K567" s="376"/>
      <c r="L567" s="376"/>
      <c r="M567" s="377"/>
      <c r="N567" s="186"/>
      <c r="O567" s="186"/>
      <c r="P567" s="261" t="str">
        <f t="shared" si="192"/>
        <v/>
      </c>
      <c r="Q567" s="261" t="str">
        <f t="shared" si="193"/>
        <v/>
      </c>
      <c r="R567" s="261" t="str">
        <f t="shared" si="194"/>
        <v/>
      </c>
      <c r="S567" s="375"/>
      <c r="T567" s="189"/>
      <c r="U567" s="189"/>
      <c r="V567" s="376"/>
      <c r="W567" s="376"/>
      <c r="X567" s="377"/>
      <c r="Y567" s="186"/>
      <c r="Z567" s="186"/>
      <c r="AC567" s="212" t="str">
        <f t="shared" si="195"/>
        <v/>
      </c>
      <c r="AD567" s="260" t="str">
        <f t="shared" si="196"/>
        <v/>
      </c>
      <c r="AE567" s="212" t="str">
        <f t="shared" si="197"/>
        <v/>
      </c>
    </row>
    <row r="568" spans="1:31" ht="19.5" customHeight="1" x14ac:dyDescent="0.2">
      <c r="A568" s="67"/>
      <c r="B568" s="373"/>
      <c r="C568" s="69"/>
      <c r="D568" s="69"/>
      <c r="E568" s="69"/>
      <c r="F568" s="374"/>
      <c r="G568" s="175"/>
      <c r="H568" s="375"/>
      <c r="I568" s="184"/>
      <c r="J568" s="184"/>
      <c r="K568" s="376"/>
      <c r="L568" s="376"/>
      <c r="M568" s="377"/>
      <c r="N568" s="186"/>
      <c r="O568" s="186"/>
      <c r="P568" s="261" t="str">
        <f t="shared" si="192"/>
        <v/>
      </c>
      <c r="Q568" s="261" t="str">
        <f t="shared" si="193"/>
        <v/>
      </c>
      <c r="R568" s="261" t="str">
        <f t="shared" si="194"/>
        <v/>
      </c>
      <c r="S568" s="375"/>
      <c r="T568" s="189"/>
      <c r="U568" s="189"/>
      <c r="V568" s="376"/>
      <c r="W568" s="376"/>
      <c r="X568" s="377"/>
      <c r="Y568" s="186"/>
      <c r="Z568" s="186"/>
      <c r="AC568" s="212" t="str">
        <f t="shared" si="195"/>
        <v/>
      </c>
      <c r="AD568" s="260" t="str">
        <f t="shared" si="196"/>
        <v/>
      </c>
      <c r="AE568" s="212" t="str">
        <f t="shared" si="197"/>
        <v/>
      </c>
    </row>
    <row r="569" spans="1:31" ht="19.5" customHeight="1" x14ac:dyDescent="0.2">
      <c r="A569" s="67"/>
      <c r="B569" s="373"/>
      <c r="C569" s="69"/>
      <c r="D569" s="69"/>
      <c r="E569" s="69"/>
      <c r="F569" s="374"/>
      <c r="G569" s="175"/>
      <c r="H569" s="375"/>
      <c r="I569" s="184"/>
      <c r="J569" s="184"/>
      <c r="K569" s="376"/>
      <c r="L569" s="376"/>
      <c r="M569" s="377"/>
      <c r="N569" s="186"/>
      <c r="O569" s="186"/>
      <c r="P569" s="261" t="str">
        <f t="shared" si="192"/>
        <v/>
      </c>
      <c r="Q569" s="261" t="str">
        <f t="shared" si="193"/>
        <v/>
      </c>
      <c r="R569" s="261" t="str">
        <f t="shared" si="194"/>
        <v/>
      </c>
      <c r="S569" s="375"/>
      <c r="T569" s="189"/>
      <c r="U569" s="189"/>
      <c r="V569" s="376"/>
      <c r="W569" s="376"/>
      <c r="X569" s="377"/>
      <c r="Y569" s="186"/>
      <c r="Z569" s="186"/>
      <c r="AC569" s="212" t="str">
        <f t="shared" si="195"/>
        <v/>
      </c>
      <c r="AD569" s="260" t="str">
        <f t="shared" si="196"/>
        <v/>
      </c>
      <c r="AE569" s="212" t="str">
        <f t="shared" si="197"/>
        <v/>
      </c>
    </row>
    <row r="570" spans="1:31" ht="19.5" customHeight="1" x14ac:dyDescent="0.2">
      <c r="A570" s="67"/>
      <c r="B570" s="373"/>
      <c r="C570" s="69"/>
      <c r="D570" s="69"/>
      <c r="E570" s="69"/>
      <c r="F570" s="374"/>
      <c r="G570" s="175"/>
      <c r="H570" s="375"/>
      <c r="I570" s="184"/>
      <c r="J570" s="184"/>
      <c r="K570" s="376"/>
      <c r="L570" s="376"/>
      <c r="M570" s="377"/>
      <c r="N570" s="186"/>
      <c r="O570" s="186"/>
      <c r="P570" s="261" t="str">
        <f t="shared" si="192"/>
        <v/>
      </c>
      <c r="Q570" s="261" t="str">
        <f t="shared" si="193"/>
        <v/>
      </c>
      <c r="R570" s="261" t="str">
        <f t="shared" si="194"/>
        <v/>
      </c>
      <c r="S570" s="375"/>
      <c r="T570" s="189"/>
      <c r="U570" s="189"/>
      <c r="V570" s="376"/>
      <c r="W570" s="376"/>
      <c r="X570" s="377"/>
      <c r="Y570" s="186"/>
      <c r="Z570" s="186"/>
      <c r="AC570" s="212" t="str">
        <f t="shared" si="195"/>
        <v/>
      </c>
      <c r="AD570" s="260" t="str">
        <f t="shared" si="196"/>
        <v/>
      </c>
      <c r="AE570" s="212" t="str">
        <f t="shared" si="197"/>
        <v/>
      </c>
    </row>
    <row r="571" spans="1:31" ht="19.5" customHeight="1" x14ac:dyDescent="0.2">
      <c r="A571" s="67"/>
      <c r="B571" s="373"/>
      <c r="C571" s="69"/>
      <c r="D571" s="69"/>
      <c r="E571" s="69"/>
      <c r="F571" s="374"/>
      <c r="G571" s="175"/>
      <c r="H571" s="375"/>
      <c r="I571" s="184"/>
      <c r="J571" s="184"/>
      <c r="K571" s="376"/>
      <c r="L571" s="376"/>
      <c r="M571" s="377"/>
      <c r="N571" s="186"/>
      <c r="O571" s="186"/>
      <c r="P571" s="261" t="str">
        <f t="shared" si="192"/>
        <v/>
      </c>
      <c r="Q571" s="261" t="str">
        <f t="shared" si="193"/>
        <v/>
      </c>
      <c r="R571" s="261" t="str">
        <f t="shared" si="194"/>
        <v/>
      </c>
      <c r="S571" s="375"/>
      <c r="T571" s="189"/>
      <c r="U571" s="189"/>
      <c r="V571" s="376"/>
      <c r="W571" s="376"/>
      <c r="X571" s="377"/>
      <c r="Y571" s="186"/>
      <c r="Z571" s="186"/>
      <c r="AC571" s="212" t="str">
        <f t="shared" si="195"/>
        <v/>
      </c>
      <c r="AD571" s="260" t="str">
        <f t="shared" si="196"/>
        <v/>
      </c>
      <c r="AE571" s="212" t="str">
        <f t="shared" si="197"/>
        <v/>
      </c>
    </row>
    <row r="572" spans="1:31" ht="19.5" customHeight="1" x14ac:dyDescent="0.2">
      <c r="A572" s="67"/>
      <c r="B572" s="373"/>
      <c r="C572" s="69"/>
      <c r="D572" s="69"/>
      <c r="E572" s="69"/>
      <c r="F572" s="374"/>
      <c r="G572" s="175"/>
      <c r="H572" s="375"/>
      <c r="I572" s="184"/>
      <c r="J572" s="184"/>
      <c r="K572" s="376"/>
      <c r="L572" s="376"/>
      <c r="M572" s="377"/>
      <c r="N572" s="186"/>
      <c r="O572" s="186"/>
      <c r="P572" s="261" t="str">
        <f t="shared" si="192"/>
        <v/>
      </c>
      <c r="Q572" s="261" t="str">
        <f t="shared" si="193"/>
        <v/>
      </c>
      <c r="R572" s="261" t="str">
        <f t="shared" si="194"/>
        <v/>
      </c>
      <c r="S572" s="375"/>
      <c r="T572" s="189"/>
      <c r="U572" s="189"/>
      <c r="V572" s="376"/>
      <c r="W572" s="376"/>
      <c r="X572" s="377"/>
      <c r="Y572" s="186"/>
      <c r="Z572" s="186"/>
      <c r="AC572" s="212" t="str">
        <f t="shared" si="195"/>
        <v/>
      </c>
      <c r="AD572" s="260" t="str">
        <f t="shared" si="196"/>
        <v/>
      </c>
      <c r="AE572" s="212" t="str">
        <f t="shared" si="197"/>
        <v/>
      </c>
    </row>
    <row r="573" spans="1:31" ht="19.5" customHeight="1" x14ac:dyDescent="0.2">
      <c r="A573" s="67"/>
      <c r="B573" s="373"/>
      <c r="C573" s="69"/>
      <c r="D573" s="69"/>
      <c r="E573" s="69"/>
      <c r="F573" s="374"/>
      <c r="G573" s="175"/>
      <c r="H573" s="375"/>
      <c r="I573" s="184"/>
      <c r="J573" s="184"/>
      <c r="K573" s="376"/>
      <c r="L573" s="376"/>
      <c r="M573" s="377"/>
      <c r="N573" s="186"/>
      <c r="O573" s="186"/>
      <c r="P573" s="261" t="str">
        <f t="shared" si="192"/>
        <v/>
      </c>
      <c r="Q573" s="261" t="str">
        <f t="shared" si="193"/>
        <v/>
      </c>
      <c r="R573" s="261" t="str">
        <f t="shared" si="194"/>
        <v/>
      </c>
      <c r="S573" s="375"/>
      <c r="T573" s="189"/>
      <c r="U573" s="189"/>
      <c r="V573" s="376"/>
      <c r="W573" s="376"/>
      <c r="X573" s="377"/>
      <c r="Y573" s="186"/>
      <c r="Z573" s="186"/>
      <c r="AC573" s="212" t="str">
        <f t="shared" si="195"/>
        <v/>
      </c>
      <c r="AD573" s="260" t="str">
        <f t="shared" si="196"/>
        <v/>
      </c>
      <c r="AE573" s="212" t="str">
        <f t="shared" si="197"/>
        <v/>
      </c>
    </row>
    <row r="574" spans="1:31" ht="19.5" customHeight="1" x14ac:dyDescent="0.2">
      <c r="A574" s="67"/>
      <c r="B574" s="373"/>
      <c r="C574" s="69"/>
      <c r="D574" s="69"/>
      <c r="E574" s="69"/>
      <c r="F574" s="374"/>
      <c r="G574" s="175"/>
      <c r="H574" s="375"/>
      <c r="I574" s="184"/>
      <c r="J574" s="184"/>
      <c r="K574" s="376"/>
      <c r="L574" s="376"/>
      <c r="M574" s="377"/>
      <c r="N574" s="186"/>
      <c r="O574" s="186"/>
      <c r="P574" s="261" t="str">
        <f t="shared" si="192"/>
        <v/>
      </c>
      <c r="Q574" s="261" t="str">
        <f t="shared" si="193"/>
        <v/>
      </c>
      <c r="R574" s="261" t="str">
        <f t="shared" si="194"/>
        <v/>
      </c>
      <c r="S574" s="375"/>
      <c r="T574" s="189"/>
      <c r="U574" s="189"/>
      <c r="V574" s="376"/>
      <c r="W574" s="376"/>
      <c r="X574" s="377"/>
      <c r="Y574" s="186"/>
      <c r="Z574" s="186"/>
      <c r="AC574" s="212" t="str">
        <f t="shared" si="195"/>
        <v/>
      </c>
      <c r="AD574" s="260" t="str">
        <f t="shared" si="196"/>
        <v/>
      </c>
      <c r="AE574" s="212" t="str">
        <f t="shared" si="197"/>
        <v/>
      </c>
    </row>
    <row r="575" spans="1:31" ht="19.5" customHeight="1" x14ac:dyDescent="0.2">
      <c r="A575" s="67"/>
      <c r="B575" s="373"/>
      <c r="C575" s="69"/>
      <c r="D575" s="69"/>
      <c r="E575" s="69"/>
      <c r="F575" s="374"/>
      <c r="G575" s="175"/>
      <c r="H575" s="375"/>
      <c r="I575" s="184"/>
      <c r="J575" s="184"/>
      <c r="K575" s="376"/>
      <c r="L575" s="376"/>
      <c r="M575" s="377"/>
      <c r="N575" s="186"/>
      <c r="O575" s="186"/>
      <c r="P575" s="261" t="str">
        <f t="shared" si="192"/>
        <v/>
      </c>
      <c r="Q575" s="261" t="str">
        <f t="shared" si="193"/>
        <v/>
      </c>
      <c r="R575" s="261" t="str">
        <f t="shared" si="194"/>
        <v/>
      </c>
      <c r="S575" s="375"/>
      <c r="T575" s="189"/>
      <c r="U575" s="189"/>
      <c r="V575" s="376"/>
      <c r="W575" s="376"/>
      <c r="X575" s="377"/>
      <c r="Y575" s="186"/>
      <c r="Z575" s="186"/>
      <c r="AC575" s="212" t="str">
        <f t="shared" si="195"/>
        <v/>
      </c>
      <c r="AD575" s="260" t="str">
        <f t="shared" si="196"/>
        <v/>
      </c>
      <c r="AE575" s="212" t="str">
        <f t="shared" si="197"/>
        <v/>
      </c>
    </row>
    <row r="576" spans="1:31" ht="19.5" customHeight="1" x14ac:dyDescent="0.2">
      <c r="A576" s="67"/>
      <c r="B576" s="373"/>
      <c r="C576" s="69"/>
      <c r="D576" s="69"/>
      <c r="E576" s="69"/>
      <c r="F576" s="374"/>
      <c r="G576" s="175"/>
      <c r="H576" s="375"/>
      <c r="I576" s="184"/>
      <c r="J576" s="184"/>
      <c r="K576" s="376"/>
      <c r="L576" s="376"/>
      <c r="M576" s="377"/>
      <c r="N576" s="186"/>
      <c r="O576" s="186"/>
      <c r="P576" s="261" t="str">
        <f t="shared" si="192"/>
        <v/>
      </c>
      <c r="Q576" s="261" t="str">
        <f t="shared" si="193"/>
        <v/>
      </c>
      <c r="R576" s="261" t="str">
        <f t="shared" si="194"/>
        <v/>
      </c>
      <c r="S576" s="375"/>
      <c r="T576" s="189"/>
      <c r="U576" s="189"/>
      <c r="V576" s="376"/>
      <c r="W576" s="376"/>
      <c r="X576" s="377"/>
      <c r="Y576" s="186"/>
      <c r="Z576" s="186"/>
      <c r="AC576" s="212" t="str">
        <f t="shared" si="195"/>
        <v/>
      </c>
      <c r="AD576" s="260" t="str">
        <f t="shared" si="196"/>
        <v/>
      </c>
      <c r="AE576" s="212" t="str">
        <f t="shared" si="197"/>
        <v/>
      </c>
    </row>
    <row r="577" spans="1:31" ht="19.5" customHeight="1" x14ac:dyDescent="0.2">
      <c r="A577" s="67"/>
      <c r="B577" s="373"/>
      <c r="C577" s="69"/>
      <c r="D577" s="69"/>
      <c r="E577" s="69"/>
      <c r="F577" s="374"/>
      <c r="G577" s="175"/>
      <c r="H577" s="375"/>
      <c r="I577" s="184"/>
      <c r="J577" s="184"/>
      <c r="K577" s="376"/>
      <c r="L577" s="376"/>
      <c r="M577" s="377"/>
      <c r="N577" s="186"/>
      <c r="O577" s="186"/>
      <c r="P577" s="261" t="str">
        <f t="shared" si="192"/>
        <v/>
      </c>
      <c r="Q577" s="261" t="str">
        <f t="shared" si="193"/>
        <v/>
      </c>
      <c r="R577" s="261" t="str">
        <f t="shared" si="194"/>
        <v/>
      </c>
      <c r="S577" s="375"/>
      <c r="T577" s="189"/>
      <c r="U577" s="189"/>
      <c r="V577" s="376"/>
      <c r="W577" s="376"/>
      <c r="X577" s="377"/>
      <c r="Y577" s="186"/>
      <c r="Z577" s="186"/>
      <c r="AC577" s="212" t="str">
        <f t="shared" si="195"/>
        <v/>
      </c>
      <c r="AD577" s="260" t="str">
        <f t="shared" si="196"/>
        <v/>
      </c>
      <c r="AE577" s="212" t="str">
        <f t="shared" si="197"/>
        <v/>
      </c>
    </row>
    <row r="578" spans="1:31" ht="19.5" customHeight="1" x14ac:dyDescent="0.2">
      <c r="A578" s="67"/>
      <c r="B578" s="373"/>
      <c r="C578" s="69"/>
      <c r="D578" s="69"/>
      <c r="E578" s="69"/>
      <c r="F578" s="374"/>
      <c r="G578" s="175"/>
      <c r="H578" s="375"/>
      <c r="I578" s="184"/>
      <c r="J578" s="184"/>
      <c r="K578" s="376"/>
      <c r="L578" s="376"/>
      <c r="M578" s="377"/>
      <c r="N578" s="186"/>
      <c r="O578" s="186"/>
      <c r="P578" s="261" t="str">
        <f t="shared" si="192"/>
        <v/>
      </c>
      <c r="Q578" s="261" t="str">
        <f t="shared" si="193"/>
        <v/>
      </c>
      <c r="R578" s="261" t="str">
        <f t="shared" si="194"/>
        <v/>
      </c>
      <c r="S578" s="375"/>
      <c r="T578" s="189"/>
      <c r="U578" s="189"/>
      <c r="V578" s="376"/>
      <c r="W578" s="376"/>
      <c r="X578" s="377"/>
      <c r="Y578" s="186"/>
      <c r="Z578" s="186"/>
      <c r="AC578" s="212" t="str">
        <f t="shared" si="195"/>
        <v/>
      </c>
      <c r="AD578" s="260" t="str">
        <f t="shared" si="196"/>
        <v/>
      </c>
      <c r="AE578" s="212" t="str">
        <f t="shared" si="197"/>
        <v/>
      </c>
    </row>
    <row r="579" spans="1:31" ht="19.5" customHeight="1" x14ac:dyDescent="0.2">
      <c r="A579" s="67"/>
      <c r="B579" s="373"/>
      <c r="C579" s="69"/>
      <c r="D579" s="69"/>
      <c r="E579" s="69"/>
      <c r="F579" s="374"/>
      <c r="G579" s="175"/>
      <c r="H579" s="375"/>
      <c r="I579" s="184"/>
      <c r="J579" s="184"/>
      <c r="K579" s="376"/>
      <c r="L579" s="376"/>
      <c r="M579" s="377"/>
      <c r="N579" s="186"/>
      <c r="O579" s="186"/>
      <c r="P579" s="261" t="str">
        <f t="shared" si="192"/>
        <v/>
      </c>
      <c r="Q579" s="261" t="str">
        <f t="shared" si="193"/>
        <v/>
      </c>
      <c r="R579" s="261" t="str">
        <f t="shared" si="194"/>
        <v/>
      </c>
      <c r="S579" s="375"/>
      <c r="T579" s="189"/>
      <c r="U579" s="189"/>
      <c r="V579" s="376"/>
      <c r="W579" s="376"/>
      <c r="X579" s="377"/>
      <c r="Y579" s="186"/>
      <c r="Z579" s="186"/>
      <c r="AC579" s="212" t="str">
        <f t="shared" si="195"/>
        <v/>
      </c>
      <c r="AD579" s="260" t="str">
        <f t="shared" si="196"/>
        <v/>
      </c>
      <c r="AE579" s="212" t="str">
        <f t="shared" si="197"/>
        <v/>
      </c>
    </row>
    <row r="580" spans="1:31" ht="19.5" customHeight="1" x14ac:dyDescent="0.2">
      <c r="A580" s="67"/>
      <c r="B580" s="373"/>
      <c r="C580" s="69"/>
      <c r="D580" s="69"/>
      <c r="E580" s="69"/>
      <c r="F580" s="374"/>
      <c r="G580" s="175"/>
      <c r="H580" s="375"/>
      <c r="I580" s="184"/>
      <c r="J580" s="184"/>
      <c r="K580" s="376"/>
      <c r="L580" s="376"/>
      <c r="M580" s="377"/>
      <c r="N580" s="186"/>
      <c r="O580" s="186"/>
      <c r="P580" s="261" t="str">
        <f t="shared" si="192"/>
        <v/>
      </c>
      <c r="Q580" s="261" t="str">
        <f t="shared" si="193"/>
        <v/>
      </c>
      <c r="R580" s="261" t="str">
        <f t="shared" si="194"/>
        <v/>
      </c>
      <c r="S580" s="375"/>
      <c r="T580" s="189"/>
      <c r="U580" s="189"/>
      <c r="V580" s="376"/>
      <c r="W580" s="376"/>
      <c r="X580" s="377"/>
      <c r="Y580" s="186"/>
      <c r="Z580" s="186"/>
      <c r="AC580" s="212" t="str">
        <f t="shared" si="195"/>
        <v/>
      </c>
      <c r="AD580" s="260" t="str">
        <f t="shared" si="196"/>
        <v/>
      </c>
      <c r="AE580" s="212" t="str">
        <f t="shared" si="197"/>
        <v/>
      </c>
    </row>
    <row r="581" spans="1:31" ht="19.5" customHeight="1" x14ac:dyDescent="0.2">
      <c r="A581" s="67"/>
      <c r="B581" s="373"/>
      <c r="C581" s="69"/>
      <c r="D581" s="69"/>
      <c r="E581" s="69"/>
      <c r="F581" s="374"/>
      <c r="G581" s="175"/>
      <c r="H581" s="375"/>
      <c r="I581" s="184"/>
      <c r="J581" s="184"/>
      <c r="K581" s="376"/>
      <c r="L581" s="376"/>
      <c r="M581" s="377"/>
      <c r="N581" s="186"/>
      <c r="O581" s="186"/>
      <c r="P581" s="261" t="str">
        <f t="shared" si="192"/>
        <v/>
      </c>
      <c r="Q581" s="261" t="str">
        <f t="shared" si="193"/>
        <v/>
      </c>
      <c r="R581" s="261" t="str">
        <f t="shared" si="194"/>
        <v/>
      </c>
      <c r="S581" s="375"/>
      <c r="T581" s="189"/>
      <c r="U581" s="189"/>
      <c r="V581" s="376"/>
      <c r="W581" s="376"/>
      <c r="X581" s="377"/>
      <c r="Y581" s="186"/>
      <c r="Z581" s="186"/>
      <c r="AC581" s="212" t="str">
        <f t="shared" si="195"/>
        <v/>
      </c>
      <c r="AD581" s="260" t="str">
        <f t="shared" si="196"/>
        <v/>
      </c>
      <c r="AE581" s="212" t="str">
        <f t="shared" si="197"/>
        <v/>
      </c>
    </row>
    <row r="582" spans="1:31" ht="19.5" customHeight="1" x14ac:dyDescent="0.2">
      <c r="A582" s="67"/>
      <c r="B582" s="373"/>
      <c r="C582" s="69"/>
      <c r="D582" s="69"/>
      <c r="E582" s="69"/>
      <c r="F582" s="374"/>
      <c r="G582" s="175"/>
      <c r="H582" s="375"/>
      <c r="I582" s="184"/>
      <c r="J582" s="184"/>
      <c r="K582" s="376"/>
      <c r="L582" s="376"/>
      <c r="M582" s="377"/>
      <c r="N582" s="186"/>
      <c r="O582" s="186"/>
      <c r="P582" s="261" t="str">
        <f t="shared" si="192"/>
        <v/>
      </c>
      <c r="Q582" s="261" t="str">
        <f t="shared" si="193"/>
        <v/>
      </c>
      <c r="R582" s="261" t="str">
        <f t="shared" si="194"/>
        <v/>
      </c>
      <c r="S582" s="375"/>
      <c r="T582" s="189"/>
      <c r="U582" s="189"/>
      <c r="V582" s="376"/>
      <c r="W582" s="376"/>
      <c r="X582" s="377"/>
      <c r="Y582" s="186"/>
      <c r="Z582" s="186"/>
      <c r="AC582" s="212" t="str">
        <f t="shared" si="195"/>
        <v/>
      </c>
      <c r="AD582" s="260" t="str">
        <f t="shared" si="196"/>
        <v/>
      </c>
      <c r="AE582" s="212" t="str">
        <f t="shared" si="197"/>
        <v/>
      </c>
    </row>
    <row r="583" spans="1:31" ht="19.5" customHeight="1" x14ac:dyDescent="0.2">
      <c r="A583" s="67"/>
      <c r="B583" s="373"/>
      <c r="C583" s="69"/>
      <c r="D583" s="69"/>
      <c r="E583" s="69"/>
      <c r="F583" s="374"/>
      <c r="G583" s="175"/>
      <c r="H583" s="375"/>
      <c r="I583" s="184"/>
      <c r="J583" s="184"/>
      <c r="K583" s="376"/>
      <c r="L583" s="376"/>
      <c r="M583" s="377"/>
      <c r="N583" s="186"/>
      <c r="O583" s="186"/>
      <c r="P583" s="261" t="str">
        <f t="shared" si="192"/>
        <v/>
      </c>
      <c r="Q583" s="261" t="str">
        <f t="shared" si="193"/>
        <v/>
      </c>
      <c r="R583" s="261" t="str">
        <f t="shared" si="194"/>
        <v/>
      </c>
      <c r="S583" s="375"/>
      <c r="T583" s="189"/>
      <c r="U583" s="189"/>
      <c r="V583" s="376"/>
      <c r="W583" s="376"/>
      <c r="X583" s="377"/>
      <c r="Y583" s="186"/>
      <c r="Z583" s="186"/>
      <c r="AC583" s="212" t="str">
        <f t="shared" si="195"/>
        <v/>
      </c>
      <c r="AD583" s="260" t="str">
        <f t="shared" si="196"/>
        <v/>
      </c>
      <c r="AE583" s="212" t="str">
        <f t="shared" si="197"/>
        <v/>
      </c>
    </row>
    <row r="584" spans="1:31" ht="19.5" customHeight="1" x14ac:dyDescent="0.2">
      <c r="A584" s="67"/>
      <c r="B584" s="373"/>
      <c r="C584" s="69"/>
      <c r="D584" s="69"/>
      <c r="E584" s="69"/>
      <c r="F584" s="374"/>
      <c r="G584" s="175"/>
      <c r="H584" s="375"/>
      <c r="I584" s="184"/>
      <c r="J584" s="184"/>
      <c r="K584" s="376"/>
      <c r="L584" s="376"/>
      <c r="M584" s="377"/>
      <c r="N584" s="186"/>
      <c r="O584" s="186"/>
      <c r="P584" s="261" t="str">
        <f t="shared" si="192"/>
        <v/>
      </c>
      <c r="Q584" s="261" t="str">
        <f t="shared" si="193"/>
        <v/>
      </c>
      <c r="R584" s="261" t="str">
        <f t="shared" si="194"/>
        <v/>
      </c>
      <c r="S584" s="375"/>
      <c r="T584" s="189"/>
      <c r="U584" s="189"/>
      <c r="V584" s="376"/>
      <c r="W584" s="376"/>
      <c r="X584" s="377"/>
      <c r="Y584" s="186"/>
      <c r="Z584" s="186"/>
      <c r="AC584" s="212" t="str">
        <f t="shared" si="195"/>
        <v/>
      </c>
      <c r="AD584" s="260" t="str">
        <f t="shared" si="196"/>
        <v/>
      </c>
      <c r="AE584" s="212" t="str">
        <f t="shared" si="197"/>
        <v/>
      </c>
    </row>
    <row r="585" spans="1:31" ht="19.5" customHeight="1" x14ac:dyDescent="0.2">
      <c r="A585" s="67"/>
      <c r="B585" s="373"/>
      <c r="C585" s="69"/>
      <c r="D585" s="69"/>
      <c r="E585" s="69"/>
      <c r="F585" s="374"/>
      <c r="G585" s="175"/>
      <c r="H585" s="375"/>
      <c r="I585" s="184"/>
      <c r="J585" s="184"/>
      <c r="K585" s="376"/>
      <c r="L585" s="376"/>
      <c r="M585" s="377"/>
      <c r="N585" s="186"/>
      <c r="O585" s="186"/>
      <c r="P585" s="261" t="str">
        <f t="shared" si="192"/>
        <v/>
      </c>
      <c r="Q585" s="261" t="str">
        <f t="shared" si="193"/>
        <v/>
      </c>
      <c r="R585" s="261" t="str">
        <f t="shared" si="194"/>
        <v/>
      </c>
      <c r="S585" s="375"/>
      <c r="T585" s="189"/>
      <c r="U585" s="189"/>
      <c r="V585" s="376"/>
      <c r="W585" s="376"/>
      <c r="X585" s="377"/>
      <c r="Y585" s="186"/>
      <c r="Z585" s="186"/>
      <c r="AC585" s="212" t="str">
        <f t="shared" si="195"/>
        <v/>
      </c>
      <c r="AD585" s="260" t="str">
        <f t="shared" si="196"/>
        <v/>
      </c>
      <c r="AE585" s="212" t="str">
        <f t="shared" si="197"/>
        <v/>
      </c>
    </row>
    <row r="586" spans="1:31" ht="19.5" customHeight="1" x14ac:dyDescent="0.2">
      <c r="A586" s="67"/>
      <c r="B586" s="373"/>
      <c r="C586" s="69"/>
      <c r="D586" s="69"/>
      <c r="E586" s="69"/>
      <c r="F586" s="374"/>
      <c r="G586" s="175"/>
      <c r="H586" s="375"/>
      <c r="I586" s="184"/>
      <c r="J586" s="184"/>
      <c r="K586" s="376"/>
      <c r="L586" s="376"/>
      <c r="M586" s="377"/>
      <c r="N586" s="186"/>
      <c r="O586" s="186"/>
      <c r="P586" s="261" t="str">
        <f t="shared" si="192"/>
        <v/>
      </c>
      <c r="Q586" s="261" t="str">
        <f t="shared" si="193"/>
        <v/>
      </c>
      <c r="R586" s="261" t="str">
        <f t="shared" si="194"/>
        <v/>
      </c>
      <c r="S586" s="375"/>
      <c r="T586" s="189"/>
      <c r="U586" s="189"/>
      <c r="V586" s="376"/>
      <c r="W586" s="376"/>
      <c r="X586" s="377"/>
      <c r="Y586" s="186"/>
      <c r="Z586" s="186"/>
      <c r="AC586" s="212" t="str">
        <f t="shared" si="195"/>
        <v/>
      </c>
      <c r="AD586" s="260" t="str">
        <f t="shared" si="196"/>
        <v/>
      </c>
      <c r="AE586" s="212" t="str">
        <f t="shared" si="197"/>
        <v/>
      </c>
    </row>
    <row r="587" spans="1:31" ht="19.5" customHeight="1" x14ac:dyDescent="0.2">
      <c r="A587" s="67"/>
      <c r="B587" s="373"/>
      <c r="C587" s="69"/>
      <c r="D587" s="69"/>
      <c r="E587" s="69"/>
      <c r="F587" s="374"/>
      <c r="G587" s="175"/>
      <c r="H587" s="375"/>
      <c r="I587" s="184"/>
      <c r="J587" s="184"/>
      <c r="K587" s="376"/>
      <c r="L587" s="376"/>
      <c r="M587" s="377"/>
      <c r="N587" s="186"/>
      <c r="O587" s="186"/>
      <c r="P587" s="261" t="str">
        <f t="shared" si="192"/>
        <v/>
      </c>
      <c r="Q587" s="261" t="str">
        <f t="shared" si="193"/>
        <v/>
      </c>
      <c r="R587" s="261" t="str">
        <f t="shared" si="194"/>
        <v/>
      </c>
      <c r="S587" s="375"/>
      <c r="T587" s="189"/>
      <c r="U587" s="189"/>
      <c r="V587" s="376"/>
      <c r="W587" s="376"/>
      <c r="X587" s="377"/>
      <c r="Y587" s="186"/>
      <c r="Z587" s="186"/>
      <c r="AC587" s="212" t="str">
        <f t="shared" si="195"/>
        <v/>
      </c>
      <c r="AD587" s="260" t="str">
        <f t="shared" si="196"/>
        <v/>
      </c>
      <c r="AE587" s="212" t="str">
        <f t="shared" si="197"/>
        <v/>
      </c>
    </row>
    <row r="588" spans="1:31" ht="19.5" customHeight="1" x14ac:dyDescent="0.2">
      <c r="A588" s="67"/>
      <c r="B588" s="373"/>
      <c r="C588" s="69"/>
      <c r="D588" s="69"/>
      <c r="E588" s="69"/>
      <c r="F588" s="374"/>
      <c r="G588" s="175"/>
      <c r="H588" s="375"/>
      <c r="I588" s="184"/>
      <c r="J588" s="184"/>
      <c r="K588" s="376"/>
      <c r="L588" s="376"/>
      <c r="M588" s="377"/>
      <c r="N588" s="186"/>
      <c r="O588" s="186"/>
      <c r="P588" s="261" t="str">
        <f t="shared" si="192"/>
        <v/>
      </c>
      <c r="Q588" s="261" t="str">
        <f t="shared" si="193"/>
        <v/>
      </c>
      <c r="R588" s="261" t="str">
        <f t="shared" si="194"/>
        <v/>
      </c>
      <c r="S588" s="375"/>
      <c r="T588" s="189"/>
      <c r="U588" s="189"/>
      <c r="V588" s="376"/>
      <c r="W588" s="376"/>
      <c r="X588" s="377"/>
      <c r="Y588" s="186"/>
      <c r="Z588" s="186"/>
      <c r="AC588" s="212" t="str">
        <f t="shared" si="195"/>
        <v/>
      </c>
      <c r="AD588" s="260" t="str">
        <f t="shared" si="196"/>
        <v/>
      </c>
      <c r="AE588" s="212" t="str">
        <f t="shared" si="197"/>
        <v/>
      </c>
    </row>
    <row r="589" spans="1:31" ht="19.5" customHeight="1" x14ac:dyDescent="0.2">
      <c r="A589" s="67"/>
      <c r="B589" s="373"/>
      <c r="C589" s="69"/>
      <c r="D589" s="69"/>
      <c r="E589" s="69"/>
      <c r="F589" s="374"/>
      <c r="G589" s="175"/>
      <c r="H589" s="375"/>
      <c r="I589" s="184"/>
      <c r="J589" s="184"/>
      <c r="K589" s="376"/>
      <c r="L589" s="376"/>
      <c r="M589" s="377"/>
      <c r="N589" s="186"/>
      <c r="O589" s="186"/>
      <c r="P589" s="261" t="str">
        <f t="shared" si="192"/>
        <v/>
      </c>
      <c r="Q589" s="261" t="str">
        <f t="shared" si="193"/>
        <v/>
      </c>
      <c r="R589" s="261" t="str">
        <f t="shared" si="194"/>
        <v/>
      </c>
      <c r="S589" s="375"/>
      <c r="T589" s="189"/>
      <c r="U589" s="189"/>
      <c r="V589" s="376"/>
      <c r="W589" s="376"/>
      <c r="X589" s="377"/>
      <c r="Y589" s="186"/>
      <c r="Z589" s="186"/>
      <c r="AC589" s="212" t="str">
        <f t="shared" si="195"/>
        <v/>
      </c>
      <c r="AD589" s="260" t="str">
        <f t="shared" si="196"/>
        <v/>
      </c>
      <c r="AE589" s="212" t="str">
        <f t="shared" si="197"/>
        <v/>
      </c>
    </row>
    <row r="590" spans="1:31" ht="19.5" customHeight="1" x14ac:dyDescent="0.2">
      <c r="A590" s="67"/>
      <c r="B590" s="373"/>
      <c r="C590" s="69"/>
      <c r="D590" s="69"/>
      <c r="E590" s="69"/>
      <c r="F590" s="374"/>
      <c r="G590" s="175"/>
      <c r="H590" s="375"/>
      <c r="I590" s="184"/>
      <c r="J590" s="184"/>
      <c r="K590" s="376"/>
      <c r="L590" s="376"/>
      <c r="M590" s="377"/>
      <c r="N590" s="186"/>
      <c r="O590" s="186"/>
      <c r="P590" s="261" t="str">
        <f t="shared" si="192"/>
        <v/>
      </c>
      <c r="Q590" s="261" t="str">
        <f t="shared" si="193"/>
        <v/>
      </c>
      <c r="R590" s="261" t="str">
        <f t="shared" si="194"/>
        <v/>
      </c>
      <c r="S590" s="375"/>
      <c r="T590" s="189"/>
      <c r="U590" s="189"/>
      <c r="V590" s="376"/>
      <c r="W590" s="376"/>
      <c r="X590" s="377"/>
      <c r="Y590" s="186"/>
      <c r="Z590" s="186"/>
      <c r="AC590" s="212" t="str">
        <f t="shared" si="195"/>
        <v/>
      </c>
      <c r="AD590" s="260" t="str">
        <f t="shared" si="196"/>
        <v/>
      </c>
      <c r="AE590" s="212" t="str">
        <f t="shared" si="197"/>
        <v/>
      </c>
    </row>
    <row r="591" spans="1:31" ht="19.5" customHeight="1" x14ac:dyDescent="0.2">
      <c r="A591" s="67"/>
      <c r="B591" s="373"/>
      <c r="C591" s="69"/>
      <c r="D591" s="69"/>
      <c r="E591" s="69"/>
      <c r="F591" s="374"/>
      <c r="G591" s="175"/>
      <c r="H591" s="375"/>
      <c r="I591" s="184"/>
      <c r="J591" s="184"/>
      <c r="K591" s="376"/>
      <c r="L591" s="376"/>
      <c r="M591" s="377"/>
      <c r="N591" s="186"/>
      <c r="O591" s="186"/>
      <c r="P591" s="261" t="str">
        <f t="shared" si="192"/>
        <v/>
      </c>
      <c r="Q591" s="261" t="str">
        <f t="shared" si="193"/>
        <v/>
      </c>
      <c r="R591" s="261" t="str">
        <f t="shared" si="194"/>
        <v/>
      </c>
      <c r="S591" s="375"/>
      <c r="T591" s="189"/>
      <c r="U591" s="189"/>
      <c r="V591" s="376"/>
      <c r="W591" s="376"/>
      <c r="X591" s="377"/>
      <c r="Y591" s="186"/>
      <c r="Z591" s="186"/>
      <c r="AC591" s="212" t="str">
        <f t="shared" si="195"/>
        <v/>
      </c>
      <c r="AD591" s="260" t="str">
        <f t="shared" si="196"/>
        <v/>
      </c>
      <c r="AE591" s="212" t="str">
        <f t="shared" si="197"/>
        <v/>
      </c>
    </row>
    <row r="592" spans="1:31" ht="19.5" customHeight="1" x14ac:dyDescent="0.2">
      <c r="A592" s="67"/>
      <c r="B592" s="373"/>
      <c r="C592" s="69"/>
      <c r="D592" s="69"/>
      <c r="E592" s="69"/>
      <c r="F592" s="374"/>
      <c r="G592" s="175"/>
      <c r="H592" s="375"/>
      <c r="I592" s="184"/>
      <c r="J592" s="184"/>
      <c r="K592" s="376"/>
      <c r="L592" s="376"/>
      <c r="M592" s="377"/>
      <c r="N592" s="186"/>
      <c r="O592" s="186"/>
      <c r="P592" s="261" t="str">
        <f t="shared" si="192"/>
        <v/>
      </c>
      <c r="Q592" s="261" t="str">
        <f t="shared" si="193"/>
        <v/>
      </c>
      <c r="R592" s="261" t="str">
        <f t="shared" si="194"/>
        <v/>
      </c>
      <c r="S592" s="375"/>
      <c r="T592" s="189"/>
      <c r="U592" s="189"/>
      <c r="V592" s="376"/>
      <c r="W592" s="376"/>
      <c r="X592" s="377"/>
      <c r="Y592" s="186"/>
      <c r="Z592" s="186"/>
      <c r="AC592" s="212" t="str">
        <f t="shared" si="195"/>
        <v/>
      </c>
      <c r="AD592" s="260" t="str">
        <f t="shared" si="196"/>
        <v/>
      </c>
      <c r="AE592" s="212" t="str">
        <f t="shared" si="197"/>
        <v/>
      </c>
    </row>
    <row r="593" spans="1:31" ht="19.5" customHeight="1" x14ac:dyDescent="0.2">
      <c r="A593" s="67"/>
      <c r="B593" s="373"/>
      <c r="C593" s="69"/>
      <c r="D593" s="69"/>
      <c r="E593" s="69"/>
      <c r="F593" s="374"/>
      <c r="G593" s="175"/>
      <c r="H593" s="375"/>
      <c r="I593" s="184"/>
      <c r="J593" s="184"/>
      <c r="K593" s="376"/>
      <c r="L593" s="376"/>
      <c r="M593" s="377"/>
      <c r="N593" s="186"/>
      <c r="O593" s="186"/>
      <c r="P593" s="261" t="str">
        <f t="shared" si="192"/>
        <v/>
      </c>
      <c r="Q593" s="261" t="str">
        <f t="shared" si="193"/>
        <v/>
      </c>
      <c r="R593" s="261" t="str">
        <f t="shared" si="194"/>
        <v/>
      </c>
      <c r="S593" s="375"/>
      <c r="T593" s="189"/>
      <c r="U593" s="189"/>
      <c r="V593" s="376"/>
      <c r="W593" s="376"/>
      <c r="X593" s="377"/>
      <c r="Y593" s="186"/>
      <c r="Z593" s="186"/>
      <c r="AC593" s="212" t="str">
        <f t="shared" si="195"/>
        <v/>
      </c>
      <c r="AD593" s="260" t="str">
        <f t="shared" si="196"/>
        <v/>
      </c>
      <c r="AE593" s="212" t="str">
        <f t="shared" si="197"/>
        <v/>
      </c>
    </row>
    <row r="594" spans="1:31" ht="19.5" customHeight="1" x14ac:dyDescent="0.2">
      <c r="A594" s="67"/>
      <c r="B594" s="373"/>
      <c r="C594" s="69"/>
      <c r="D594" s="69"/>
      <c r="E594" s="69"/>
      <c r="F594" s="374"/>
      <c r="G594" s="175"/>
      <c r="H594" s="375"/>
      <c r="I594" s="184"/>
      <c r="J594" s="184"/>
      <c r="K594" s="376"/>
      <c r="L594" s="376"/>
      <c r="M594" s="377"/>
      <c r="N594" s="186"/>
      <c r="O594" s="186"/>
      <c r="P594" s="261" t="str">
        <f t="shared" si="192"/>
        <v/>
      </c>
      <c r="Q594" s="261" t="str">
        <f t="shared" si="193"/>
        <v/>
      </c>
      <c r="R594" s="261" t="str">
        <f t="shared" si="194"/>
        <v/>
      </c>
      <c r="S594" s="375"/>
      <c r="T594" s="189"/>
      <c r="U594" s="189"/>
      <c r="V594" s="376"/>
      <c r="W594" s="376"/>
      <c r="X594" s="377"/>
      <c r="Y594" s="186"/>
      <c r="Z594" s="186"/>
      <c r="AC594" s="212" t="str">
        <f t="shared" si="195"/>
        <v/>
      </c>
      <c r="AD594" s="260" t="str">
        <f t="shared" si="196"/>
        <v/>
      </c>
      <c r="AE594" s="212" t="str">
        <f t="shared" si="197"/>
        <v/>
      </c>
    </row>
    <row r="595" spans="1:31" ht="19.5" customHeight="1" x14ac:dyDescent="0.2">
      <c r="A595" s="67"/>
      <c r="B595" s="373"/>
      <c r="C595" s="69"/>
      <c r="D595" s="69"/>
      <c r="E595" s="69"/>
      <c r="F595" s="374"/>
      <c r="G595" s="175"/>
      <c r="H595" s="375"/>
      <c r="I595" s="184"/>
      <c r="J595" s="184"/>
      <c r="K595" s="376"/>
      <c r="L595" s="376"/>
      <c r="M595" s="377"/>
      <c r="N595" s="186"/>
      <c r="O595" s="186"/>
      <c r="P595" s="261" t="str">
        <f t="shared" si="192"/>
        <v/>
      </c>
      <c r="Q595" s="261" t="str">
        <f t="shared" si="193"/>
        <v/>
      </c>
      <c r="R595" s="261" t="str">
        <f t="shared" si="194"/>
        <v/>
      </c>
      <c r="S595" s="375"/>
      <c r="T595" s="189"/>
      <c r="U595" s="189"/>
      <c r="V595" s="376"/>
      <c r="W595" s="376"/>
      <c r="X595" s="377"/>
      <c r="Y595" s="186"/>
      <c r="Z595" s="186"/>
      <c r="AC595" s="212" t="str">
        <f t="shared" si="195"/>
        <v/>
      </c>
      <c r="AD595" s="260" t="str">
        <f t="shared" si="196"/>
        <v/>
      </c>
      <c r="AE595" s="212" t="str">
        <f t="shared" si="197"/>
        <v/>
      </c>
    </row>
    <row r="596" spans="1:31" ht="19.5" customHeight="1" x14ac:dyDescent="0.2">
      <c r="A596" s="67"/>
      <c r="B596" s="373"/>
      <c r="C596" s="69"/>
      <c r="D596" s="69"/>
      <c r="E596" s="69"/>
      <c r="F596" s="374"/>
      <c r="G596" s="175"/>
      <c r="H596" s="375"/>
      <c r="I596" s="184"/>
      <c r="J596" s="184"/>
      <c r="K596" s="376"/>
      <c r="L596" s="376"/>
      <c r="M596" s="377"/>
      <c r="N596" s="186"/>
      <c r="O596" s="186"/>
      <c r="P596" s="261" t="str">
        <f t="shared" si="192"/>
        <v/>
      </c>
      <c r="Q596" s="261" t="str">
        <f t="shared" si="193"/>
        <v/>
      </c>
      <c r="R596" s="261" t="str">
        <f t="shared" si="194"/>
        <v/>
      </c>
      <c r="S596" s="375"/>
      <c r="T596" s="189"/>
      <c r="U596" s="189"/>
      <c r="V596" s="376"/>
      <c r="W596" s="376"/>
      <c r="X596" s="377"/>
      <c r="Y596" s="186"/>
      <c r="Z596" s="186"/>
      <c r="AC596" s="212" t="str">
        <f t="shared" si="195"/>
        <v/>
      </c>
      <c r="AD596" s="260" t="str">
        <f t="shared" si="196"/>
        <v/>
      </c>
      <c r="AE596" s="212" t="str">
        <f t="shared" si="197"/>
        <v/>
      </c>
    </row>
    <row r="597" spans="1:31" ht="19.5" customHeight="1" x14ac:dyDescent="0.2">
      <c r="A597" s="67"/>
      <c r="B597" s="373"/>
      <c r="C597" s="69"/>
      <c r="D597" s="69"/>
      <c r="E597" s="69"/>
      <c r="F597" s="374"/>
      <c r="G597" s="175"/>
      <c r="H597" s="375"/>
      <c r="I597" s="184"/>
      <c r="J597" s="184"/>
      <c r="K597" s="376"/>
      <c r="L597" s="376"/>
      <c r="M597" s="377"/>
      <c r="N597" s="186"/>
      <c r="O597" s="186"/>
      <c r="P597" s="261" t="str">
        <f t="shared" si="192"/>
        <v/>
      </c>
      <c r="Q597" s="261" t="str">
        <f t="shared" si="193"/>
        <v/>
      </c>
      <c r="R597" s="261" t="str">
        <f t="shared" si="194"/>
        <v/>
      </c>
      <c r="S597" s="375"/>
      <c r="T597" s="189"/>
      <c r="U597" s="189"/>
      <c r="V597" s="376"/>
      <c r="W597" s="376"/>
      <c r="X597" s="377"/>
      <c r="Y597" s="186"/>
      <c r="Z597" s="186"/>
      <c r="AC597" s="212" t="str">
        <f t="shared" si="195"/>
        <v/>
      </c>
      <c r="AD597" s="260" t="str">
        <f t="shared" si="196"/>
        <v/>
      </c>
      <c r="AE597" s="212" t="str">
        <f t="shared" si="197"/>
        <v/>
      </c>
    </row>
    <row r="598" spans="1:31" ht="19.5" customHeight="1" x14ac:dyDescent="0.2">
      <c r="A598" s="67"/>
      <c r="B598" s="373"/>
      <c r="C598" s="69"/>
      <c r="D598" s="69"/>
      <c r="E598" s="69"/>
      <c r="F598" s="374"/>
      <c r="G598" s="175"/>
      <c r="H598" s="375"/>
      <c r="I598" s="184"/>
      <c r="J598" s="184"/>
      <c r="K598" s="376"/>
      <c r="L598" s="376"/>
      <c r="M598" s="377"/>
      <c r="N598" s="186"/>
      <c r="O598" s="186"/>
      <c r="P598" s="261" t="str">
        <f t="shared" si="192"/>
        <v/>
      </c>
      <c r="Q598" s="261" t="str">
        <f t="shared" si="193"/>
        <v/>
      </c>
      <c r="R598" s="261" t="str">
        <f t="shared" si="194"/>
        <v/>
      </c>
      <c r="S598" s="375"/>
      <c r="T598" s="189"/>
      <c r="U598" s="189"/>
      <c r="V598" s="376"/>
      <c r="W598" s="376"/>
      <c r="X598" s="377"/>
      <c r="Y598" s="186"/>
      <c r="Z598" s="186"/>
      <c r="AC598" s="212" t="str">
        <f t="shared" si="195"/>
        <v/>
      </c>
      <c r="AD598" s="260" t="str">
        <f t="shared" si="196"/>
        <v/>
      </c>
      <c r="AE598" s="212" t="str">
        <f t="shared" si="197"/>
        <v/>
      </c>
    </row>
    <row r="599" spans="1:31" ht="19.5" customHeight="1" x14ac:dyDescent="0.2">
      <c r="A599" s="67"/>
      <c r="B599" s="373"/>
      <c r="C599" s="69"/>
      <c r="D599" s="69"/>
      <c r="E599" s="69"/>
      <c r="F599" s="374"/>
      <c r="G599" s="175"/>
      <c r="H599" s="375"/>
      <c r="I599" s="184"/>
      <c r="J599" s="184"/>
      <c r="K599" s="376"/>
      <c r="L599" s="376"/>
      <c r="M599" s="377"/>
      <c r="N599" s="186"/>
      <c r="O599" s="186"/>
      <c r="P599" s="261" t="str">
        <f t="shared" si="192"/>
        <v/>
      </c>
      <c r="Q599" s="261" t="str">
        <f t="shared" si="193"/>
        <v/>
      </c>
      <c r="R599" s="261" t="str">
        <f t="shared" si="194"/>
        <v/>
      </c>
      <c r="S599" s="375"/>
      <c r="T599" s="189"/>
      <c r="U599" s="189"/>
      <c r="V599" s="376"/>
      <c r="W599" s="376"/>
      <c r="X599" s="377"/>
      <c r="Y599" s="186"/>
      <c r="Z599" s="186"/>
      <c r="AC599" s="212" t="str">
        <f t="shared" si="195"/>
        <v/>
      </c>
      <c r="AD599" s="260" t="str">
        <f t="shared" si="196"/>
        <v/>
      </c>
      <c r="AE599" s="212" t="str">
        <f t="shared" si="197"/>
        <v/>
      </c>
    </row>
    <row r="600" spans="1:31" ht="19.5" customHeight="1" x14ac:dyDescent="0.2">
      <c r="A600" s="67"/>
      <c r="B600" s="373"/>
      <c r="C600" s="69"/>
      <c r="D600" s="69"/>
      <c r="E600" s="69"/>
      <c r="F600" s="374"/>
      <c r="G600" s="175"/>
      <c r="H600" s="375"/>
      <c r="I600" s="184"/>
      <c r="J600" s="184"/>
      <c r="K600" s="376"/>
      <c r="L600" s="376"/>
      <c r="M600" s="377"/>
      <c r="N600" s="186"/>
      <c r="O600" s="186"/>
      <c r="P600" s="261" t="str">
        <f t="shared" si="192"/>
        <v/>
      </c>
      <c r="Q600" s="261" t="str">
        <f t="shared" si="193"/>
        <v/>
      </c>
      <c r="R600" s="261" t="str">
        <f t="shared" si="194"/>
        <v/>
      </c>
      <c r="S600" s="375"/>
      <c r="T600" s="189"/>
      <c r="U600" s="189"/>
      <c r="V600" s="376"/>
      <c r="W600" s="376"/>
      <c r="X600" s="377"/>
      <c r="Y600" s="186"/>
      <c r="Z600" s="186"/>
      <c r="AC600" s="212" t="str">
        <f t="shared" si="195"/>
        <v/>
      </c>
      <c r="AD600" s="260" t="str">
        <f t="shared" si="196"/>
        <v/>
      </c>
      <c r="AE600" s="212" t="str">
        <f t="shared" si="197"/>
        <v/>
      </c>
    </row>
    <row r="601" spans="1:31" ht="19.5" customHeight="1" x14ac:dyDescent="0.2">
      <c r="A601" s="67"/>
      <c r="B601" s="373"/>
      <c r="C601" s="69"/>
      <c r="D601" s="69"/>
      <c r="E601" s="69"/>
      <c r="F601" s="374"/>
      <c r="G601" s="175"/>
      <c r="H601" s="375"/>
      <c r="I601" s="184"/>
      <c r="J601" s="184"/>
      <c r="K601" s="376"/>
      <c r="L601" s="376"/>
      <c r="M601" s="377"/>
      <c r="N601" s="186"/>
      <c r="O601" s="186"/>
      <c r="P601" s="261" t="str">
        <f t="shared" si="192"/>
        <v/>
      </c>
      <c r="Q601" s="261" t="str">
        <f t="shared" si="193"/>
        <v/>
      </c>
      <c r="R601" s="261" t="str">
        <f t="shared" si="194"/>
        <v/>
      </c>
      <c r="S601" s="375"/>
      <c r="T601" s="189"/>
      <c r="U601" s="189"/>
      <c r="V601" s="376"/>
      <c r="W601" s="376"/>
      <c r="X601" s="377"/>
      <c r="Y601" s="186"/>
      <c r="Z601" s="186"/>
      <c r="AC601" s="212" t="str">
        <f t="shared" si="195"/>
        <v/>
      </c>
      <c r="AD601" s="260" t="str">
        <f t="shared" si="196"/>
        <v/>
      </c>
      <c r="AE601" s="212" t="str">
        <f t="shared" si="197"/>
        <v/>
      </c>
    </row>
    <row r="602" spans="1:31" ht="19.5" customHeight="1" x14ac:dyDescent="0.2">
      <c r="A602" s="67"/>
      <c r="B602" s="373"/>
      <c r="C602" s="69"/>
      <c r="D602" s="69"/>
      <c r="E602" s="69"/>
      <c r="F602" s="374"/>
      <c r="G602" s="175"/>
      <c r="H602" s="375"/>
      <c r="I602" s="184"/>
      <c r="J602" s="184"/>
      <c r="K602" s="376"/>
      <c r="L602" s="376"/>
      <c r="M602" s="377"/>
      <c r="N602" s="186"/>
      <c r="O602" s="186"/>
      <c r="P602" s="261" t="str">
        <f t="shared" si="192"/>
        <v/>
      </c>
      <c r="Q602" s="261" t="str">
        <f t="shared" si="193"/>
        <v/>
      </c>
      <c r="R602" s="261" t="str">
        <f t="shared" si="194"/>
        <v/>
      </c>
      <c r="S602" s="375"/>
      <c r="T602" s="189"/>
      <c r="U602" s="189"/>
      <c r="V602" s="376"/>
      <c r="W602" s="376"/>
      <c r="X602" s="377"/>
      <c r="Y602" s="186"/>
      <c r="Z602" s="186"/>
      <c r="AC602" s="212" t="str">
        <f t="shared" si="195"/>
        <v/>
      </c>
      <c r="AD602" s="260" t="str">
        <f t="shared" si="196"/>
        <v/>
      </c>
      <c r="AE602" s="212" t="str">
        <f t="shared" si="197"/>
        <v/>
      </c>
    </row>
    <row r="603" spans="1:31" ht="19.5" customHeight="1" x14ac:dyDescent="0.2">
      <c r="A603" s="67"/>
      <c r="B603" s="373"/>
      <c r="C603" s="69"/>
      <c r="D603" s="69"/>
      <c r="E603" s="69"/>
      <c r="F603" s="374"/>
      <c r="G603" s="175"/>
      <c r="H603" s="375"/>
      <c r="I603" s="184"/>
      <c r="J603" s="184"/>
      <c r="K603" s="376"/>
      <c r="L603" s="376"/>
      <c r="M603" s="377"/>
      <c r="N603" s="186"/>
      <c r="O603" s="186"/>
      <c r="P603" s="261" t="str">
        <f t="shared" si="192"/>
        <v/>
      </c>
      <c r="Q603" s="261" t="str">
        <f t="shared" si="193"/>
        <v/>
      </c>
      <c r="R603" s="261" t="str">
        <f t="shared" si="194"/>
        <v/>
      </c>
      <c r="S603" s="375"/>
      <c r="T603" s="189"/>
      <c r="U603" s="189"/>
      <c r="V603" s="376"/>
      <c r="W603" s="376"/>
      <c r="X603" s="377"/>
      <c r="Y603" s="186"/>
      <c r="Z603" s="186"/>
      <c r="AC603" s="212" t="str">
        <f t="shared" si="195"/>
        <v/>
      </c>
      <c r="AD603" s="260" t="str">
        <f t="shared" si="196"/>
        <v/>
      </c>
      <c r="AE603" s="212" t="str">
        <f t="shared" si="197"/>
        <v/>
      </c>
    </row>
    <row r="604" spans="1:31" ht="19.5" customHeight="1" x14ac:dyDescent="0.2">
      <c r="A604" s="67"/>
      <c r="B604" s="373"/>
      <c r="C604" s="69"/>
      <c r="D604" s="69"/>
      <c r="E604" s="69"/>
      <c r="F604" s="374"/>
      <c r="G604" s="175"/>
      <c r="H604" s="375"/>
      <c r="I604" s="184"/>
      <c r="J604" s="184"/>
      <c r="K604" s="376"/>
      <c r="L604" s="376"/>
      <c r="M604" s="377"/>
      <c r="N604" s="186"/>
      <c r="O604" s="186"/>
      <c r="P604" s="261" t="str">
        <f t="shared" si="192"/>
        <v/>
      </c>
      <c r="Q604" s="261" t="str">
        <f t="shared" si="193"/>
        <v/>
      </c>
      <c r="R604" s="261" t="str">
        <f t="shared" si="194"/>
        <v/>
      </c>
      <c r="S604" s="375"/>
      <c r="T604" s="189"/>
      <c r="U604" s="189"/>
      <c r="V604" s="376"/>
      <c r="W604" s="376"/>
      <c r="X604" s="377"/>
      <c r="Y604" s="186"/>
      <c r="Z604" s="186"/>
      <c r="AC604" s="212" t="str">
        <f t="shared" si="195"/>
        <v/>
      </c>
      <c r="AD604" s="260" t="str">
        <f t="shared" si="196"/>
        <v/>
      </c>
      <c r="AE604" s="212" t="str">
        <f t="shared" si="197"/>
        <v/>
      </c>
    </row>
    <row r="605" spans="1:31" ht="19.5" customHeight="1" x14ac:dyDescent="0.2">
      <c r="A605" s="67"/>
      <c r="B605" s="373"/>
      <c r="C605" s="69"/>
      <c r="D605" s="69"/>
      <c r="E605" s="69"/>
      <c r="F605" s="374"/>
      <c r="G605" s="175"/>
      <c r="H605" s="375"/>
      <c r="I605" s="184"/>
      <c r="J605" s="184"/>
      <c r="K605" s="376"/>
      <c r="L605" s="376"/>
      <c r="M605" s="377"/>
      <c r="N605" s="186"/>
      <c r="O605" s="186"/>
      <c r="P605" s="261" t="str">
        <f t="shared" si="192"/>
        <v/>
      </c>
      <c r="Q605" s="261" t="str">
        <f t="shared" si="193"/>
        <v/>
      </c>
      <c r="R605" s="261" t="str">
        <f t="shared" si="194"/>
        <v/>
      </c>
      <c r="S605" s="375"/>
      <c r="T605" s="189"/>
      <c r="U605" s="189"/>
      <c r="V605" s="376"/>
      <c r="W605" s="376"/>
      <c r="X605" s="377"/>
      <c r="Y605" s="186"/>
      <c r="Z605" s="186"/>
      <c r="AC605" s="212" t="str">
        <f t="shared" si="195"/>
        <v/>
      </c>
      <c r="AD605" s="260" t="str">
        <f t="shared" si="196"/>
        <v/>
      </c>
      <c r="AE605" s="212" t="str">
        <f t="shared" si="197"/>
        <v/>
      </c>
    </row>
    <row r="606" spans="1:31" ht="19.5" customHeight="1" x14ac:dyDescent="0.2">
      <c r="A606" s="67"/>
      <c r="B606" s="373"/>
      <c r="C606" s="69"/>
      <c r="D606" s="69"/>
      <c r="E606" s="69"/>
      <c r="F606" s="374"/>
      <c r="G606" s="175"/>
      <c r="H606" s="375"/>
      <c r="I606" s="184"/>
      <c r="J606" s="184"/>
      <c r="K606" s="376"/>
      <c r="L606" s="376"/>
      <c r="M606" s="377"/>
      <c r="N606" s="186"/>
      <c r="O606" s="186"/>
      <c r="P606" s="261" t="str">
        <f t="shared" si="192"/>
        <v/>
      </c>
      <c r="Q606" s="261" t="str">
        <f t="shared" si="193"/>
        <v/>
      </c>
      <c r="R606" s="261" t="str">
        <f t="shared" si="194"/>
        <v/>
      </c>
      <c r="S606" s="375"/>
      <c r="T606" s="189"/>
      <c r="U606" s="189"/>
      <c r="V606" s="376"/>
      <c r="W606" s="376"/>
      <c r="X606" s="377"/>
      <c r="Y606" s="186"/>
      <c r="Z606" s="186"/>
      <c r="AC606" s="212" t="str">
        <f t="shared" si="195"/>
        <v/>
      </c>
      <c r="AD606" s="260" t="str">
        <f t="shared" si="196"/>
        <v/>
      </c>
      <c r="AE606" s="212" t="str">
        <f t="shared" si="197"/>
        <v/>
      </c>
    </row>
    <row r="607" spans="1:31" ht="19.5" customHeight="1" x14ac:dyDescent="0.2">
      <c r="A607" s="67"/>
      <c r="B607" s="373"/>
      <c r="C607" s="69"/>
      <c r="D607" s="69"/>
      <c r="E607" s="69"/>
      <c r="F607" s="374"/>
      <c r="G607" s="175"/>
      <c r="H607" s="375"/>
      <c r="I607" s="184"/>
      <c r="J607" s="184"/>
      <c r="K607" s="376"/>
      <c r="L607" s="376"/>
      <c r="M607" s="377"/>
      <c r="N607" s="186"/>
      <c r="O607" s="186"/>
      <c r="P607" s="261" t="str">
        <f t="shared" si="192"/>
        <v/>
      </c>
      <c r="Q607" s="261" t="str">
        <f t="shared" si="193"/>
        <v/>
      </c>
      <c r="R607" s="261" t="str">
        <f t="shared" si="194"/>
        <v/>
      </c>
      <c r="S607" s="375"/>
      <c r="T607" s="189"/>
      <c r="U607" s="189"/>
      <c r="V607" s="376"/>
      <c r="W607" s="376"/>
      <c r="X607" s="377"/>
      <c r="Y607" s="186"/>
      <c r="Z607" s="186"/>
      <c r="AC607" s="212" t="str">
        <f t="shared" si="195"/>
        <v/>
      </c>
      <c r="AD607" s="260" t="str">
        <f t="shared" si="196"/>
        <v/>
      </c>
      <c r="AE607" s="212" t="str">
        <f t="shared" si="197"/>
        <v/>
      </c>
    </row>
    <row r="608" spans="1:31" ht="19.5" customHeight="1" x14ac:dyDescent="0.2">
      <c r="A608" s="67"/>
      <c r="B608" s="373"/>
      <c r="C608" s="69"/>
      <c r="D608" s="69"/>
      <c r="E608" s="69"/>
      <c r="F608" s="374"/>
      <c r="G608" s="175"/>
      <c r="H608" s="375"/>
      <c r="I608" s="184"/>
      <c r="J608" s="184"/>
      <c r="K608" s="376"/>
      <c r="L608" s="376"/>
      <c r="M608" s="377"/>
      <c r="N608" s="186"/>
      <c r="O608" s="186"/>
      <c r="P608" s="261" t="str">
        <f t="shared" si="192"/>
        <v/>
      </c>
      <c r="Q608" s="261" t="str">
        <f t="shared" si="193"/>
        <v/>
      </c>
      <c r="R608" s="261" t="str">
        <f t="shared" si="194"/>
        <v/>
      </c>
      <c r="S608" s="375"/>
      <c r="T608" s="189"/>
      <c r="U608" s="189"/>
      <c r="V608" s="376"/>
      <c r="W608" s="376"/>
      <c r="X608" s="377"/>
      <c r="Y608" s="186"/>
      <c r="Z608" s="186"/>
      <c r="AC608" s="212" t="str">
        <f t="shared" si="195"/>
        <v/>
      </c>
      <c r="AD608" s="260" t="str">
        <f t="shared" si="196"/>
        <v/>
      </c>
      <c r="AE608" s="212" t="str">
        <f t="shared" si="197"/>
        <v/>
      </c>
    </row>
    <row r="609" spans="1:31" ht="19.5" customHeight="1" x14ac:dyDescent="0.2">
      <c r="A609" s="67"/>
      <c r="B609" s="373"/>
      <c r="C609" s="69"/>
      <c r="D609" s="69"/>
      <c r="E609" s="69"/>
      <c r="F609" s="374"/>
      <c r="G609" s="175"/>
      <c r="H609" s="375"/>
      <c r="I609" s="184"/>
      <c r="J609" s="184"/>
      <c r="K609" s="376"/>
      <c r="L609" s="376"/>
      <c r="M609" s="377"/>
      <c r="N609" s="186"/>
      <c r="O609" s="186"/>
      <c r="P609" s="261" t="str">
        <f t="shared" si="192"/>
        <v/>
      </c>
      <c r="Q609" s="261" t="str">
        <f t="shared" si="193"/>
        <v/>
      </c>
      <c r="R609" s="261" t="str">
        <f t="shared" si="194"/>
        <v/>
      </c>
      <c r="S609" s="375"/>
      <c r="T609" s="189"/>
      <c r="U609" s="189"/>
      <c r="V609" s="376"/>
      <c r="W609" s="376"/>
      <c r="X609" s="377"/>
      <c r="Y609" s="186"/>
      <c r="Z609" s="186"/>
      <c r="AC609" s="212" t="str">
        <f t="shared" si="195"/>
        <v/>
      </c>
      <c r="AD609" s="260" t="str">
        <f t="shared" si="196"/>
        <v/>
      </c>
      <c r="AE609" s="212" t="str">
        <f t="shared" si="197"/>
        <v/>
      </c>
    </row>
    <row r="610" spans="1:31" ht="19.5" customHeight="1" x14ac:dyDescent="0.2">
      <c r="A610" s="67"/>
      <c r="B610" s="373"/>
      <c r="C610" s="69"/>
      <c r="D610" s="69"/>
      <c r="E610" s="69"/>
      <c r="F610" s="374"/>
      <c r="G610" s="175"/>
      <c r="H610" s="375"/>
      <c r="I610" s="184"/>
      <c r="J610" s="184"/>
      <c r="K610" s="376"/>
      <c r="L610" s="376"/>
      <c r="M610" s="377"/>
      <c r="N610" s="186"/>
      <c r="O610" s="186"/>
      <c r="P610" s="261" t="str">
        <f t="shared" si="192"/>
        <v/>
      </c>
      <c r="Q610" s="261" t="str">
        <f t="shared" si="193"/>
        <v/>
      </c>
      <c r="R610" s="261" t="str">
        <f t="shared" si="194"/>
        <v/>
      </c>
      <c r="S610" s="375"/>
      <c r="T610" s="189"/>
      <c r="U610" s="189"/>
      <c r="V610" s="376"/>
      <c r="W610" s="376"/>
      <c r="X610" s="377"/>
      <c r="Y610" s="186"/>
      <c r="Z610" s="186"/>
      <c r="AC610" s="212" t="str">
        <f t="shared" si="195"/>
        <v/>
      </c>
      <c r="AD610" s="260" t="str">
        <f t="shared" si="196"/>
        <v/>
      </c>
      <c r="AE610" s="212" t="str">
        <f t="shared" si="197"/>
        <v/>
      </c>
    </row>
    <row r="611" spans="1:31" ht="19.5" customHeight="1" x14ac:dyDescent="0.2">
      <c r="A611" s="67"/>
      <c r="B611" s="373"/>
      <c r="C611" s="69"/>
      <c r="D611" s="69"/>
      <c r="E611" s="69"/>
      <c r="F611" s="374"/>
      <c r="G611" s="175"/>
      <c r="H611" s="375"/>
      <c r="I611" s="184"/>
      <c r="J611" s="184"/>
      <c r="K611" s="376"/>
      <c r="L611" s="376"/>
      <c r="M611" s="377"/>
      <c r="N611" s="186"/>
      <c r="O611" s="186"/>
      <c r="P611" s="261" t="str">
        <f t="shared" si="192"/>
        <v/>
      </c>
      <c r="Q611" s="261" t="str">
        <f t="shared" si="193"/>
        <v/>
      </c>
      <c r="R611" s="261" t="str">
        <f t="shared" si="194"/>
        <v/>
      </c>
      <c r="S611" s="375"/>
      <c r="T611" s="189"/>
      <c r="U611" s="189"/>
      <c r="V611" s="376"/>
      <c r="W611" s="376"/>
      <c r="X611" s="377"/>
      <c r="Y611" s="186"/>
      <c r="Z611" s="186"/>
      <c r="AC611" s="212" t="str">
        <f t="shared" si="195"/>
        <v/>
      </c>
      <c r="AD611" s="260" t="str">
        <f t="shared" si="196"/>
        <v/>
      </c>
      <c r="AE611" s="212" t="str">
        <f t="shared" si="197"/>
        <v/>
      </c>
    </row>
    <row r="612" spans="1:31" ht="19.5" customHeight="1" x14ac:dyDescent="0.2">
      <c r="A612" s="67"/>
      <c r="B612" s="373"/>
      <c r="C612" s="69"/>
      <c r="D612" s="69"/>
      <c r="E612" s="69"/>
      <c r="F612" s="374"/>
      <c r="G612" s="175"/>
      <c r="H612" s="375"/>
      <c r="I612" s="184"/>
      <c r="J612" s="184"/>
      <c r="K612" s="376"/>
      <c r="L612" s="376"/>
      <c r="M612" s="377"/>
      <c r="N612" s="186"/>
      <c r="O612" s="186"/>
      <c r="P612" s="261" t="str">
        <f t="shared" si="192"/>
        <v/>
      </c>
      <c r="Q612" s="261" t="str">
        <f t="shared" si="193"/>
        <v/>
      </c>
      <c r="R612" s="261" t="str">
        <f t="shared" si="194"/>
        <v/>
      </c>
      <c r="S612" s="375"/>
      <c r="T612" s="189"/>
      <c r="U612" s="189"/>
      <c r="V612" s="376"/>
      <c r="W612" s="376"/>
      <c r="X612" s="377"/>
      <c r="Y612" s="186"/>
      <c r="Z612" s="186"/>
      <c r="AC612" s="212" t="str">
        <f t="shared" si="195"/>
        <v/>
      </c>
      <c r="AD612" s="260" t="str">
        <f t="shared" si="196"/>
        <v/>
      </c>
      <c r="AE612" s="212" t="str">
        <f t="shared" si="197"/>
        <v/>
      </c>
    </row>
    <row r="613" spans="1:31" ht="19.5" customHeight="1" x14ac:dyDescent="0.2">
      <c r="A613" s="67"/>
      <c r="B613" s="373"/>
      <c r="C613" s="69"/>
      <c r="D613" s="69"/>
      <c r="E613" s="69"/>
      <c r="F613" s="374"/>
      <c r="G613" s="175"/>
      <c r="H613" s="375"/>
      <c r="I613" s="184"/>
      <c r="J613" s="184"/>
      <c r="K613" s="376"/>
      <c r="L613" s="376"/>
      <c r="M613" s="377"/>
      <c r="N613" s="186"/>
      <c r="O613" s="186"/>
      <c r="P613" s="261" t="str">
        <f t="shared" si="192"/>
        <v/>
      </c>
      <c r="Q613" s="261" t="str">
        <f t="shared" si="193"/>
        <v/>
      </c>
      <c r="R613" s="261" t="str">
        <f t="shared" si="194"/>
        <v/>
      </c>
      <c r="S613" s="375"/>
      <c r="T613" s="189"/>
      <c r="U613" s="189"/>
      <c r="V613" s="376"/>
      <c r="W613" s="376"/>
      <c r="X613" s="377"/>
      <c r="Y613" s="186"/>
      <c r="Z613" s="186"/>
      <c r="AC613" s="212" t="str">
        <f t="shared" si="195"/>
        <v/>
      </c>
      <c r="AD613" s="260" t="str">
        <f t="shared" si="196"/>
        <v/>
      </c>
      <c r="AE613" s="212" t="str">
        <f t="shared" si="197"/>
        <v/>
      </c>
    </row>
    <row r="614" spans="1:31" ht="19.5" customHeight="1" x14ac:dyDescent="0.2">
      <c r="A614" s="67"/>
      <c r="B614" s="373"/>
      <c r="C614" s="69"/>
      <c r="D614" s="69"/>
      <c r="E614" s="69"/>
      <c r="F614" s="374"/>
      <c r="G614" s="175"/>
      <c r="H614" s="375"/>
      <c r="I614" s="184"/>
      <c r="J614" s="184"/>
      <c r="K614" s="376"/>
      <c r="L614" s="376"/>
      <c r="M614" s="377"/>
      <c r="N614" s="186"/>
      <c r="O614" s="186"/>
      <c r="P614" s="261" t="str">
        <f t="shared" si="192"/>
        <v/>
      </c>
      <c r="Q614" s="261" t="str">
        <f t="shared" si="193"/>
        <v/>
      </c>
      <c r="R614" s="261" t="str">
        <f t="shared" si="194"/>
        <v/>
      </c>
      <c r="S614" s="375"/>
      <c r="T614" s="189"/>
      <c r="U614" s="189"/>
      <c r="V614" s="376"/>
      <c r="W614" s="376"/>
      <c r="X614" s="377"/>
      <c r="Y614" s="186"/>
      <c r="Z614" s="186"/>
      <c r="AC614" s="212" t="str">
        <f t="shared" si="195"/>
        <v/>
      </c>
      <c r="AD614" s="260" t="str">
        <f t="shared" si="196"/>
        <v/>
      </c>
      <c r="AE614" s="212" t="str">
        <f t="shared" si="197"/>
        <v/>
      </c>
    </row>
    <row r="615" spans="1:31" ht="19.5" customHeight="1" x14ac:dyDescent="0.2">
      <c r="A615" s="67"/>
      <c r="B615" s="373"/>
      <c r="C615" s="69"/>
      <c r="D615" s="69"/>
      <c r="E615" s="69"/>
      <c r="F615" s="374"/>
      <c r="G615" s="175"/>
      <c r="H615" s="375"/>
      <c r="I615" s="184"/>
      <c r="J615" s="184"/>
      <c r="K615" s="376"/>
      <c r="L615" s="376"/>
      <c r="M615" s="377"/>
      <c r="N615" s="186"/>
      <c r="O615" s="186"/>
      <c r="P615" s="261" t="str">
        <f t="shared" si="192"/>
        <v/>
      </c>
      <c r="Q615" s="261" t="str">
        <f t="shared" si="193"/>
        <v/>
      </c>
      <c r="R615" s="261" t="str">
        <f t="shared" si="194"/>
        <v/>
      </c>
      <c r="S615" s="375"/>
      <c r="T615" s="189"/>
      <c r="U615" s="189"/>
      <c r="V615" s="376"/>
      <c r="W615" s="376"/>
      <c r="X615" s="377"/>
      <c r="Y615" s="186"/>
      <c r="Z615" s="186"/>
      <c r="AC615" s="212" t="str">
        <f t="shared" si="195"/>
        <v/>
      </c>
      <c r="AD615" s="260" t="str">
        <f t="shared" si="196"/>
        <v/>
      </c>
      <c r="AE615" s="212" t="str">
        <f t="shared" si="197"/>
        <v/>
      </c>
    </row>
    <row r="616" spans="1:31" ht="19.5" customHeight="1" x14ac:dyDescent="0.2">
      <c r="A616" s="67"/>
      <c r="B616" s="373"/>
      <c r="C616" s="69"/>
      <c r="D616" s="69"/>
      <c r="E616" s="69"/>
      <c r="F616" s="374"/>
      <c r="G616" s="175"/>
      <c r="H616" s="375"/>
      <c r="I616" s="184"/>
      <c r="J616" s="184"/>
      <c r="K616" s="376"/>
      <c r="L616" s="376"/>
      <c r="M616" s="377"/>
      <c r="N616" s="186"/>
      <c r="O616" s="186"/>
      <c r="P616" s="261" t="str">
        <f t="shared" si="192"/>
        <v/>
      </c>
      <c r="Q616" s="261" t="str">
        <f t="shared" si="193"/>
        <v/>
      </c>
      <c r="R616" s="261" t="str">
        <f t="shared" si="194"/>
        <v/>
      </c>
      <c r="S616" s="375"/>
      <c r="T616" s="189"/>
      <c r="U616" s="189"/>
      <c r="V616" s="376"/>
      <c r="W616" s="376"/>
      <c r="X616" s="377"/>
      <c r="Y616" s="186"/>
      <c r="Z616" s="186"/>
      <c r="AC616" s="212" t="str">
        <f t="shared" si="195"/>
        <v/>
      </c>
      <c r="AD616" s="260" t="str">
        <f t="shared" si="196"/>
        <v/>
      </c>
      <c r="AE616" s="212" t="str">
        <f t="shared" si="197"/>
        <v/>
      </c>
    </row>
    <row r="617" spans="1:31" ht="19.5" customHeight="1" x14ac:dyDescent="0.2">
      <c r="A617" s="67"/>
      <c r="B617" s="373"/>
      <c r="C617" s="69"/>
      <c r="D617" s="69"/>
      <c r="E617" s="69"/>
      <c r="F617" s="374"/>
      <c r="G617" s="175"/>
      <c r="H617" s="375"/>
      <c r="I617" s="184"/>
      <c r="J617" s="184"/>
      <c r="K617" s="376"/>
      <c r="L617" s="376"/>
      <c r="M617" s="377"/>
      <c r="N617" s="186"/>
      <c r="O617" s="186"/>
      <c r="P617" s="261" t="str">
        <f t="shared" ref="P617:P663" si="198">IF(H617="","",2761.92-(H617-738.08))</f>
        <v/>
      </c>
      <c r="Q617" s="261" t="str">
        <f t="shared" ref="Q617:Q663" si="199">IF(L617="","",4014.95-(L617-1268.65))</f>
        <v/>
      </c>
      <c r="R617" s="261" t="str">
        <f t="shared" ref="R617:R663" si="200">IF(K617="","",7237-(K617-1051))</f>
        <v/>
      </c>
      <c r="S617" s="375"/>
      <c r="T617" s="189"/>
      <c r="U617" s="189"/>
      <c r="V617" s="376"/>
      <c r="W617" s="376"/>
      <c r="X617" s="377"/>
      <c r="Y617" s="186"/>
      <c r="Z617" s="186"/>
      <c r="AC617" s="212" t="str">
        <f t="shared" ref="AC617:AC663" si="201">IF(S617="","",3153-(S617-347))</f>
        <v/>
      </c>
      <c r="AD617" s="260" t="str">
        <f t="shared" ref="AD617:AD663" si="202">IF(W617="","",7662-(W617-338))</f>
        <v/>
      </c>
      <c r="AE617" s="212" t="str">
        <f t="shared" ref="AE617:AE663" si="203">IF(V617="","",144-(V617-10000))</f>
        <v/>
      </c>
    </row>
    <row r="618" spans="1:31" ht="19.5" customHeight="1" x14ac:dyDescent="0.2">
      <c r="A618" s="67"/>
      <c r="B618" s="373"/>
      <c r="C618" s="69"/>
      <c r="D618" s="69"/>
      <c r="E618" s="69"/>
      <c r="F618" s="374"/>
      <c r="G618" s="175"/>
      <c r="H618" s="375"/>
      <c r="I618" s="184"/>
      <c r="J618" s="184"/>
      <c r="K618" s="376"/>
      <c r="L618" s="376"/>
      <c r="M618" s="377"/>
      <c r="N618" s="186"/>
      <c r="O618" s="186"/>
      <c r="P618" s="261" t="str">
        <f t="shared" si="198"/>
        <v/>
      </c>
      <c r="Q618" s="261" t="str">
        <f t="shared" si="199"/>
        <v/>
      </c>
      <c r="R618" s="261" t="str">
        <f t="shared" si="200"/>
        <v/>
      </c>
      <c r="S618" s="375"/>
      <c r="T618" s="189"/>
      <c r="U618" s="189"/>
      <c r="V618" s="376"/>
      <c r="W618" s="376"/>
      <c r="X618" s="377"/>
      <c r="Y618" s="186"/>
      <c r="Z618" s="186"/>
      <c r="AC618" s="212" t="str">
        <f t="shared" si="201"/>
        <v/>
      </c>
      <c r="AD618" s="260" t="str">
        <f t="shared" si="202"/>
        <v/>
      </c>
      <c r="AE618" s="212" t="str">
        <f t="shared" si="203"/>
        <v/>
      </c>
    </row>
    <row r="619" spans="1:31" ht="19.5" customHeight="1" x14ac:dyDescent="0.2">
      <c r="A619" s="67"/>
      <c r="B619" s="373"/>
      <c r="C619" s="69"/>
      <c r="D619" s="69"/>
      <c r="E619" s="69"/>
      <c r="F619" s="374"/>
      <c r="G619" s="175"/>
      <c r="H619" s="375"/>
      <c r="I619" s="184"/>
      <c r="J619" s="184"/>
      <c r="K619" s="376"/>
      <c r="L619" s="376"/>
      <c r="M619" s="377"/>
      <c r="N619" s="186"/>
      <c r="O619" s="186"/>
      <c r="P619" s="261" t="str">
        <f t="shared" si="198"/>
        <v/>
      </c>
      <c r="Q619" s="261" t="str">
        <f t="shared" si="199"/>
        <v/>
      </c>
      <c r="R619" s="261" t="str">
        <f t="shared" si="200"/>
        <v/>
      </c>
      <c r="S619" s="375"/>
      <c r="T619" s="189"/>
      <c r="U619" s="189"/>
      <c r="V619" s="376"/>
      <c r="W619" s="376"/>
      <c r="X619" s="377"/>
      <c r="Y619" s="186"/>
      <c r="Z619" s="186"/>
      <c r="AC619" s="212" t="str">
        <f t="shared" si="201"/>
        <v/>
      </c>
      <c r="AD619" s="260" t="str">
        <f t="shared" si="202"/>
        <v/>
      </c>
      <c r="AE619" s="212" t="str">
        <f t="shared" si="203"/>
        <v/>
      </c>
    </row>
    <row r="620" spans="1:31" ht="19.5" customHeight="1" x14ac:dyDescent="0.2">
      <c r="A620" s="67"/>
      <c r="B620" s="373"/>
      <c r="C620" s="69"/>
      <c r="D620" s="69"/>
      <c r="E620" s="69"/>
      <c r="F620" s="374"/>
      <c r="G620" s="175"/>
      <c r="H620" s="375"/>
      <c r="I620" s="184"/>
      <c r="J620" s="184"/>
      <c r="K620" s="376"/>
      <c r="L620" s="376"/>
      <c r="M620" s="377"/>
      <c r="N620" s="186"/>
      <c r="O620" s="186"/>
      <c r="P620" s="261" t="str">
        <f t="shared" si="198"/>
        <v/>
      </c>
      <c r="Q620" s="261" t="str">
        <f t="shared" si="199"/>
        <v/>
      </c>
      <c r="R620" s="261" t="str">
        <f t="shared" si="200"/>
        <v/>
      </c>
      <c r="S620" s="375"/>
      <c r="T620" s="189"/>
      <c r="U620" s="189"/>
      <c r="V620" s="376"/>
      <c r="W620" s="376"/>
      <c r="X620" s="377"/>
      <c r="Y620" s="186"/>
      <c r="Z620" s="186"/>
      <c r="AC620" s="212" t="str">
        <f t="shared" si="201"/>
        <v/>
      </c>
      <c r="AD620" s="260" t="str">
        <f t="shared" si="202"/>
        <v/>
      </c>
      <c r="AE620" s="212" t="str">
        <f t="shared" si="203"/>
        <v/>
      </c>
    </row>
    <row r="621" spans="1:31" ht="19.5" customHeight="1" x14ac:dyDescent="0.2">
      <c r="A621" s="67"/>
      <c r="B621" s="373"/>
      <c r="C621" s="69"/>
      <c r="D621" s="69"/>
      <c r="E621" s="69"/>
      <c r="F621" s="374"/>
      <c r="G621" s="175"/>
      <c r="H621" s="375"/>
      <c r="I621" s="184"/>
      <c r="J621" s="184"/>
      <c r="K621" s="376"/>
      <c r="L621" s="376"/>
      <c r="M621" s="377"/>
      <c r="N621" s="186"/>
      <c r="O621" s="186"/>
      <c r="P621" s="261" t="str">
        <f t="shared" si="198"/>
        <v/>
      </c>
      <c r="Q621" s="261" t="str">
        <f t="shared" si="199"/>
        <v/>
      </c>
      <c r="R621" s="261" t="str">
        <f t="shared" si="200"/>
        <v/>
      </c>
      <c r="S621" s="375"/>
      <c r="T621" s="189"/>
      <c r="U621" s="189"/>
      <c r="V621" s="376"/>
      <c r="W621" s="376"/>
      <c r="X621" s="377"/>
      <c r="Y621" s="186"/>
      <c r="Z621" s="186"/>
      <c r="AC621" s="212" t="str">
        <f t="shared" si="201"/>
        <v/>
      </c>
      <c r="AD621" s="260" t="str">
        <f t="shared" si="202"/>
        <v/>
      </c>
      <c r="AE621" s="212" t="str">
        <f t="shared" si="203"/>
        <v/>
      </c>
    </row>
    <row r="622" spans="1:31" ht="19.5" customHeight="1" x14ac:dyDescent="0.2">
      <c r="A622" s="67"/>
      <c r="B622" s="373"/>
      <c r="C622" s="69"/>
      <c r="D622" s="69"/>
      <c r="E622" s="69"/>
      <c r="F622" s="374"/>
      <c r="G622" s="175"/>
      <c r="H622" s="375"/>
      <c r="I622" s="184"/>
      <c r="J622" s="184"/>
      <c r="K622" s="376"/>
      <c r="L622" s="376"/>
      <c r="M622" s="377"/>
      <c r="N622" s="186"/>
      <c r="O622" s="186"/>
      <c r="P622" s="261" t="str">
        <f t="shared" si="198"/>
        <v/>
      </c>
      <c r="Q622" s="261" t="str">
        <f t="shared" si="199"/>
        <v/>
      </c>
      <c r="R622" s="261" t="str">
        <f t="shared" si="200"/>
        <v/>
      </c>
      <c r="S622" s="375"/>
      <c r="T622" s="189"/>
      <c r="U622" s="189"/>
      <c r="V622" s="376"/>
      <c r="W622" s="376"/>
      <c r="X622" s="377"/>
      <c r="Y622" s="186"/>
      <c r="Z622" s="186"/>
      <c r="AC622" s="212" t="str">
        <f t="shared" si="201"/>
        <v/>
      </c>
      <c r="AD622" s="260" t="str">
        <f t="shared" si="202"/>
        <v/>
      </c>
      <c r="AE622" s="212" t="str">
        <f t="shared" si="203"/>
        <v/>
      </c>
    </row>
    <row r="623" spans="1:31" ht="19.5" customHeight="1" x14ac:dyDescent="0.2">
      <c r="A623" s="67"/>
      <c r="B623" s="373"/>
      <c r="C623" s="69"/>
      <c r="D623" s="69"/>
      <c r="E623" s="69"/>
      <c r="F623" s="374"/>
      <c r="G623" s="175"/>
      <c r="H623" s="375"/>
      <c r="I623" s="184"/>
      <c r="J623" s="184"/>
      <c r="K623" s="376"/>
      <c r="L623" s="376"/>
      <c r="M623" s="377"/>
      <c r="N623" s="186"/>
      <c r="O623" s="186"/>
      <c r="P623" s="261" t="str">
        <f t="shared" si="198"/>
        <v/>
      </c>
      <c r="Q623" s="261" t="str">
        <f t="shared" si="199"/>
        <v/>
      </c>
      <c r="R623" s="261" t="str">
        <f t="shared" si="200"/>
        <v/>
      </c>
      <c r="S623" s="375"/>
      <c r="T623" s="189"/>
      <c r="U623" s="189"/>
      <c r="V623" s="376"/>
      <c r="W623" s="376"/>
      <c r="X623" s="377"/>
      <c r="Y623" s="186"/>
      <c r="Z623" s="186"/>
      <c r="AC623" s="212" t="str">
        <f t="shared" si="201"/>
        <v/>
      </c>
      <c r="AD623" s="260" t="str">
        <f t="shared" si="202"/>
        <v/>
      </c>
      <c r="AE623" s="212" t="str">
        <f t="shared" si="203"/>
        <v/>
      </c>
    </row>
    <row r="624" spans="1:31" ht="19.5" customHeight="1" x14ac:dyDescent="0.2">
      <c r="A624" s="67"/>
      <c r="B624" s="373"/>
      <c r="C624" s="69"/>
      <c r="D624" s="69"/>
      <c r="E624" s="69"/>
      <c r="F624" s="374"/>
      <c r="G624" s="175"/>
      <c r="H624" s="375"/>
      <c r="I624" s="184"/>
      <c r="J624" s="184"/>
      <c r="K624" s="376"/>
      <c r="L624" s="376"/>
      <c r="M624" s="377"/>
      <c r="N624" s="186"/>
      <c r="O624" s="186"/>
      <c r="P624" s="261" t="str">
        <f t="shared" si="198"/>
        <v/>
      </c>
      <c r="Q624" s="261" t="str">
        <f t="shared" si="199"/>
        <v/>
      </c>
      <c r="R624" s="261" t="str">
        <f t="shared" si="200"/>
        <v/>
      </c>
      <c r="S624" s="375"/>
      <c r="T624" s="189"/>
      <c r="U624" s="189"/>
      <c r="V624" s="376"/>
      <c r="W624" s="376"/>
      <c r="X624" s="377"/>
      <c r="Y624" s="186"/>
      <c r="Z624" s="186"/>
      <c r="AC624" s="212" t="str">
        <f t="shared" si="201"/>
        <v/>
      </c>
      <c r="AD624" s="260" t="str">
        <f t="shared" si="202"/>
        <v/>
      </c>
      <c r="AE624" s="212" t="str">
        <f t="shared" si="203"/>
        <v/>
      </c>
    </row>
    <row r="625" spans="1:31" ht="19.5" customHeight="1" x14ac:dyDescent="0.2">
      <c r="A625" s="67"/>
      <c r="B625" s="373"/>
      <c r="C625" s="69"/>
      <c r="D625" s="69"/>
      <c r="E625" s="69"/>
      <c r="F625" s="374"/>
      <c r="G625" s="175"/>
      <c r="H625" s="375"/>
      <c r="I625" s="184"/>
      <c r="J625" s="184"/>
      <c r="K625" s="376"/>
      <c r="L625" s="376"/>
      <c r="M625" s="377"/>
      <c r="N625" s="186"/>
      <c r="O625" s="186"/>
      <c r="P625" s="261" t="str">
        <f t="shared" si="198"/>
        <v/>
      </c>
      <c r="Q625" s="261" t="str">
        <f t="shared" si="199"/>
        <v/>
      </c>
      <c r="R625" s="261" t="str">
        <f t="shared" si="200"/>
        <v/>
      </c>
      <c r="S625" s="375"/>
      <c r="T625" s="189"/>
      <c r="U625" s="189"/>
      <c r="V625" s="376"/>
      <c r="W625" s="376"/>
      <c r="X625" s="377"/>
      <c r="Y625" s="186"/>
      <c r="Z625" s="186"/>
      <c r="AC625" s="212" t="str">
        <f t="shared" si="201"/>
        <v/>
      </c>
      <c r="AD625" s="260" t="str">
        <f t="shared" si="202"/>
        <v/>
      </c>
      <c r="AE625" s="212" t="str">
        <f t="shared" si="203"/>
        <v/>
      </c>
    </row>
    <row r="626" spans="1:31" ht="19.5" customHeight="1" x14ac:dyDescent="0.2">
      <c r="A626" s="67"/>
      <c r="B626" s="373"/>
      <c r="C626" s="69"/>
      <c r="D626" s="69"/>
      <c r="E626" s="69"/>
      <c r="F626" s="374"/>
      <c r="G626" s="175"/>
      <c r="H626" s="375"/>
      <c r="I626" s="184"/>
      <c r="J626" s="184"/>
      <c r="K626" s="376"/>
      <c r="L626" s="376"/>
      <c r="M626" s="377"/>
      <c r="N626" s="186"/>
      <c r="O626" s="186"/>
      <c r="P626" s="261" t="str">
        <f t="shared" si="198"/>
        <v/>
      </c>
      <c r="Q626" s="261" t="str">
        <f t="shared" si="199"/>
        <v/>
      </c>
      <c r="R626" s="261" t="str">
        <f t="shared" si="200"/>
        <v/>
      </c>
      <c r="S626" s="375"/>
      <c r="T626" s="189"/>
      <c r="U626" s="189"/>
      <c r="V626" s="376"/>
      <c r="W626" s="376"/>
      <c r="X626" s="377"/>
      <c r="Y626" s="186"/>
      <c r="Z626" s="186"/>
      <c r="AC626" s="212" t="str">
        <f t="shared" si="201"/>
        <v/>
      </c>
      <c r="AD626" s="260" t="str">
        <f t="shared" si="202"/>
        <v/>
      </c>
      <c r="AE626" s="212" t="str">
        <f t="shared" si="203"/>
        <v/>
      </c>
    </row>
    <row r="627" spans="1:31" ht="19.5" customHeight="1" x14ac:dyDescent="0.2">
      <c r="A627" s="67"/>
      <c r="B627" s="373"/>
      <c r="C627" s="69"/>
      <c r="D627" s="69"/>
      <c r="E627" s="69"/>
      <c r="F627" s="374"/>
      <c r="G627" s="175"/>
      <c r="H627" s="375"/>
      <c r="I627" s="184"/>
      <c r="J627" s="184"/>
      <c r="K627" s="376"/>
      <c r="L627" s="376"/>
      <c r="M627" s="377"/>
      <c r="N627" s="186"/>
      <c r="O627" s="186"/>
      <c r="P627" s="261" t="str">
        <f t="shared" si="198"/>
        <v/>
      </c>
      <c r="Q627" s="261" t="str">
        <f t="shared" si="199"/>
        <v/>
      </c>
      <c r="R627" s="261" t="str">
        <f t="shared" si="200"/>
        <v/>
      </c>
      <c r="S627" s="375"/>
      <c r="T627" s="189"/>
      <c r="U627" s="189"/>
      <c r="V627" s="376"/>
      <c r="W627" s="376"/>
      <c r="X627" s="377"/>
      <c r="Y627" s="186"/>
      <c r="Z627" s="186"/>
      <c r="AC627" s="212" t="str">
        <f t="shared" si="201"/>
        <v/>
      </c>
      <c r="AD627" s="260" t="str">
        <f t="shared" si="202"/>
        <v/>
      </c>
      <c r="AE627" s="212" t="str">
        <f t="shared" si="203"/>
        <v/>
      </c>
    </row>
    <row r="628" spans="1:31" ht="19.5" customHeight="1" x14ac:dyDescent="0.2">
      <c r="A628" s="67"/>
      <c r="B628" s="373"/>
      <c r="C628" s="69"/>
      <c r="D628" s="69"/>
      <c r="E628" s="69"/>
      <c r="F628" s="374"/>
      <c r="G628" s="175"/>
      <c r="H628" s="375"/>
      <c r="I628" s="184"/>
      <c r="J628" s="184"/>
      <c r="K628" s="376"/>
      <c r="L628" s="376"/>
      <c r="M628" s="377"/>
      <c r="N628" s="186"/>
      <c r="O628" s="186"/>
      <c r="P628" s="261" t="str">
        <f t="shared" si="198"/>
        <v/>
      </c>
      <c r="Q628" s="261" t="str">
        <f t="shared" si="199"/>
        <v/>
      </c>
      <c r="R628" s="261" t="str">
        <f t="shared" si="200"/>
        <v/>
      </c>
      <c r="S628" s="375"/>
      <c r="T628" s="189"/>
      <c r="U628" s="189"/>
      <c r="V628" s="376"/>
      <c r="W628" s="376"/>
      <c r="X628" s="377"/>
      <c r="Y628" s="186"/>
      <c r="Z628" s="186"/>
      <c r="AC628" s="212" t="str">
        <f t="shared" si="201"/>
        <v/>
      </c>
      <c r="AD628" s="260" t="str">
        <f t="shared" si="202"/>
        <v/>
      </c>
      <c r="AE628" s="212" t="str">
        <f t="shared" si="203"/>
        <v/>
      </c>
    </row>
    <row r="629" spans="1:31" ht="19.5" customHeight="1" x14ac:dyDescent="0.2">
      <c r="A629" s="67"/>
      <c r="B629" s="373"/>
      <c r="C629" s="69"/>
      <c r="D629" s="69"/>
      <c r="E629" s="69"/>
      <c r="F629" s="374"/>
      <c r="G629" s="175"/>
      <c r="H629" s="375"/>
      <c r="I629" s="184"/>
      <c r="J629" s="184"/>
      <c r="K629" s="376"/>
      <c r="L629" s="376"/>
      <c r="M629" s="377"/>
      <c r="N629" s="186"/>
      <c r="O629" s="186"/>
      <c r="P629" s="261" t="str">
        <f t="shared" si="198"/>
        <v/>
      </c>
      <c r="Q629" s="261" t="str">
        <f t="shared" si="199"/>
        <v/>
      </c>
      <c r="R629" s="261" t="str">
        <f t="shared" si="200"/>
        <v/>
      </c>
      <c r="S629" s="375"/>
      <c r="T629" s="189"/>
      <c r="U629" s="189"/>
      <c r="V629" s="376"/>
      <c r="W629" s="376"/>
      <c r="X629" s="377"/>
      <c r="Y629" s="186"/>
      <c r="Z629" s="186"/>
      <c r="AC629" s="212" t="str">
        <f t="shared" si="201"/>
        <v/>
      </c>
      <c r="AD629" s="260" t="str">
        <f t="shared" si="202"/>
        <v/>
      </c>
      <c r="AE629" s="212" t="str">
        <f t="shared" si="203"/>
        <v/>
      </c>
    </row>
    <row r="630" spans="1:31" ht="19.5" customHeight="1" x14ac:dyDescent="0.2">
      <c r="A630" s="67"/>
      <c r="B630" s="373"/>
      <c r="C630" s="69"/>
      <c r="D630" s="69"/>
      <c r="E630" s="69"/>
      <c r="F630" s="374"/>
      <c r="G630" s="175"/>
      <c r="H630" s="375"/>
      <c r="I630" s="184"/>
      <c r="J630" s="184"/>
      <c r="K630" s="376"/>
      <c r="L630" s="376"/>
      <c r="M630" s="377"/>
      <c r="N630" s="186"/>
      <c r="O630" s="186"/>
      <c r="P630" s="261" t="str">
        <f t="shared" si="198"/>
        <v/>
      </c>
      <c r="Q630" s="261" t="str">
        <f t="shared" si="199"/>
        <v/>
      </c>
      <c r="R630" s="261" t="str">
        <f t="shared" si="200"/>
        <v/>
      </c>
      <c r="S630" s="375"/>
      <c r="T630" s="189"/>
      <c r="U630" s="189"/>
      <c r="V630" s="376"/>
      <c r="W630" s="376"/>
      <c r="X630" s="377"/>
      <c r="Y630" s="186"/>
      <c r="Z630" s="186"/>
      <c r="AC630" s="212" t="str">
        <f t="shared" si="201"/>
        <v/>
      </c>
      <c r="AD630" s="260" t="str">
        <f t="shared" si="202"/>
        <v/>
      </c>
      <c r="AE630" s="212" t="str">
        <f t="shared" si="203"/>
        <v/>
      </c>
    </row>
    <row r="631" spans="1:31" ht="19.5" customHeight="1" x14ac:dyDescent="0.2">
      <c r="A631" s="67"/>
      <c r="B631" s="373"/>
      <c r="C631" s="69"/>
      <c r="D631" s="69"/>
      <c r="E631" s="69"/>
      <c r="F631" s="374"/>
      <c r="G631" s="175"/>
      <c r="H631" s="375"/>
      <c r="I631" s="184"/>
      <c r="J631" s="184"/>
      <c r="K631" s="376"/>
      <c r="L631" s="376"/>
      <c r="M631" s="377"/>
      <c r="N631" s="186"/>
      <c r="O631" s="186"/>
      <c r="P631" s="261" t="str">
        <f t="shared" si="198"/>
        <v/>
      </c>
      <c r="Q631" s="261" t="str">
        <f t="shared" si="199"/>
        <v/>
      </c>
      <c r="R631" s="261" t="str">
        <f t="shared" si="200"/>
        <v/>
      </c>
      <c r="S631" s="375"/>
      <c r="T631" s="189"/>
      <c r="U631" s="189"/>
      <c r="V631" s="376"/>
      <c r="W631" s="376"/>
      <c r="X631" s="377"/>
      <c r="Y631" s="186"/>
      <c r="Z631" s="186"/>
      <c r="AC631" s="212" t="str">
        <f t="shared" si="201"/>
        <v/>
      </c>
      <c r="AD631" s="260" t="str">
        <f t="shared" si="202"/>
        <v/>
      </c>
      <c r="AE631" s="212" t="str">
        <f t="shared" si="203"/>
        <v/>
      </c>
    </row>
    <row r="632" spans="1:31" ht="19.5" customHeight="1" x14ac:dyDescent="0.2">
      <c r="A632" s="67"/>
      <c r="B632" s="373"/>
      <c r="C632" s="69"/>
      <c r="D632" s="69"/>
      <c r="E632" s="69"/>
      <c r="F632" s="374"/>
      <c r="G632" s="175"/>
      <c r="H632" s="375"/>
      <c r="I632" s="184"/>
      <c r="J632" s="184"/>
      <c r="K632" s="376"/>
      <c r="L632" s="376"/>
      <c r="M632" s="377"/>
      <c r="N632" s="186"/>
      <c r="O632" s="186"/>
      <c r="P632" s="261" t="str">
        <f t="shared" si="198"/>
        <v/>
      </c>
      <c r="Q632" s="261" t="str">
        <f t="shared" si="199"/>
        <v/>
      </c>
      <c r="R632" s="261" t="str">
        <f t="shared" si="200"/>
        <v/>
      </c>
      <c r="S632" s="375"/>
      <c r="T632" s="189"/>
      <c r="U632" s="189"/>
      <c r="V632" s="376"/>
      <c r="W632" s="376"/>
      <c r="X632" s="377"/>
      <c r="Y632" s="186"/>
      <c r="Z632" s="186"/>
      <c r="AC632" s="212" t="str">
        <f t="shared" si="201"/>
        <v/>
      </c>
      <c r="AD632" s="260" t="str">
        <f t="shared" si="202"/>
        <v/>
      </c>
      <c r="AE632" s="212" t="str">
        <f t="shared" si="203"/>
        <v/>
      </c>
    </row>
    <row r="633" spans="1:31" ht="19.5" customHeight="1" x14ac:dyDescent="0.2">
      <c r="A633" s="67"/>
      <c r="B633" s="373"/>
      <c r="C633" s="69"/>
      <c r="D633" s="69"/>
      <c r="E633" s="69"/>
      <c r="F633" s="374"/>
      <c r="G633" s="175"/>
      <c r="H633" s="375"/>
      <c r="I633" s="184"/>
      <c r="J633" s="184"/>
      <c r="K633" s="376"/>
      <c r="L633" s="376"/>
      <c r="M633" s="377"/>
      <c r="N633" s="186"/>
      <c r="O633" s="186"/>
      <c r="P633" s="261" t="str">
        <f t="shared" si="198"/>
        <v/>
      </c>
      <c r="Q633" s="261" t="str">
        <f t="shared" si="199"/>
        <v/>
      </c>
      <c r="R633" s="261" t="str">
        <f t="shared" si="200"/>
        <v/>
      </c>
      <c r="S633" s="375"/>
      <c r="T633" s="189"/>
      <c r="U633" s="189"/>
      <c r="V633" s="376"/>
      <c r="W633" s="376"/>
      <c r="X633" s="377"/>
      <c r="Y633" s="186"/>
      <c r="Z633" s="186"/>
      <c r="AC633" s="212" t="str">
        <f t="shared" si="201"/>
        <v/>
      </c>
      <c r="AD633" s="260" t="str">
        <f t="shared" si="202"/>
        <v/>
      </c>
      <c r="AE633" s="212" t="str">
        <f t="shared" si="203"/>
        <v/>
      </c>
    </row>
    <row r="634" spans="1:31" ht="19.5" customHeight="1" x14ac:dyDescent="0.2">
      <c r="A634" s="67"/>
      <c r="B634" s="373"/>
      <c r="C634" s="69"/>
      <c r="D634" s="69"/>
      <c r="E634" s="69"/>
      <c r="F634" s="374"/>
      <c r="G634" s="175"/>
      <c r="H634" s="375"/>
      <c r="I634" s="184"/>
      <c r="J634" s="184"/>
      <c r="K634" s="376"/>
      <c r="L634" s="376"/>
      <c r="M634" s="377"/>
      <c r="N634" s="186"/>
      <c r="O634" s="186"/>
      <c r="P634" s="261" t="str">
        <f t="shared" si="198"/>
        <v/>
      </c>
      <c r="Q634" s="261" t="str">
        <f t="shared" si="199"/>
        <v/>
      </c>
      <c r="R634" s="261" t="str">
        <f t="shared" si="200"/>
        <v/>
      </c>
      <c r="S634" s="375"/>
      <c r="T634" s="189"/>
      <c r="U634" s="189"/>
      <c r="V634" s="376"/>
      <c r="W634" s="376"/>
      <c r="X634" s="377"/>
      <c r="Y634" s="186"/>
      <c r="Z634" s="186"/>
      <c r="AC634" s="212" t="str">
        <f t="shared" si="201"/>
        <v/>
      </c>
      <c r="AD634" s="260" t="str">
        <f t="shared" si="202"/>
        <v/>
      </c>
      <c r="AE634" s="212" t="str">
        <f t="shared" si="203"/>
        <v/>
      </c>
    </row>
    <row r="635" spans="1:31" ht="19.5" customHeight="1" x14ac:dyDescent="0.2">
      <c r="A635" s="67"/>
      <c r="B635" s="373"/>
      <c r="C635" s="69"/>
      <c r="D635" s="69"/>
      <c r="E635" s="69"/>
      <c r="F635" s="374"/>
      <c r="G635" s="175"/>
      <c r="H635" s="375"/>
      <c r="I635" s="184"/>
      <c r="J635" s="184"/>
      <c r="K635" s="376"/>
      <c r="L635" s="376"/>
      <c r="M635" s="377"/>
      <c r="N635" s="186"/>
      <c r="O635" s="186"/>
      <c r="P635" s="261" t="str">
        <f t="shared" si="198"/>
        <v/>
      </c>
      <c r="Q635" s="261" t="str">
        <f t="shared" si="199"/>
        <v/>
      </c>
      <c r="R635" s="261" t="str">
        <f t="shared" si="200"/>
        <v/>
      </c>
      <c r="S635" s="375"/>
      <c r="T635" s="189"/>
      <c r="U635" s="189"/>
      <c r="V635" s="376"/>
      <c r="W635" s="376"/>
      <c r="X635" s="377"/>
      <c r="Y635" s="186"/>
      <c r="Z635" s="186"/>
      <c r="AC635" s="212" t="str">
        <f t="shared" si="201"/>
        <v/>
      </c>
      <c r="AD635" s="260" t="str">
        <f t="shared" si="202"/>
        <v/>
      </c>
      <c r="AE635" s="212" t="str">
        <f t="shared" si="203"/>
        <v/>
      </c>
    </row>
    <row r="636" spans="1:31" ht="19.5" customHeight="1" x14ac:dyDescent="0.2">
      <c r="A636" s="67"/>
      <c r="B636" s="373"/>
      <c r="C636" s="69"/>
      <c r="D636" s="69"/>
      <c r="E636" s="69"/>
      <c r="F636" s="374"/>
      <c r="G636" s="175"/>
      <c r="H636" s="375"/>
      <c r="I636" s="184"/>
      <c r="J636" s="184"/>
      <c r="K636" s="376"/>
      <c r="L636" s="376"/>
      <c r="M636" s="377"/>
      <c r="N636" s="186"/>
      <c r="O636" s="186"/>
      <c r="P636" s="261" t="str">
        <f t="shared" si="198"/>
        <v/>
      </c>
      <c r="Q636" s="261" t="str">
        <f t="shared" si="199"/>
        <v/>
      </c>
      <c r="R636" s="261" t="str">
        <f t="shared" si="200"/>
        <v/>
      </c>
      <c r="S636" s="375"/>
      <c r="T636" s="189"/>
      <c r="U636" s="189"/>
      <c r="V636" s="376"/>
      <c r="W636" s="376"/>
      <c r="X636" s="377"/>
      <c r="Y636" s="186"/>
      <c r="Z636" s="186"/>
      <c r="AC636" s="212" t="str">
        <f t="shared" si="201"/>
        <v/>
      </c>
      <c r="AD636" s="260" t="str">
        <f t="shared" si="202"/>
        <v/>
      </c>
      <c r="AE636" s="212" t="str">
        <f t="shared" si="203"/>
        <v/>
      </c>
    </row>
    <row r="637" spans="1:31" ht="19.5" customHeight="1" x14ac:dyDescent="0.2">
      <c r="A637" s="67"/>
      <c r="B637" s="373"/>
      <c r="C637" s="69"/>
      <c r="D637" s="69"/>
      <c r="E637" s="69"/>
      <c r="F637" s="374"/>
      <c r="G637" s="175"/>
      <c r="H637" s="375"/>
      <c r="I637" s="184"/>
      <c r="J637" s="184"/>
      <c r="K637" s="376"/>
      <c r="L637" s="376"/>
      <c r="M637" s="377"/>
      <c r="N637" s="186"/>
      <c r="O637" s="186"/>
      <c r="P637" s="261" t="str">
        <f t="shared" si="198"/>
        <v/>
      </c>
      <c r="Q637" s="261" t="str">
        <f t="shared" si="199"/>
        <v/>
      </c>
      <c r="R637" s="261" t="str">
        <f t="shared" si="200"/>
        <v/>
      </c>
      <c r="S637" s="375"/>
      <c r="T637" s="189"/>
      <c r="U637" s="189"/>
      <c r="V637" s="376"/>
      <c r="W637" s="376"/>
      <c r="X637" s="377"/>
      <c r="Y637" s="186"/>
      <c r="Z637" s="186"/>
      <c r="AC637" s="212" t="str">
        <f t="shared" si="201"/>
        <v/>
      </c>
      <c r="AD637" s="260" t="str">
        <f t="shared" si="202"/>
        <v/>
      </c>
      <c r="AE637" s="212" t="str">
        <f t="shared" si="203"/>
        <v/>
      </c>
    </row>
    <row r="638" spans="1:31" ht="19.5" customHeight="1" x14ac:dyDescent="0.2">
      <c r="A638" s="67"/>
      <c r="B638" s="373"/>
      <c r="C638" s="69"/>
      <c r="D638" s="69"/>
      <c r="E638" s="69"/>
      <c r="F638" s="374"/>
      <c r="G638" s="175"/>
      <c r="H638" s="375"/>
      <c r="I638" s="184"/>
      <c r="J638" s="184"/>
      <c r="K638" s="376"/>
      <c r="L638" s="376"/>
      <c r="M638" s="377"/>
      <c r="N638" s="186"/>
      <c r="O638" s="186"/>
      <c r="P638" s="261" t="str">
        <f t="shared" si="198"/>
        <v/>
      </c>
      <c r="Q638" s="261" t="str">
        <f t="shared" si="199"/>
        <v/>
      </c>
      <c r="R638" s="261" t="str">
        <f t="shared" si="200"/>
        <v/>
      </c>
      <c r="S638" s="375"/>
      <c r="T638" s="189"/>
      <c r="U638" s="189"/>
      <c r="V638" s="376"/>
      <c r="W638" s="376"/>
      <c r="X638" s="377"/>
      <c r="Y638" s="186"/>
      <c r="Z638" s="186"/>
      <c r="AC638" s="212" t="str">
        <f t="shared" si="201"/>
        <v/>
      </c>
      <c r="AD638" s="260" t="str">
        <f t="shared" si="202"/>
        <v/>
      </c>
      <c r="AE638" s="212" t="str">
        <f t="shared" si="203"/>
        <v/>
      </c>
    </row>
    <row r="639" spans="1:31" ht="19.5" customHeight="1" x14ac:dyDescent="0.2">
      <c r="A639" s="67"/>
      <c r="B639" s="373"/>
      <c r="C639" s="69"/>
      <c r="D639" s="69"/>
      <c r="E639" s="69"/>
      <c r="F639" s="374"/>
      <c r="G639" s="175"/>
      <c r="H639" s="375"/>
      <c r="I639" s="184"/>
      <c r="J639" s="184"/>
      <c r="K639" s="376"/>
      <c r="L639" s="376"/>
      <c r="M639" s="377"/>
      <c r="N639" s="186"/>
      <c r="O639" s="186"/>
      <c r="P639" s="261" t="str">
        <f t="shared" si="198"/>
        <v/>
      </c>
      <c r="Q639" s="261" t="str">
        <f t="shared" si="199"/>
        <v/>
      </c>
      <c r="R639" s="261" t="str">
        <f t="shared" si="200"/>
        <v/>
      </c>
      <c r="S639" s="375"/>
      <c r="T639" s="189"/>
      <c r="U639" s="189"/>
      <c r="V639" s="376"/>
      <c r="W639" s="376"/>
      <c r="X639" s="377"/>
      <c r="Y639" s="186"/>
      <c r="Z639" s="186"/>
      <c r="AC639" s="212" t="str">
        <f t="shared" si="201"/>
        <v/>
      </c>
      <c r="AD639" s="260" t="str">
        <f t="shared" si="202"/>
        <v/>
      </c>
      <c r="AE639" s="212" t="str">
        <f t="shared" si="203"/>
        <v/>
      </c>
    </row>
    <row r="640" spans="1:31" ht="19.5" customHeight="1" x14ac:dyDescent="0.2">
      <c r="A640" s="67"/>
      <c r="B640" s="373"/>
      <c r="C640" s="69"/>
      <c r="D640" s="69"/>
      <c r="E640" s="69"/>
      <c r="F640" s="374"/>
      <c r="G640" s="175"/>
      <c r="H640" s="375"/>
      <c r="I640" s="184"/>
      <c r="J640" s="184"/>
      <c r="K640" s="376"/>
      <c r="L640" s="376"/>
      <c r="M640" s="377"/>
      <c r="N640" s="186"/>
      <c r="O640" s="186"/>
      <c r="P640" s="261" t="str">
        <f t="shared" si="198"/>
        <v/>
      </c>
      <c r="Q640" s="261" t="str">
        <f t="shared" si="199"/>
        <v/>
      </c>
      <c r="R640" s="261" t="str">
        <f t="shared" si="200"/>
        <v/>
      </c>
      <c r="S640" s="375"/>
      <c r="T640" s="189"/>
      <c r="U640" s="189"/>
      <c r="V640" s="376"/>
      <c r="W640" s="376"/>
      <c r="X640" s="377"/>
      <c r="Y640" s="186"/>
      <c r="Z640" s="186"/>
      <c r="AC640" s="212" t="str">
        <f t="shared" si="201"/>
        <v/>
      </c>
      <c r="AD640" s="260" t="str">
        <f t="shared" si="202"/>
        <v/>
      </c>
      <c r="AE640" s="212" t="str">
        <f t="shared" si="203"/>
        <v/>
      </c>
    </row>
    <row r="641" spans="1:31" ht="19.5" customHeight="1" x14ac:dyDescent="0.2">
      <c r="A641" s="67"/>
      <c r="B641" s="373"/>
      <c r="C641" s="69"/>
      <c r="D641" s="69"/>
      <c r="E641" s="69"/>
      <c r="F641" s="374"/>
      <c r="G641" s="175"/>
      <c r="H641" s="375"/>
      <c r="I641" s="184"/>
      <c r="J641" s="184"/>
      <c r="K641" s="376"/>
      <c r="L641" s="376"/>
      <c r="M641" s="377"/>
      <c r="N641" s="186"/>
      <c r="O641" s="186"/>
      <c r="P641" s="261" t="str">
        <f t="shared" si="198"/>
        <v/>
      </c>
      <c r="Q641" s="261" t="str">
        <f t="shared" si="199"/>
        <v/>
      </c>
      <c r="R641" s="261" t="str">
        <f t="shared" si="200"/>
        <v/>
      </c>
      <c r="S641" s="375"/>
      <c r="T641" s="189"/>
      <c r="U641" s="189"/>
      <c r="V641" s="376"/>
      <c r="W641" s="376"/>
      <c r="X641" s="377"/>
      <c r="Y641" s="186"/>
      <c r="Z641" s="186"/>
      <c r="AC641" s="212" t="str">
        <f t="shared" si="201"/>
        <v/>
      </c>
      <c r="AD641" s="260" t="str">
        <f t="shared" si="202"/>
        <v/>
      </c>
      <c r="AE641" s="212" t="str">
        <f t="shared" si="203"/>
        <v/>
      </c>
    </row>
    <row r="642" spans="1:31" ht="19.5" customHeight="1" x14ac:dyDescent="0.2">
      <c r="A642" s="67"/>
      <c r="B642" s="373"/>
      <c r="C642" s="69"/>
      <c r="D642" s="69"/>
      <c r="E642" s="69"/>
      <c r="F642" s="374"/>
      <c r="G642" s="175"/>
      <c r="H642" s="375"/>
      <c r="I642" s="184"/>
      <c r="J642" s="184"/>
      <c r="K642" s="376"/>
      <c r="L642" s="376"/>
      <c r="M642" s="377"/>
      <c r="N642" s="186"/>
      <c r="O642" s="186"/>
      <c r="P642" s="261" t="str">
        <f t="shared" si="198"/>
        <v/>
      </c>
      <c r="Q642" s="261" t="str">
        <f t="shared" si="199"/>
        <v/>
      </c>
      <c r="R642" s="261" t="str">
        <f t="shared" si="200"/>
        <v/>
      </c>
      <c r="S642" s="375"/>
      <c r="T642" s="189"/>
      <c r="U642" s="189"/>
      <c r="V642" s="376"/>
      <c r="W642" s="376"/>
      <c r="X642" s="377"/>
      <c r="Y642" s="186"/>
      <c r="Z642" s="186"/>
      <c r="AC642" s="212" t="str">
        <f t="shared" si="201"/>
        <v/>
      </c>
      <c r="AD642" s="260" t="str">
        <f t="shared" si="202"/>
        <v/>
      </c>
      <c r="AE642" s="212" t="str">
        <f t="shared" si="203"/>
        <v/>
      </c>
    </row>
    <row r="643" spans="1:31" ht="19.5" customHeight="1" x14ac:dyDescent="0.2">
      <c r="A643" s="67"/>
      <c r="B643" s="373"/>
      <c r="C643" s="69"/>
      <c r="D643" s="69"/>
      <c r="E643" s="69"/>
      <c r="F643" s="374"/>
      <c r="G643" s="175"/>
      <c r="H643" s="375"/>
      <c r="I643" s="184"/>
      <c r="J643" s="184"/>
      <c r="K643" s="376"/>
      <c r="L643" s="376"/>
      <c r="M643" s="377"/>
      <c r="N643" s="186"/>
      <c r="O643" s="186"/>
      <c r="P643" s="261" t="str">
        <f t="shared" si="198"/>
        <v/>
      </c>
      <c r="Q643" s="261" t="str">
        <f t="shared" si="199"/>
        <v/>
      </c>
      <c r="R643" s="261" t="str">
        <f t="shared" si="200"/>
        <v/>
      </c>
      <c r="S643" s="375"/>
      <c r="T643" s="189"/>
      <c r="U643" s="189"/>
      <c r="V643" s="376"/>
      <c r="W643" s="376"/>
      <c r="X643" s="377"/>
      <c r="Y643" s="186"/>
      <c r="Z643" s="186"/>
      <c r="AC643" s="212" t="str">
        <f t="shared" si="201"/>
        <v/>
      </c>
      <c r="AD643" s="260" t="str">
        <f t="shared" si="202"/>
        <v/>
      </c>
      <c r="AE643" s="212" t="str">
        <f t="shared" si="203"/>
        <v/>
      </c>
    </row>
    <row r="644" spans="1:31" ht="19.5" customHeight="1" x14ac:dyDescent="0.2">
      <c r="A644" s="67"/>
      <c r="B644" s="373"/>
      <c r="C644" s="69"/>
      <c r="D644" s="69"/>
      <c r="E644" s="69"/>
      <c r="F644" s="374"/>
      <c r="G644" s="175"/>
      <c r="H644" s="375"/>
      <c r="I644" s="184"/>
      <c r="J644" s="184"/>
      <c r="K644" s="376"/>
      <c r="L644" s="376"/>
      <c r="M644" s="377"/>
      <c r="N644" s="186"/>
      <c r="O644" s="186"/>
      <c r="P644" s="261" t="str">
        <f t="shared" si="198"/>
        <v/>
      </c>
      <c r="Q644" s="261" t="str">
        <f t="shared" si="199"/>
        <v/>
      </c>
      <c r="R644" s="261" t="str">
        <f t="shared" si="200"/>
        <v/>
      </c>
      <c r="S644" s="375"/>
      <c r="T644" s="189"/>
      <c r="U644" s="189"/>
      <c r="V644" s="376"/>
      <c r="W644" s="376"/>
      <c r="X644" s="377"/>
      <c r="Y644" s="186"/>
      <c r="Z644" s="186"/>
      <c r="AC644" s="212" t="str">
        <f t="shared" si="201"/>
        <v/>
      </c>
      <c r="AD644" s="260" t="str">
        <f t="shared" si="202"/>
        <v/>
      </c>
      <c r="AE644" s="212" t="str">
        <f t="shared" si="203"/>
        <v/>
      </c>
    </row>
    <row r="645" spans="1:31" ht="19.5" customHeight="1" x14ac:dyDescent="0.2">
      <c r="A645" s="67"/>
      <c r="B645" s="373"/>
      <c r="C645" s="69"/>
      <c r="D645" s="69"/>
      <c r="E645" s="69"/>
      <c r="F645" s="374"/>
      <c r="G645" s="175"/>
      <c r="H645" s="375"/>
      <c r="I645" s="184"/>
      <c r="J645" s="184"/>
      <c r="K645" s="376"/>
      <c r="L645" s="376"/>
      <c r="M645" s="377"/>
      <c r="N645" s="186"/>
      <c r="O645" s="186"/>
      <c r="P645" s="261" t="str">
        <f t="shared" si="198"/>
        <v/>
      </c>
      <c r="Q645" s="261" t="str">
        <f t="shared" si="199"/>
        <v/>
      </c>
      <c r="R645" s="261" t="str">
        <f t="shared" si="200"/>
        <v/>
      </c>
      <c r="S645" s="375"/>
      <c r="T645" s="189"/>
      <c r="U645" s="189"/>
      <c r="V645" s="376"/>
      <c r="W645" s="376"/>
      <c r="X645" s="377"/>
      <c r="Y645" s="186"/>
      <c r="Z645" s="186"/>
      <c r="AC645" s="212" t="str">
        <f t="shared" si="201"/>
        <v/>
      </c>
      <c r="AD645" s="260" t="str">
        <f t="shared" si="202"/>
        <v/>
      </c>
      <c r="AE645" s="212" t="str">
        <f t="shared" si="203"/>
        <v/>
      </c>
    </row>
    <row r="646" spans="1:31" ht="19.5" customHeight="1" x14ac:dyDescent="0.2">
      <c r="A646" s="67"/>
      <c r="B646" s="373"/>
      <c r="C646" s="69"/>
      <c r="D646" s="69"/>
      <c r="E646" s="69"/>
      <c r="F646" s="374"/>
      <c r="G646" s="175"/>
      <c r="H646" s="375"/>
      <c r="I646" s="184"/>
      <c r="J646" s="184"/>
      <c r="K646" s="376"/>
      <c r="L646" s="376"/>
      <c r="M646" s="377"/>
      <c r="N646" s="186"/>
      <c r="O646" s="186"/>
      <c r="P646" s="261" t="str">
        <f t="shared" si="198"/>
        <v/>
      </c>
      <c r="Q646" s="261" t="str">
        <f t="shared" si="199"/>
        <v/>
      </c>
      <c r="R646" s="261" t="str">
        <f t="shared" si="200"/>
        <v/>
      </c>
      <c r="S646" s="375"/>
      <c r="T646" s="189"/>
      <c r="U646" s="189"/>
      <c r="V646" s="376"/>
      <c r="W646" s="376"/>
      <c r="X646" s="377"/>
      <c r="Y646" s="186"/>
      <c r="Z646" s="186"/>
      <c r="AC646" s="212" t="str">
        <f t="shared" si="201"/>
        <v/>
      </c>
      <c r="AD646" s="260" t="str">
        <f t="shared" si="202"/>
        <v/>
      </c>
      <c r="AE646" s="212" t="str">
        <f t="shared" si="203"/>
        <v/>
      </c>
    </row>
    <row r="647" spans="1:31" ht="19.5" customHeight="1" x14ac:dyDescent="0.2">
      <c r="A647" s="67"/>
      <c r="B647" s="373"/>
      <c r="C647" s="69"/>
      <c r="D647" s="69"/>
      <c r="E647" s="69"/>
      <c r="F647" s="374"/>
      <c r="G647" s="175"/>
      <c r="H647" s="375"/>
      <c r="I647" s="184"/>
      <c r="J647" s="184"/>
      <c r="K647" s="376"/>
      <c r="L647" s="376"/>
      <c r="M647" s="377"/>
      <c r="N647" s="186"/>
      <c r="O647" s="186"/>
      <c r="P647" s="261" t="str">
        <f t="shared" si="198"/>
        <v/>
      </c>
      <c r="Q647" s="261" t="str">
        <f t="shared" si="199"/>
        <v/>
      </c>
      <c r="R647" s="261" t="str">
        <f t="shared" si="200"/>
        <v/>
      </c>
      <c r="S647" s="375"/>
      <c r="T647" s="189"/>
      <c r="U647" s="189"/>
      <c r="V647" s="376"/>
      <c r="W647" s="376"/>
      <c r="X647" s="377"/>
      <c r="Y647" s="186"/>
      <c r="Z647" s="186"/>
      <c r="AC647" s="212" t="str">
        <f t="shared" si="201"/>
        <v/>
      </c>
      <c r="AD647" s="260" t="str">
        <f t="shared" si="202"/>
        <v/>
      </c>
      <c r="AE647" s="212" t="str">
        <f t="shared" si="203"/>
        <v/>
      </c>
    </row>
    <row r="648" spans="1:31" ht="19.5" customHeight="1" x14ac:dyDescent="0.2">
      <c r="A648" s="67"/>
      <c r="B648" s="373"/>
      <c r="C648" s="69"/>
      <c r="D648" s="69"/>
      <c r="E648" s="69"/>
      <c r="F648" s="374"/>
      <c r="G648" s="175"/>
      <c r="H648" s="375"/>
      <c r="I648" s="184"/>
      <c r="J648" s="184"/>
      <c r="K648" s="376"/>
      <c r="L648" s="376"/>
      <c r="M648" s="377"/>
      <c r="N648" s="186"/>
      <c r="O648" s="186"/>
      <c r="P648" s="261" t="str">
        <f t="shared" si="198"/>
        <v/>
      </c>
      <c r="Q648" s="261" t="str">
        <f t="shared" si="199"/>
        <v/>
      </c>
      <c r="R648" s="261" t="str">
        <f t="shared" si="200"/>
        <v/>
      </c>
      <c r="S648" s="375"/>
      <c r="T648" s="189"/>
      <c r="U648" s="189"/>
      <c r="V648" s="376"/>
      <c r="W648" s="376"/>
      <c r="X648" s="377"/>
      <c r="Y648" s="186"/>
      <c r="Z648" s="186"/>
      <c r="AC648" s="212" t="str">
        <f t="shared" si="201"/>
        <v/>
      </c>
      <c r="AD648" s="260" t="str">
        <f t="shared" si="202"/>
        <v/>
      </c>
      <c r="AE648" s="212" t="str">
        <f t="shared" si="203"/>
        <v/>
      </c>
    </row>
    <row r="649" spans="1:31" ht="19.5" customHeight="1" x14ac:dyDescent="0.2">
      <c r="A649" s="67"/>
      <c r="B649" s="373"/>
      <c r="C649" s="69"/>
      <c r="D649" s="69"/>
      <c r="E649" s="69"/>
      <c r="F649" s="374"/>
      <c r="G649" s="175"/>
      <c r="H649" s="375"/>
      <c r="I649" s="184"/>
      <c r="J649" s="184"/>
      <c r="K649" s="376"/>
      <c r="L649" s="376"/>
      <c r="M649" s="377"/>
      <c r="N649" s="186"/>
      <c r="O649" s="186"/>
      <c r="P649" s="261" t="str">
        <f t="shared" si="198"/>
        <v/>
      </c>
      <c r="Q649" s="261" t="str">
        <f t="shared" si="199"/>
        <v/>
      </c>
      <c r="R649" s="261" t="str">
        <f t="shared" si="200"/>
        <v/>
      </c>
      <c r="S649" s="375"/>
      <c r="T649" s="189"/>
      <c r="U649" s="189"/>
      <c r="V649" s="376"/>
      <c r="W649" s="376"/>
      <c r="X649" s="377"/>
      <c r="Y649" s="186"/>
      <c r="Z649" s="186"/>
      <c r="AC649" s="212" t="str">
        <f t="shared" si="201"/>
        <v/>
      </c>
      <c r="AD649" s="260" t="str">
        <f t="shared" si="202"/>
        <v/>
      </c>
      <c r="AE649" s="212" t="str">
        <f t="shared" si="203"/>
        <v/>
      </c>
    </row>
    <row r="650" spans="1:31" ht="19.5" customHeight="1" x14ac:dyDescent="0.2">
      <c r="A650" s="67"/>
      <c r="B650" s="373"/>
      <c r="C650" s="69"/>
      <c r="D650" s="69"/>
      <c r="E650" s="69"/>
      <c r="F650" s="374"/>
      <c r="G650" s="175"/>
      <c r="H650" s="375"/>
      <c r="I650" s="184"/>
      <c r="J650" s="184"/>
      <c r="K650" s="376"/>
      <c r="L650" s="376"/>
      <c r="M650" s="377"/>
      <c r="N650" s="186"/>
      <c r="O650" s="186"/>
      <c r="P650" s="261" t="str">
        <f t="shared" si="198"/>
        <v/>
      </c>
      <c r="Q650" s="261" t="str">
        <f t="shared" si="199"/>
        <v/>
      </c>
      <c r="R650" s="261" t="str">
        <f t="shared" si="200"/>
        <v/>
      </c>
      <c r="S650" s="375"/>
      <c r="T650" s="189"/>
      <c r="U650" s="189"/>
      <c r="V650" s="376"/>
      <c r="W650" s="376"/>
      <c r="X650" s="377"/>
      <c r="Y650" s="186"/>
      <c r="Z650" s="186"/>
      <c r="AC650" s="212" t="str">
        <f t="shared" si="201"/>
        <v/>
      </c>
      <c r="AD650" s="260" t="str">
        <f t="shared" si="202"/>
        <v/>
      </c>
      <c r="AE650" s="212" t="str">
        <f t="shared" si="203"/>
        <v/>
      </c>
    </row>
    <row r="651" spans="1:31" ht="19.5" customHeight="1" x14ac:dyDescent="0.2">
      <c r="A651" s="67"/>
      <c r="B651" s="373"/>
      <c r="C651" s="69"/>
      <c r="D651" s="69"/>
      <c r="E651" s="69"/>
      <c r="F651" s="374"/>
      <c r="G651" s="175"/>
      <c r="H651" s="375"/>
      <c r="I651" s="184"/>
      <c r="J651" s="184"/>
      <c r="K651" s="376"/>
      <c r="L651" s="376"/>
      <c r="M651" s="377"/>
      <c r="N651" s="186"/>
      <c r="O651" s="186"/>
      <c r="P651" s="261" t="str">
        <f t="shared" si="198"/>
        <v/>
      </c>
      <c r="Q651" s="261" t="str">
        <f t="shared" si="199"/>
        <v/>
      </c>
      <c r="R651" s="261" t="str">
        <f t="shared" si="200"/>
        <v/>
      </c>
      <c r="S651" s="375"/>
      <c r="T651" s="189"/>
      <c r="U651" s="189"/>
      <c r="V651" s="376"/>
      <c r="W651" s="376"/>
      <c r="X651" s="377"/>
      <c r="Y651" s="186"/>
      <c r="Z651" s="186"/>
      <c r="AC651" s="212" t="str">
        <f t="shared" si="201"/>
        <v/>
      </c>
      <c r="AD651" s="260" t="str">
        <f t="shared" si="202"/>
        <v/>
      </c>
      <c r="AE651" s="212" t="str">
        <f t="shared" si="203"/>
        <v/>
      </c>
    </row>
    <row r="652" spans="1:31" ht="19.5" customHeight="1" x14ac:dyDescent="0.2">
      <c r="A652" s="67"/>
      <c r="B652" s="373"/>
      <c r="C652" s="69"/>
      <c r="D652" s="69"/>
      <c r="E652" s="69"/>
      <c r="F652" s="374"/>
      <c r="G652" s="175"/>
      <c r="H652" s="375"/>
      <c r="I652" s="184"/>
      <c r="J652" s="184"/>
      <c r="K652" s="376"/>
      <c r="L652" s="376"/>
      <c r="M652" s="377"/>
      <c r="N652" s="186"/>
      <c r="O652" s="186"/>
      <c r="P652" s="261" t="str">
        <f t="shared" si="198"/>
        <v/>
      </c>
      <c r="Q652" s="261" t="str">
        <f t="shared" si="199"/>
        <v/>
      </c>
      <c r="R652" s="261" t="str">
        <f t="shared" si="200"/>
        <v/>
      </c>
      <c r="S652" s="375"/>
      <c r="T652" s="189"/>
      <c r="U652" s="189"/>
      <c r="V652" s="376"/>
      <c r="W652" s="376"/>
      <c r="X652" s="377"/>
      <c r="Y652" s="186"/>
      <c r="Z652" s="186"/>
      <c r="AC652" s="212" t="str">
        <f t="shared" si="201"/>
        <v/>
      </c>
      <c r="AD652" s="260" t="str">
        <f t="shared" si="202"/>
        <v/>
      </c>
      <c r="AE652" s="212" t="str">
        <f t="shared" si="203"/>
        <v/>
      </c>
    </row>
    <row r="653" spans="1:31" ht="19.5" customHeight="1" x14ac:dyDescent="0.2">
      <c r="A653" s="67"/>
      <c r="B653" s="373"/>
      <c r="C653" s="69"/>
      <c r="D653" s="69"/>
      <c r="E653" s="69"/>
      <c r="F653" s="374"/>
      <c r="G653" s="175"/>
      <c r="H653" s="375"/>
      <c r="I653" s="184"/>
      <c r="J653" s="184"/>
      <c r="K653" s="376"/>
      <c r="L653" s="376"/>
      <c r="M653" s="377"/>
      <c r="N653" s="186"/>
      <c r="O653" s="186"/>
      <c r="P653" s="261" t="str">
        <f t="shared" si="198"/>
        <v/>
      </c>
      <c r="Q653" s="261" t="str">
        <f t="shared" si="199"/>
        <v/>
      </c>
      <c r="R653" s="261" t="str">
        <f t="shared" si="200"/>
        <v/>
      </c>
      <c r="S653" s="375"/>
      <c r="T653" s="189"/>
      <c r="U653" s="189"/>
      <c r="V653" s="376"/>
      <c r="W653" s="376"/>
      <c r="X653" s="377"/>
      <c r="Y653" s="186"/>
      <c r="Z653" s="186"/>
      <c r="AC653" s="212" t="str">
        <f t="shared" si="201"/>
        <v/>
      </c>
      <c r="AD653" s="260" t="str">
        <f t="shared" si="202"/>
        <v/>
      </c>
      <c r="AE653" s="212" t="str">
        <f t="shared" si="203"/>
        <v/>
      </c>
    </row>
    <row r="654" spans="1:31" ht="19.5" customHeight="1" x14ac:dyDescent="0.2">
      <c r="A654" s="67"/>
      <c r="B654" s="373"/>
      <c r="C654" s="69"/>
      <c r="D654" s="69"/>
      <c r="E654" s="69"/>
      <c r="F654" s="374"/>
      <c r="G654" s="175"/>
      <c r="H654" s="375"/>
      <c r="I654" s="184"/>
      <c r="J654" s="184"/>
      <c r="K654" s="376"/>
      <c r="L654" s="376"/>
      <c r="M654" s="377"/>
      <c r="N654" s="186"/>
      <c r="O654" s="186"/>
      <c r="P654" s="261" t="str">
        <f t="shared" si="198"/>
        <v/>
      </c>
      <c r="Q654" s="261" t="str">
        <f t="shared" si="199"/>
        <v/>
      </c>
      <c r="R654" s="261" t="str">
        <f t="shared" si="200"/>
        <v/>
      </c>
      <c r="S654" s="375"/>
      <c r="T654" s="189"/>
      <c r="U654" s="189"/>
      <c r="V654" s="376"/>
      <c r="W654" s="376"/>
      <c r="X654" s="377"/>
      <c r="Y654" s="186"/>
      <c r="Z654" s="186"/>
      <c r="AC654" s="212" t="str">
        <f t="shared" si="201"/>
        <v/>
      </c>
      <c r="AD654" s="260" t="str">
        <f t="shared" si="202"/>
        <v/>
      </c>
      <c r="AE654" s="212" t="str">
        <f t="shared" si="203"/>
        <v/>
      </c>
    </row>
    <row r="655" spans="1:31" ht="19.5" customHeight="1" x14ac:dyDescent="0.2">
      <c r="A655" s="67"/>
      <c r="B655" s="373"/>
      <c r="C655" s="69"/>
      <c r="D655" s="69"/>
      <c r="E655" s="69"/>
      <c r="F655" s="374"/>
      <c r="G655" s="175"/>
      <c r="H655" s="375"/>
      <c r="I655" s="184"/>
      <c r="J655" s="184"/>
      <c r="K655" s="376"/>
      <c r="L655" s="376"/>
      <c r="M655" s="377"/>
      <c r="N655" s="186"/>
      <c r="O655" s="186"/>
      <c r="P655" s="261" t="str">
        <f t="shared" si="198"/>
        <v/>
      </c>
      <c r="Q655" s="261" t="str">
        <f t="shared" si="199"/>
        <v/>
      </c>
      <c r="R655" s="261" t="str">
        <f t="shared" si="200"/>
        <v/>
      </c>
      <c r="S655" s="375"/>
      <c r="T655" s="189"/>
      <c r="U655" s="189"/>
      <c r="V655" s="376"/>
      <c r="W655" s="376"/>
      <c r="X655" s="377"/>
      <c r="Y655" s="186"/>
      <c r="Z655" s="186"/>
      <c r="AC655" s="212" t="str">
        <f t="shared" si="201"/>
        <v/>
      </c>
      <c r="AD655" s="260" t="str">
        <f t="shared" si="202"/>
        <v/>
      </c>
      <c r="AE655" s="212" t="str">
        <f t="shared" si="203"/>
        <v/>
      </c>
    </row>
    <row r="656" spans="1:31" ht="19.5" customHeight="1" x14ac:dyDescent="0.2">
      <c r="A656" s="67"/>
      <c r="B656" s="373"/>
      <c r="C656" s="69"/>
      <c r="D656" s="69"/>
      <c r="E656" s="69"/>
      <c r="F656" s="374"/>
      <c r="G656" s="175"/>
      <c r="H656" s="375"/>
      <c r="I656" s="184"/>
      <c r="J656" s="184"/>
      <c r="K656" s="376"/>
      <c r="L656" s="376"/>
      <c r="M656" s="377"/>
      <c r="N656" s="186"/>
      <c r="O656" s="186"/>
      <c r="P656" s="261" t="str">
        <f t="shared" si="198"/>
        <v/>
      </c>
      <c r="Q656" s="261" t="str">
        <f t="shared" si="199"/>
        <v/>
      </c>
      <c r="R656" s="261" t="str">
        <f t="shared" si="200"/>
        <v/>
      </c>
      <c r="S656" s="375"/>
      <c r="T656" s="189"/>
      <c r="U656" s="189"/>
      <c r="V656" s="376"/>
      <c r="W656" s="376"/>
      <c r="X656" s="377"/>
      <c r="Y656" s="186"/>
      <c r="Z656" s="186"/>
      <c r="AC656" s="212" t="str">
        <f t="shared" si="201"/>
        <v/>
      </c>
      <c r="AD656" s="260" t="str">
        <f t="shared" si="202"/>
        <v/>
      </c>
      <c r="AE656" s="212" t="str">
        <f t="shared" si="203"/>
        <v/>
      </c>
    </row>
    <row r="657" spans="1:31" ht="19.5" customHeight="1" x14ac:dyDescent="0.2">
      <c r="A657" s="67"/>
      <c r="B657" s="373"/>
      <c r="C657" s="69"/>
      <c r="D657" s="69"/>
      <c r="E657" s="69"/>
      <c r="F657" s="374"/>
      <c r="G657" s="175"/>
      <c r="H657" s="375"/>
      <c r="I657" s="184"/>
      <c r="J657" s="184"/>
      <c r="K657" s="376"/>
      <c r="L657" s="376"/>
      <c r="M657" s="377"/>
      <c r="N657" s="186"/>
      <c r="O657" s="186"/>
      <c r="P657" s="261" t="str">
        <f t="shared" si="198"/>
        <v/>
      </c>
      <c r="Q657" s="261" t="str">
        <f t="shared" si="199"/>
        <v/>
      </c>
      <c r="R657" s="261" t="str">
        <f t="shared" si="200"/>
        <v/>
      </c>
      <c r="S657" s="375"/>
      <c r="T657" s="189"/>
      <c r="U657" s="189"/>
      <c r="V657" s="376"/>
      <c r="W657" s="376"/>
      <c r="X657" s="377"/>
      <c r="Y657" s="186"/>
      <c r="Z657" s="186"/>
      <c r="AC657" s="212" t="str">
        <f t="shared" si="201"/>
        <v/>
      </c>
      <c r="AD657" s="260" t="str">
        <f t="shared" si="202"/>
        <v/>
      </c>
      <c r="AE657" s="212" t="str">
        <f t="shared" si="203"/>
        <v/>
      </c>
    </row>
    <row r="658" spans="1:31" ht="19.5" customHeight="1" x14ac:dyDescent="0.2">
      <c r="A658" s="67"/>
      <c r="B658" s="373"/>
      <c r="C658" s="69"/>
      <c r="D658" s="69"/>
      <c r="E658" s="69"/>
      <c r="F658" s="374"/>
      <c r="G658" s="175"/>
      <c r="H658" s="375"/>
      <c r="I658" s="184"/>
      <c r="J658" s="184"/>
      <c r="K658" s="376"/>
      <c r="L658" s="376"/>
      <c r="M658" s="377"/>
      <c r="N658" s="186"/>
      <c r="O658" s="186"/>
      <c r="P658" s="261" t="str">
        <f t="shared" si="198"/>
        <v/>
      </c>
      <c r="Q658" s="261" t="str">
        <f t="shared" si="199"/>
        <v/>
      </c>
      <c r="R658" s="261" t="str">
        <f t="shared" si="200"/>
        <v/>
      </c>
      <c r="S658" s="375"/>
      <c r="T658" s="189"/>
      <c r="U658" s="189"/>
      <c r="V658" s="376"/>
      <c r="W658" s="376"/>
      <c r="X658" s="377"/>
      <c r="Y658" s="186"/>
      <c r="Z658" s="186"/>
      <c r="AC658" s="212" t="str">
        <f t="shared" si="201"/>
        <v/>
      </c>
      <c r="AD658" s="260" t="str">
        <f t="shared" si="202"/>
        <v/>
      </c>
      <c r="AE658" s="212" t="str">
        <f t="shared" si="203"/>
        <v/>
      </c>
    </row>
    <row r="659" spans="1:31" ht="19.5" customHeight="1" x14ac:dyDescent="0.2">
      <c r="A659" s="67"/>
      <c r="B659" s="373"/>
      <c r="C659" s="69"/>
      <c r="D659" s="69"/>
      <c r="E659" s="69"/>
      <c r="F659" s="374"/>
      <c r="G659" s="175"/>
      <c r="H659" s="375"/>
      <c r="I659" s="184"/>
      <c r="J659" s="184"/>
      <c r="K659" s="376"/>
      <c r="L659" s="376"/>
      <c r="M659" s="377"/>
      <c r="N659" s="186"/>
      <c r="O659" s="186"/>
      <c r="P659" s="261" t="str">
        <f t="shared" si="198"/>
        <v/>
      </c>
      <c r="Q659" s="261" t="str">
        <f t="shared" si="199"/>
        <v/>
      </c>
      <c r="R659" s="261" t="str">
        <f t="shared" si="200"/>
        <v/>
      </c>
      <c r="S659" s="375"/>
      <c r="T659" s="189"/>
      <c r="U659" s="189"/>
      <c r="V659" s="376"/>
      <c r="W659" s="376"/>
      <c r="X659" s="377"/>
      <c r="Y659" s="186"/>
      <c r="Z659" s="186"/>
      <c r="AC659" s="212" t="str">
        <f t="shared" si="201"/>
        <v/>
      </c>
      <c r="AD659" s="260" t="str">
        <f t="shared" si="202"/>
        <v/>
      </c>
      <c r="AE659" s="212" t="str">
        <f t="shared" si="203"/>
        <v/>
      </c>
    </row>
    <row r="660" spans="1:31" ht="19.5" customHeight="1" x14ac:dyDescent="0.2">
      <c r="A660" s="67"/>
      <c r="B660" s="373"/>
      <c r="C660" s="69"/>
      <c r="D660" s="69"/>
      <c r="E660" s="69"/>
      <c r="F660" s="374"/>
      <c r="G660" s="175"/>
      <c r="H660" s="375"/>
      <c r="I660" s="184"/>
      <c r="J660" s="184"/>
      <c r="K660" s="376"/>
      <c r="L660" s="376"/>
      <c r="M660" s="377"/>
      <c r="N660" s="186"/>
      <c r="O660" s="186"/>
      <c r="P660" s="261" t="str">
        <f t="shared" si="198"/>
        <v/>
      </c>
      <c r="Q660" s="261" t="str">
        <f t="shared" si="199"/>
        <v/>
      </c>
      <c r="R660" s="261" t="str">
        <f t="shared" si="200"/>
        <v/>
      </c>
      <c r="S660" s="375"/>
      <c r="T660" s="189"/>
      <c r="U660" s="189"/>
      <c r="V660" s="376"/>
      <c r="W660" s="376"/>
      <c r="X660" s="377"/>
      <c r="Y660" s="186"/>
      <c r="Z660" s="186"/>
      <c r="AC660" s="212" t="str">
        <f t="shared" si="201"/>
        <v/>
      </c>
      <c r="AD660" s="260" t="str">
        <f t="shared" si="202"/>
        <v/>
      </c>
      <c r="AE660" s="212" t="str">
        <f t="shared" si="203"/>
        <v/>
      </c>
    </row>
    <row r="661" spans="1:31" ht="19.5" customHeight="1" x14ac:dyDescent="0.2">
      <c r="A661" s="67"/>
      <c r="B661" s="373"/>
      <c r="C661" s="69"/>
      <c r="D661" s="69"/>
      <c r="E661" s="69"/>
      <c r="F661" s="374"/>
      <c r="G661" s="175"/>
      <c r="H661" s="375"/>
      <c r="I661" s="184"/>
      <c r="J661" s="184"/>
      <c r="K661" s="376"/>
      <c r="L661" s="376"/>
      <c r="M661" s="377"/>
      <c r="N661" s="186"/>
      <c r="O661" s="186"/>
      <c r="P661" s="261" t="str">
        <f t="shared" si="198"/>
        <v/>
      </c>
      <c r="Q661" s="261" t="str">
        <f t="shared" si="199"/>
        <v/>
      </c>
      <c r="R661" s="261" t="str">
        <f t="shared" si="200"/>
        <v/>
      </c>
      <c r="S661" s="375"/>
      <c r="T661" s="189"/>
      <c r="U661" s="189"/>
      <c r="V661" s="376"/>
      <c r="W661" s="376"/>
      <c r="X661" s="377"/>
      <c r="Y661" s="186"/>
      <c r="Z661" s="186"/>
      <c r="AC661" s="212" t="str">
        <f t="shared" si="201"/>
        <v/>
      </c>
      <c r="AD661" s="260" t="str">
        <f t="shared" si="202"/>
        <v/>
      </c>
      <c r="AE661" s="212" t="str">
        <f t="shared" si="203"/>
        <v/>
      </c>
    </row>
    <row r="662" spans="1:31" ht="19.5" customHeight="1" x14ac:dyDescent="0.2">
      <c r="A662" s="67"/>
      <c r="B662" s="373"/>
      <c r="C662" s="69"/>
      <c r="D662" s="69"/>
      <c r="E662" s="69"/>
      <c r="F662" s="374"/>
      <c r="G662" s="175"/>
      <c r="H662" s="375"/>
      <c r="I662" s="184"/>
      <c r="J662" s="184"/>
      <c r="K662" s="376"/>
      <c r="L662" s="376"/>
      <c r="M662" s="377"/>
      <c r="N662" s="186"/>
      <c r="O662" s="186"/>
      <c r="P662" s="261" t="str">
        <f t="shared" si="198"/>
        <v/>
      </c>
      <c r="Q662" s="261" t="str">
        <f t="shared" si="199"/>
        <v/>
      </c>
      <c r="R662" s="261" t="str">
        <f t="shared" si="200"/>
        <v/>
      </c>
      <c r="S662" s="375"/>
      <c r="T662" s="189"/>
      <c r="U662" s="189"/>
      <c r="V662" s="376"/>
      <c r="W662" s="376"/>
      <c r="X662" s="377"/>
      <c r="Y662" s="186"/>
      <c r="Z662" s="186"/>
      <c r="AC662" s="212" t="str">
        <f t="shared" si="201"/>
        <v/>
      </c>
      <c r="AD662" s="260" t="str">
        <f t="shared" si="202"/>
        <v/>
      </c>
      <c r="AE662" s="212" t="str">
        <f t="shared" si="203"/>
        <v/>
      </c>
    </row>
    <row r="663" spans="1:31" ht="19.5" customHeight="1" x14ac:dyDescent="0.2">
      <c r="A663" s="67"/>
      <c r="B663" s="373"/>
      <c r="C663" s="69"/>
      <c r="D663" s="69"/>
      <c r="E663" s="69"/>
      <c r="F663" s="374"/>
      <c r="G663" s="175"/>
      <c r="H663" s="375"/>
      <c r="I663" s="184"/>
      <c r="J663" s="184"/>
      <c r="K663" s="376"/>
      <c r="L663" s="376"/>
      <c r="M663" s="377"/>
      <c r="N663" s="186"/>
      <c r="O663" s="186"/>
      <c r="P663" s="261" t="str">
        <f t="shared" si="198"/>
        <v/>
      </c>
      <c r="Q663" s="261" t="str">
        <f t="shared" si="199"/>
        <v/>
      </c>
      <c r="R663" s="261" t="str">
        <f t="shared" si="200"/>
        <v/>
      </c>
      <c r="S663" s="375"/>
      <c r="T663" s="189"/>
      <c r="U663" s="189"/>
      <c r="V663" s="376"/>
      <c r="W663" s="376"/>
      <c r="X663" s="377"/>
      <c r="Y663" s="186"/>
      <c r="Z663" s="186"/>
      <c r="AC663" s="212" t="str">
        <f t="shared" si="201"/>
        <v/>
      </c>
      <c r="AD663" s="260" t="str">
        <f t="shared" si="202"/>
        <v/>
      </c>
      <c r="AE663" s="212" t="str">
        <f t="shared" si="203"/>
        <v/>
      </c>
    </row>
    <row r="664" spans="1:31" ht="19.5" customHeight="1" x14ac:dyDescent="0.2">
      <c r="A664" s="397"/>
    </row>
    <row r="665" spans="1:31" ht="19.5" customHeight="1" x14ac:dyDescent="0.2">
      <c r="A665" s="397"/>
    </row>
    <row r="666" spans="1:31" ht="19.5" customHeight="1" x14ac:dyDescent="0.2">
      <c r="A666" s="397"/>
    </row>
    <row r="667" spans="1:31" ht="19.5" customHeight="1" x14ac:dyDescent="0.2">
      <c r="A667" s="397"/>
    </row>
    <row r="668" spans="1:31" ht="19.5" customHeight="1" x14ac:dyDescent="0.2">
      <c r="A668" s="397"/>
    </row>
    <row r="669" spans="1:31" ht="19.5" customHeight="1" x14ac:dyDescent="0.2">
      <c r="A669" s="397"/>
    </row>
    <row r="670" spans="1:31" ht="19.5" customHeight="1" x14ac:dyDescent="0.2">
      <c r="A670" s="397"/>
    </row>
    <row r="671" spans="1:31" ht="19.5" customHeight="1" x14ac:dyDescent="0.2">
      <c r="A671" s="397"/>
    </row>
    <row r="672" spans="1:31" ht="19.5" customHeight="1" x14ac:dyDescent="0.2">
      <c r="A672" s="397"/>
    </row>
    <row r="673" spans="1:1" ht="19.5" customHeight="1" x14ac:dyDescent="0.2">
      <c r="A673" s="397"/>
    </row>
    <row r="674" spans="1:1" ht="19.5" customHeight="1" x14ac:dyDescent="0.2">
      <c r="A674" s="397"/>
    </row>
    <row r="675" spans="1:1" ht="19.5" customHeight="1" x14ac:dyDescent="0.2">
      <c r="A675" s="397"/>
    </row>
    <row r="676" spans="1:1" ht="19.5" customHeight="1" x14ac:dyDescent="0.2">
      <c r="A676" s="397"/>
    </row>
    <row r="677" spans="1:1" ht="19.5" customHeight="1" x14ac:dyDescent="0.2">
      <c r="A677" s="397"/>
    </row>
    <row r="678" spans="1:1" ht="19.5" customHeight="1" x14ac:dyDescent="0.2">
      <c r="A678" s="397"/>
    </row>
    <row r="679" spans="1:1" ht="19.5" customHeight="1" x14ac:dyDescent="0.2">
      <c r="A679" s="397"/>
    </row>
    <row r="680" spans="1:1" ht="19.5" customHeight="1" x14ac:dyDescent="0.2">
      <c r="A680" s="397"/>
    </row>
    <row r="681" spans="1:1" ht="19.5" customHeight="1" x14ac:dyDescent="0.2">
      <c r="A681" s="397"/>
    </row>
    <row r="682" spans="1:1" ht="19.5" customHeight="1" x14ac:dyDescent="0.2">
      <c r="A682" s="397"/>
    </row>
    <row r="683" spans="1:1" ht="19.5" customHeight="1" x14ac:dyDescent="0.2">
      <c r="A683" s="397"/>
    </row>
    <row r="684" spans="1:1" ht="19.5" customHeight="1" x14ac:dyDescent="0.2">
      <c r="A684" s="397"/>
    </row>
    <row r="685" spans="1:1" ht="19.5" customHeight="1" x14ac:dyDescent="0.2">
      <c r="A685" s="397"/>
    </row>
    <row r="686" spans="1:1" ht="19.5" customHeight="1" x14ac:dyDescent="0.2">
      <c r="A686" s="397"/>
    </row>
    <row r="687" spans="1:1" ht="19.5" customHeight="1" x14ac:dyDescent="0.2">
      <c r="A687" s="397"/>
    </row>
    <row r="688" spans="1:1" ht="19.5" customHeight="1" x14ac:dyDescent="0.2">
      <c r="A688" s="397"/>
    </row>
    <row r="689" spans="1:1" ht="19.5" customHeight="1" x14ac:dyDescent="0.2">
      <c r="A689" s="397"/>
    </row>
    <row r="690" spans="1:1" ht="19.5" customHeight="1" x14ac:dyDescent="0.2">
      <c r="A690" s="397"/>
    </row>
    <row r="691" spans="1:1" ht="19.5" customHeight="1" x14ac:dyDescent="0.2">
      <c r="A691" s="397"/>
    </row>
    <row r="692" spans="1:1" ht="19.5" customHeight="1" x14ac:dyDescent="0.2">
      <c r="A692" s="397"/>
    </row>
    <row r="693" spans="1:1" ht="19.5" customHeight="1" x14ac:dyDescent="0.2">
      <c r="A693" s="397"/>
    </row>
    <row r="694" spans="1:1" ht="19.5" customHeight="1" x14ac:dyDescent="0.2">
      <c r="A694" s="397"/>
    </row>
    <row r="695" spans="1:1" ht="19.5" customHeight="1" x14ac:dyDescent="0.2">
      <c r="A695" s="397"/>
    </row>
    <row r="696" spans="1:1" ht="19.5" customHeight="1" x14ac:dyDescent="0.2">
      <c r="A696" s="397"/>
    </row>
    <row r="697" spans="1:1" ht="19.5" customHeight="1" x14ac:dyDescent="0.2">
      <c r="A697" s="397"/>
    </row>
    <row r="698" spans="1:1" ht="19.5" customHeight="1" x14ac:dyDescent="0.2">
      <c r="A698" s="397"/>
    </row>
    <row r="699" spans="1:1" ht="19.5" customHeight="1" x14ac:dyDescent="0.2">
      <c r="A699" s="397"/>
    </row>
    <row r="700" spans="1:1" ht="19.5" customHeight="1" x14ac:dyDescent="0.2">
      <c r="A700" s="397"/>
    </row>
    <row r="701" spans="1:1" ht="19.5" customHeight="1" x14ac:dyDescent="0.2">
      <c r="A701" s="397"/>
    </row>
    <row r="702" spans="1:1" ht="19.5" customHeight="1" x14ac:dyDescent="0.2">
      <c r="A702" s="397"/>
    </row>
    <row r="703" spans="1:1" ht="19.5" customHeight="1" x14ac:dyDescent="0.2">
      <c r="A703" s="397"/>
    </row>
    <row r="704" spans="1:1" ht="19.5" customHeight="1" x14ac:dyDescent="0.2">
      <c r="A704" s="397"/>
    </row>
    <row r="705" spans="1:1" ht="19.5" customHeight="1" x14ac:dyDescent="0.2">
      <c r="A705" s="397"/>
    </row>
    <row r="706" spans="1:1" ht="19.5" customHeight="1" x14ac:dyDescent="0.2">
      <c r="A706" s="397"/>
    </row>
    <row r="707" spans="1:1" ht="19.5" customHeight="1" x14ac:dyDescent="0.2">
      <c r="A707" s="397"/>
    </row>
    <row r="708" spans="1:1" ht="19.5" customHeight="1" x14ac:dyDescent="0.2">
      <c r="A708" s="397"/>
    </row>
    <row r="709" spans="1:1" ht="19.5" customHeight="1" x14ac:dyDescent="0.2">
      <c r="A709" s="397"/>
    </row>
    <row r="710" spans="1:1" ht="19.5" customHeight="1" x14ac:dyDescent="0.2">
      <c r="A710" s="397"/>
    </row>
    <row r="711" spans="1:1" ht="19.5" customHeight="1" x14ac:dyDescent="0.2">
      <c r="A711" s="397"/>
    </row>
    <row r="712" spans="1:1" ht="19.5" customHeight="1" x14ac:dyDescent="0.2">
      <c r="A712" s="397"/>
    </row>
    <row r="713" spans="1:1" ht="19.5" customHeight="1" x14ac:dyDescent="0.2">
      <c r="A713" s="397"/>
    </row>
    <row r="714" spans="1:1" ht="19.5" customHeight="1" x14ac:dyDescent="0.2">
      <c r="A714" s="397"/>
    </row>
    <row r="715" spans="1:1" ht="19.5" customHeight="1" x14ac:dyDescent="0.2">
      <c r="A715" s="397"/>
    </row>
    <row r="716" spans="1:1" ht="19.5" customHeight="1" x14ac:dyDescent="0.2">
      <c r="A716" s="397"/>
    </row>
    <row r="717" spans="1:1" ht="19.5" customHeight="1" x14ac:dyDescent="0.2">
      <c r="A717" s="397"/>
    </row>
    <row r="718" spans="1:1" ht="19.5" customHeight="1" x14ac:dyDescent="0.2">
      <c r="A718" s="397"/>
    </row>
    <row r="719" spans="1:1" ht="19.5" customHeight="1" x14ac:dyDescent="0.2">
      <c r="A719" s="397"/>
    </row>
    <row r="720" spans="1:1" ht="19.5" customHeight="1" x14ac:dyDescent="0.2">
      <c r="A720" s="397"/>
    </row>
    <row r="721" spans="1:1" ht="19.5" customHeight="1" x14ac:dyDescent="0.2">
      <c r="A721" s="397"/>
    </row>
    <row r="722" spans="1:1" ht="19.5" customHeight="1" x14ac:dyDescent="0.2">
      <c r="A722" s="397"/>
    </row>
    <row r="723" spans="1:1" ht="19.5" customHeight="1" x14ac:dyDescent="0.2">
      <c r="A723" s="397"/>
    </row>
    <row r="724" spans="1:1" ht="19.5" customHeight="1" x14ac:dyDescent="0.2">
      <c r="A724" s="397"/>
    </row>
    <row r="725" spans="1:1" ht="19.5" customHeight="1" x14ac:dyDescent="0.2">
      <c r="A725" s="397"/>
    </row>
    <row r="726" spans="1:1" ht="19.5" customHeight="1" x14ac:dyDescent="0.2">
      <c r="A726" s="397"/>
    </row>
    <row r="727" spans="1:1" ht="19.5" customHeight="1" x14ac:dyDescent="0.2">
      <c r="A727" s="397"/>
    </row>
    <row r="728" spans="1:1" ht="19.5" customHeight="1" x14ac:dyDescent="0.2">
      <c r="A728" s="397"/>
    </row>
    <row r="729" spans="1:1" ht="19.5" customHeight="1" x14ac:dyDescent="0.2">
      <c r="A729" s="397"/>
    </row>
    <row r="730" spans="1:1" ht="19.5" customHeight="1" x14ac:dyDescent="0.2">
      <c r="A730" s="397"/>
    </row>
    <row r="731" spans="1:1" ht="19.5" customHeight="1" x14ac:dyDescent="0.2">
      <c r="A731" s="397"/>
    </row>
    <row r="732" spans="1:1" ht="19.5" customHeight="1" x14ac:dyDescent="0.2">
      <c r="A732" s="397"/>
    </row>
    <row r="733" spans="1:1" ht="19.5" customHeight="1" x14ac:dyDescent="0.2">
      <c r="A733" s="397"/>
    </row>
    <row r="734" spans="1:1" ht="19.5" customHeight="1" x14ac:dyDescent="0.2">
      <c r="A734" s="397"/>
    </row>
    <row r="735" spans="1:1" ht="19.5" customHeight="1" x14ac:dyDescent="0.2">
      <c r="A735" s="397"/>
    </row>
    <row r="736" spans="1:1" ht="19.5" customHeight="1" x14ac:dyDescent="0.2">
      <c r="A736" s="397"/>
    </row>
    <row r="737" spans="1:1" ht="19.5" customHeight="1" x14ac:dyDescent="0.2">
      <c r="A737" s="397"/>
    </row>
    <row r="738" spans="1:1" ht="19.5" customHeight="1" x14ac:dyDescent="0.2">
      <c r="A738" s="397"/>
    </row>
    <row r="739" spans="1:1" ht="19.5" customHeight="1" x14ac:dyDescent="0.2">
      <c r="A739" s="397"/>
    </row>
    <row r="740" spans="1:1" ht="19.5" customHeight="1" x14ac:dyDescent="0.2">
      <c r="A740" s="397"/>
    </row>
    <row r="741" spans="1:1" ht="19.5" customHeight="1" x14ac:dyDescent="0.2">
      <c r="A741" s="397"/>
    </row>
    <row r="742" spans="1:1" ht="19.5" customHeight="1" x14ac:dyDescent="0.2">
      <c r="A742" s="397"/>
    </row>
    <row r="743" spans="1:1" ht="19.5" customHeight="1" x14ac:dyDescent="0.2">
      <c r="A743" s="397"/>
    </row>
    <row r="744" spans="1:1" ht="19.5" customHeight="1" x14ac:dyDescent="0.2">
      <c r="A744" s="397"/>
    </row>
    <row r="745" spans="1:1" ht="19.5" customHeight="1" x14ac:dyDescent="0.2">
      <c r="A745" s="397"/>
    </row>
    <row r="746" spans="1:1" ht="19.5" customHeight="1" x14ac:dyDescent="0.2">
      <c r="A746" s="397"/>
    </row>
    <row r="747" spans="1:1" ht="19.5" customHeight="1" x14ac:dyDescent="0.2">
      <c r="A747" s="397"/>
    </row>
    <row r="748" spans="1:1" ht="19.5" customHeight="1" x14ac:dyDescent="0.2">
      <c r="A748" s="397"/>
    </row>
    <row r="749" spans="1:1" ht="19.5" customHeight="1" x14ac:dyDescent="0.2">
      <c r="A749" s="397"/>
    </row>
    <row r="750" spans="1:1" ht="19.5" customHeight="1" x14ac:dyDescent="0.2">
      <c r="A750" s="397"/>
    </row>
    <row r="751" spans="1:1" ht="19.5" customHeight="1" x14ac:dyDescent="0.2">
      <c r="A751" s="397"/>
    </row>
    <row r="752" spans="1:1" ht="19.5" customHeight="1" x14ac:dyDescent="0.2">
      <c r="A752" s="397"/>
    </row>
    <row r="753" spans="1:1" ht="19.5" customHeight="1" x14ac:dyDescent="0.2">
      <c r="A753" s="397"/>
    </row>
    <row r="754" spans="1:1" ht="19.5" customHeight="1" x14ac:dyDescent="0.2">
      <c r="A754" s="397"/>
    </row>
    <row r="755" spans="1:1" ht="19.5" customHeight="1" x14ac:dyDescent="0.2">
      <c r="A755" s="397"/>
    </row>
    <row r="756" spans="1:1" ht="19.5" customHeight="1" x14ac:dyDescent="0.2">
      <c r="A756" s="397"/>
    </row>
    <row r="757" spans="1:1" ht="19.5" customHeight="1" x14ac:dyDescent="0.2">
      <c r="A757" s="397"/>
    </row>
    <row r="758" spans="1:1" ht="19.5" customHeight="1" x14ac:dyDescent="0.2">
      <c r="A758" s="397"/>
    </row>
    <row r="759" spans="1:1" ht="19.5" customHeight="1" x14ac:dyDescent="0.2">
      <c r="A759" s="397"/>
    </row>
    <row r="760" spans="1:1" ht="19.5" customHeight="1" x14ac:dyDescent="0.2">
      <c r="A760" s="397"/>
    </row>
    <row r="761" spans="1:1" ht="19.5" customHeight="1" x14ac:dyDescent="0.2">
      <c r="A761" s="397"/>
    </row>
    <row r="762" spans="1:1" ht="19.5" customHeight="1" x14ac:dyDescent="0.2">
      <c r="A762" s="397"/>
    </row>
    <row r="763" spans="1:1" ht="19.5" customHeight="1" x14ac:dyDescent="0.2">
      <c r="A763" s="397"/>
    </row>
    <row r="764" spans="1:1" ht="19.5" customHeight="1" x14ac:dyDescent="0.2">
      <c r="A764" s="397"/>
    </row>
    <row r="765" spans="1:1" ht="19.5" customHeight="1" x14ac:dyDescent="0.2">
      <c r="A765" s="397"/>
    </row>
    <row r="766" spans="1:1" ht="19.5" customHeight="1" x14ac:dyDescent="0.2">
      <c r="A766" s="397"/>
    </row>
    <row r="767" spans="1:1" ht="19.5" customHeight="1" x14ac:dyDescent="0.2">
      <c r="A767" s="397"/>
    </row>
    <row r="768" spans="1:1" ht="19.5" customHeight="1" x14ac:dyDescent="0.2">
      <c r="A768" s="397"/>
    </row>
    <row r="769" spans="1:1" ht="19.5" customHeight="1" x14ac:dyDescent="0.2">
      <c r="A769" s="397"/>
    </row>
    <row r="770" spans="1:1" ht="19.5" customHeight="1" x14ac:dyDescent="0.2">
      <c r="A770" s="397"/>
    </row>
    <row r="771" spans="1:1" ht="19.5" customHeight="1" x14ac:dyDescent="0.2">
      <c r="A771" s="397"/>
    </row>
    <row r="772" spans="1:1" ht="19.5" customHeight="1" x14ac:dyDescent="0.2">
      <c r="A772" s="397"/>
    </row>
    <row r="773" spans="1:1" ht="19.5" customHeight="1" x14ac:dyDescent="0.2">
      <c r="A773" s="397"/>
    </row>
    <row r="774" spans="1:1" ht="19.5" customHeight="1" x14ac:dyDescent="0.2">
      <c r="A774" s="397"/>
    </row>
    <row r="775" spans="1:1" ht="19.5" customHeight="1" x14ac:dyDescent="0.2">
      <c r="A775" s="397"/>
    </row>
    <row r="776" spans="1:1" ht="19.5" customHeight="1" x14ac:dyDescent="0.2">
      <c r="A776" s="397"/>
    </row>
    <row r="777" spans="1:1" ht="19.5" customHeight="1" x14ac:dyDescent="0.2">
      <c r="A777" s="397"/>
    </row>
    <row r="778" spans="1:1" ht="19.5" customHeight="1" x14ac:dyDescent="0.2">
      <c r="A778" s="397"/>
    </row>
    <row r="779" spans="1:1" ht="19.5" customHeight="1" x14ac:dyDescent="0.2">
      <c r="A779" s="397"/>
    </row>
    <row r="780" spans="1:1" ht="19.5" customHeight="1" x14ac:dyDescent="0.2">
      <c r="A780" s="397"/>
    </row>
    <row r="781" spans="1:1" ht="19.5" customHeight="1" x14ac:dyDescent="0.2">
      <c r="A781" s="397"/>
    </row>
    <row r="782" spans="1:1" ht="19.5" customHeight="1" x14ac:dyDescent="0.2">
      <c r="A782" s="397"/>
    </row>
    <row r="783" spans="1:1" ht="19.5" customHeight="1" x14ac:dyDescent="0.2">
      <c r="A783" s="397"/>
    </row>
    <row r="784" spans="1:1" ht="19.5" customHeight="1" x14ac:dyDescent="0.2">
      <c r="A784" s="397"/>
    </row>
    <row r="785" spans="1:1" ht="19.5" customHeight="1" x14ac:dyDescent="0.2">
      <c r="A785" s="397"/>
    </row>
    <row r="786" spans="1:1" ht="19.5" customHeight="1" x14ac:dyDescent="0.2">
      <c r="A786" s="397"/>
    </row>
    <row r="787" spans="1:1" ht="19.5" customHeight="1" x14ac:dyDescent="0.2">
      <c r="A787" s="397"/>
    </row>
    <row r="788" spans="1:1" ht="19.5" customHeight="1" x14ac:dyDescent="0.2">
      <c r="A788" s="397"/>
    </row>
    <row r="789" spans="1:1" ht="19.5" customHeight="1" x14ac:dyDescent="0.2">
      <c r="A789" s="397"/>
    </row>
    <row r="790" spans="1:1" ht="19.5" customHeight="1" x14ac:dyDescent="0.2">
      <c r="A790" s="397"/>
    </row>
    <row r="791" spans="1:1" ht="19.5" customHeight="1" x14ac:dyDescent="0.2">
      <c r="A791" s="397"/>
    </row>
    <row r="792" spans="1:1" ht="19.5" customHeight="1" x14ac:dyDescent="0.2">
      <c r="A792" s="397"/>
    </row>
    <row r="793" spans="1:1" ht="19.5" customHeight="1" x14ac:dyDescent="0.2">
      <c r="A793" s="397"/>
    </row>
    <row r="794" spans="1:1" ht="19.5" customHeight="1" x14ac:dyDescent="0.2">
      <c r="A794" s="397"/>
    </row>
    <row r="795" spans="1:1" ht="19.5" customHeight="1" x14ac:dyDescent="0.2">
      <c r="A795" s="397"/>
    </row>
    <row r="796" spans="1:1" ht="19.5" customHeight="1" x14ac:dyDescent="0.2">
      <c r="A796" s="397"/>
    </row>
    <row r="797" spans="1:1" ht="19.5" customHeight="1" x14ac:dyDescent="0.2">
      <c r="A797" s="397"/>
    </row>
    <row r="798" spans="1:1" ht="19.5" customHeight="1" x14ac:dyDescent="0.2">
      <c r="A798" s="397"/>
    </row>
    <row r="799" spans="1:1" ht="19.5" customHeight="1" x14ac:dyDescent="0.2">
      <c r="A799" s="397"/>
    </row>
    <row r="800" spans="1:1" ht="19.5" customHeight="1" x14ac:dyDescent="0.2">
      <c r="A800" s="397"/>
    </row>
    <row r="801" spans="1:1" ht="19.5" customHeight="1" x14ac:dyDescent="0.2">
      <c r="A801" s="397"/>
    </row>
    <row r="802" spans="1:1" ht="19.5" customHeight="1" x14ac:dyDescent="0.2">
      <c r="A802" s="397"/>
    </row>
    <row r="803" spans="1:1" ht="19.5" customHeight="1" x14ac:dyDescent="0.2">
      <c r="A803" s="397"/>
    </row>
    <row r="804" spans="1:1" ht="19.5" customHeight="1" x14ac:dyDescent="0.2">
      <c r="A804" s="397"/>
    </row>
    <row r="805" spans="1:1" ht="19.5" customHeight="1" x14ac:dyDescent="0.2">
      <c r="A805" s="397"/>
    </row>
    <row r="806" spans="1:1" ht="19.5" customHeight="1" x14ac:dyDescent="0.2">
      <c r="A806" s="397"/>
    </row>
    <row r="807" spans="1:1" ht="19.5" customHeight="1" x14ac:dyDescent="0.2">
      <c r="A807" s="397"/>
    </row>
    <row r="808" spans="1:1" ht="19.5" customHeight="1" x14ac:dyDescent="0.2">
      <c r="A808" s="397"/>
    </row>
    <row r="809" spans="1:1" ht="19.5" customHeight="1" x14ac:dyDescent="0.2">
      <c r="A809" s="397"/>
    </row>
    <row r="810" spans="1:1" ht="19.5" customHeight="1" x14ac:dyDescent="0.2">
      <c r="A810" s="397"/>
    </row>
    <row r="811" spans="1:1" ht="19.5" customHeight="1" x14ac:dyDescent="0.2">
      <c r="A811" s="397"/>
    </row>
    <row r="812" spans="1:1" ht="19.5" customHeight="1" x14ac:dyDescent="0.2">
      <c r="A812" s="397"/>
    </row>
    <row r="813" spans="1:1" ht="19.5" customHeight="1" x14ac:dyDescent="0.2">
      <c r="A813" s="397"/>
    </row>
    <row r="814" spans="1:1" ht="19.5" customHeight="1" x14ac:dyDescent="0.2">
      <c r="A814" s="397"/>
    </row>
    <row r="815" spans="1:1" ht="19.5" customHeight="1" x14ac:dyDescent="0.2">
      <c r="A815" s="397"/>
    </row>
    <row r="816" spans="1:1" ht="19.5" customHeight="1" x14ac:dyDescent="0.2">
      <c r="A816" s="397"/>
    </row>
    <row r="817" spans="1:1" ht="19.5" customHeight="1" x14ac:dyDescent="0.2">
      <c r="A817" s="397"/>
    </row>
    <row r="818" spans="1:1" ht="19.5" customHeight="1" x14ac:dyDescent="0.2">
      <c r="A818" s="397"/>
    </row>
    <row r="819" spans="1:1" ht="19.5" customHeight="1" x14ac:dyDescent="0.2">
      <c r="A819" s="397"/>
    </row>
    <row r="820" spans="1:1" ht="19.5" customHeight="1" x14ac:dyDescent="0.2">
      <c r="A820" s="397"/>
    </row>
    <row r="821" spans="1:1" ht="19.5" customHeight="1" x14ac:dyDescent="0.2">
      <c r="A821" s="397"/>
    </row>
    <row r="822" spans="1:1" ht="19.5" customHeight="1" x14ac:dyDescent="0.2">
      <c r="A822" s="397"/>
    </row>
    <row r="823" spans="1:1" ht="19.5" customHeight="1" x14ac:dyDescent="0.2">
      <c r="A823" s="397"/>
    </row>
    <row r="824" spans="1:1" ht="19.5" customHeight="1" x14ac:dyDescent="0.2">
      <c r="A824" s="397"/>
    </row>
    <row r="825" spans="1:1" ht="19.5" customHeight="1" x14ac:dyDescent="0.2">
      <c r="A825" s="397"/>
    </row>
    <row r="826" spans="1:1" ht="19.5" customHeight="1" x14ac:dyDescent="0.2">
      <c r="A826" s="397"/>
    </row>
    <row r="827" spans="1:1" ht="19.5" customHeight="1" x14ac:dyDescent="0.2">
      <c r="A827" s="397"/>
    </row>
    <row r="828" spans="1:1" ht="19.5" customHeight="1" x14ac:dyDescent="0.2">
      <c r="A828" s="397"/>
    </row>
    <row r="829" spans="1:1" ht="19.5" customHeight="1" x14ac:dyDescent="0.2">
      <c r="A829" s="397"/>
    </row>
    <row r="830" spans="1:1" ht="19.5" customHeight="1" x14ac:dyDescent="0.2">
      <c r="A830" s="397"/>
    </row>
    <row r="831" spans="1:1" ht="19.5" customHeight="1" x14ac:dyDescent="0.2">
      <c r="A831" s="397"/>
    </row>
    <row r="832" spans="1:1" ht="19.5" customHeight="1" x14ac:dyDescent="0.2">
      <c r="A832" s="397"/>
    </row>
    <row r="833" spans="1:1" ht="19.5" customHeight="1" x14ac:dyDescent="0.2">
      <c r="A833" s="397"/>
    </row>
    <row r="834" spans="1:1" ht="19.5" customHeight="1" x14ac:dyDescent="0.2">
      <c r="A834" s="397"/>
    </row>
    <row r="835" spans="1:1" ht="19.5" customHeight="1" x14ac:dyDescent="0.2">
      <c r="A835" s="397"/>
    </row>
    <row r="836" spans="1:1" ht="19.5" customHeight="1" x14ac:dyDescent="0.2">
      <c r="A836" s="397"/>
    </row>
    <row r="837" spans="1:1" ht="19.5" customHeight="1" x14ac:dyDescent="0.2">
      <c r="A837" s="397"/>
    </row>
    <row r="838" spans="1:1" ht="19.5" customHeight="1" x14ac:dyDescent="0.2">
      <c r="A838" s="397"/>
    </row>
    <row r="839" spans="1:1" ht="19.5" customHeight="1" x14ac:dyDescent="0.2">
      <c r="A839" s="397"/>
    </row>
    <row r="840" spans="1:1" ht="19.5" customHeight="1" x14ac:dyDescent="0.2">
      <c r="A840" s="397"/>
    </row>
    <row r="841" spans="1:1" ht="19.5" customHeight="1" x14ac:dyDescent="0.2">
      <c r="A841" s="397"/>
    </row>
    <row r="842" spans="1:1" ht="19.5" customHeight="1" x14ac:dyDescent="0.2">
      <c r="A842" s="397"/>
    </row>
    <row r="843" spans="1:1" ht="19.5" customHeight="1" x14ac:dyDescent="0.2">
      <c r="A843" s="397"/>
    </row>
    <row r="844" spans="1:1" ht="19.5" customHeight="1" x14ac:dyDescent="0.2">
      <c r="A844" s="397"/>
    </row>
    <row r="845" spans="1:1" ht="19.5" customHeight="1" x14ac:dyDescent="0.2">
      <c r="A845" s="397"/>
    </row>
    <row r="846" spans="1:1" ht="19.5" customHeight="1" x14ac:dyDescent="0.2">
      <c r="A846" s="397"/>
    </row>
    <row r="847" spans="1:1" ht="19.5" customHeight="1" x14ac:dyDescent="0.2">
      <c r="A847" s="397"/>
    </row>
    <row r="848" spans="1:1" ht="19.5" customHeight="1" x14ac:dyDescent="0.2">
      <c r="A848" s="397"/>
    </row>
    <row r="849" spans="1:1" ht="19.5" customHeight="1" x14ac:dyDescent="0.2">
      <c r="A849" s="397"/>
    </row>
    <row r="850" spans="1:1" ht="19.5" customHeight="1" x14ac:dyDescent="0.2">
      <c r="A850" s="397"/>
    </row>
    <row r="851" spans="1:1" ht="19.5" customHeight="1" x14ac:dyDescent="0.2">
      <c r="A851" s="397"/>
    </row>
    <row r="852" spans="1:1" ht="19.5" customHeight="1" x14ac:dyDescent="0.2">
      <c r="A852" s="397"/>
    </row>
    <row r="853" spans="1:1" ht="19.5" customHeight="1" x14ac:dyDescent="0.2">
      <c r="A853" s="397"/>
    </row>
    <row r="854" spans="1:1" ht="19.5" customHeight="1" x14ac:dyDescent="0.2">
      <c r="A854" s="397"/>
    </row>
    <row r="855" spans="1:1" ht="19.5" customHeight="1" x14ac:dyDescent="0.2">
      <c r="A855" s="397"/>
    </row>
    <row r="856" spans="1:1" ht="19.5" customHeight="1" x14ac:dyDescent="0.2">
      <c r="A856" s="397"/>
    </row>
    <row r="857" spans="1:1" ht="19.5" customHeight="1" x14ac:dyDescent="0.2">
      <c r="A857" s="397"/>
    </row>
    <row r="858" spans="1:1" ht="19.5" customHeight="1" x14ac:dyDescent="0.2">
      <c r="A858" s="397"/>
    </row>
    <row r="859" spans="1:1" ht="19.5" customHeight="1" x14ac:dyDescent="0.2">
      <c r="A859" s="397"/>
    </row>
    <row r="860" spans="1:1" ht="19.5" customHeight="1" x14ac:dyDescent="0.2">
      <c r="A860" s="397"/>
    </row>
    <row r="861" spans="1:1" ht="19.5" customHeight="1" x14ac:dyDescent="0.2">
      <c r="A861" s="397"/>
    </row>
    <row r="862" spans="1:1" ht="19.5" customHeight="1" x14ac:dyDescent="0.2">
      <c r="A862" s="397"/>
    </row>
    <row r="863" spans="1:1" ht="19.5" customHeight="1" x14ac:dyDescent="0.2">
      <c r="A863" s="397"/>
    </row>
    <row r="864" spans="1:1" ht="19.5" customHeight="1" x14ac:dyDescent="0.2">
      <c r="A864" s="397"/>
    </row>
    <row r="865" spans="1:1" ht="19.5" customHeight="1" x14ac:dyDescent="0.2">
      <c r="A865" s="397"/>
    </row>
    <row r="866" spans="1:1" ht="19.5" customHeight="1" x14ac:dyDescent="0.2">
      <c r="A866" s="397"/>
    </row>
    <row r="867" spans="1:1" ht="19.5" customHeight="1" x14ac:dyDescent="0.2">
      <c r="A867" s="397"/>
    </row>
    <row r="868" spans="1:1" ht="19.5" customHeight="1" x14ac:dyDescent="0.2">
      <c r="A868" s="397"/>
    </row>
    <row r="869" spans="1:1" ht="19.5" customHeight="1" x14ac:dyDescent="0.2">
      <c r="A869" s="397"/>
    </row>
    <row r="870" spans="1:1" ht="19.5" customHeight="1" x14ac:dyDescent="0.2">
      <c r="A870" s="397"/>
    </row>
    <row r="871" spans="1:1" ht="19.5" customHeight="1" x14ac:dyDescent="0.2">
      <c r="A871" s="397"/>
    </row>
    <row r="872" spans="1:1" ht="19.5" customHeight="1" x14ac:dyDescent="0.2">
      <c r="A872" s="397"/>
    </row>
    <row r="873" spans="1:1" ht="19.5" customHeight="1" x14ac:dyDescent="0.2">
      <c r="A873" s="397"/>
    </row>
    <row r="874" spans="1:1" ht="19.5" customHeight="1" x14ac:dyDescent="0.2">
      <c r="A874" s="397"/>
    </row>
    <row r="875" spans="1:1" ht="19.5" customHeight="1" x14ac:dyDescent="0.2">
      <c r="A875" s="397"/>
    </row>
    <row r="876" spans="1:1" ht="19.5" customHeight="1" x14ac:dyDescent="0.2">
      <c r="A876" s="397"/>
    </row>
    <row r="877" spans="1:1" ht="19.5" customHeight="1" x14ac:dyDescent="0.2">
      <c r="A877" s="397"/>
    </row>
    <row r="878" spans="1:1" ht="19.5" customHeight="1" x14ac:dyDescent="0.2">
      <c r="A878" s="397"/>
    </row>
    <row r="879" spans="1:1" ht="19.5" customHeight="1" x14ac:dyDescent="0.2">
      <c r="A879" s="397"/>
    </row>
    <row r="880" spans="1:1" ht="19.5" customHeight="1" x14ac:dyDescent="0.2">
      <c r="A880" s="397"/>
    </row>
    <row r="881" spans="1:1" ht="19.5" customHeight="1" x14ac:dyDescent="0.2">
      <c r="A881" s="397"/>
    </row>
    <row r="882" spans="1:1" ht="19.5" customHeight="1" x14ac:dyDescent="0.2">
      <c r="A882" s="397"/>
    </row>
    <row r="883" spans="1:1" ht="19.5" customHeight="1" x14ac:dyDescent="0.2">
      <c r="A883" s="397"/>
    </row>
    <row r="884" spans="1:1" ht="19.5" customHeight="1" x14ac:dyDescent="0.2">
      <c r="A884" s="397"/>
    </row>
    <row r="885" spans="1:1" ht="19.5" customHeight="1" x14ac:dyDescent="0.2">
      <c r="A885" s="397"/>
    </row>
    <row r="886" spans="1:1" ht="19.5" customHeight="1" x14ac:dyDescent="0.2">
      <c r="A886" s="397"/>
    </row>
    <row r="887" spans="1:1" ht="19.5" customHeight="1" x14ac:dyDescent="0.2">
      <c r="A887" s="397"/>
    </row>
    <row r="888" spans="1:1" ht="19.5" customHeight="1" x14ac:dyDescent="0.2">
      <c r="A888" s="397"/>
    </row>
    <row r="889" spans="1:1" ht="19.5" customHeight="1" x14ac:dyDescent="0.2">
      <c r="A889" s="397"/>
    </row>
    <row r="890" spans="1:1" ht="19.5" customHeight="1" x14ac:dyDescent="0.2">
      <c r="A890" s="397"/>
    </row>
    <row r="891" spans="1:1" ht="19.5" customHeight="1" x14ac:dyDescent="0.2">
      <c r="A891" s="397"/>
    </row>
    <row r="892" spans="1:1" ht="19.5" customHeight="1" x14ac:dyDescent="0.2">
      <c r="A892" s="397"/>
    </row>
    <row r="893" spans="1:1" ht="19.5" customHeight="1" x14ac:dyDescent="0.2">
      <c r="A893" s="397"/>
    </row>
    <row r="894" spans="1:1" ht="19.5" customHeight="1" x14ac:dyDescent="0.2">
      <c r="A894" s="397"/>
    </row>
    <row r="895" spans="1:1" ht="19.5" customHeight="1" x14ac:dyDescent="0.2">
      <c r="A895" s="397"/>
    </row>
    <row r="896" spans="1:1" ht="19.5" customHeight="1" x14ac:dyDescent="0.2">
      <c r="A896" s="397"/>
    </row>
    <row r="897" spans="1:1" ht="19.5" customHeight="1" x14ac:dyDescent="0.2">
      <c r="A897" s="397"/>
    </row>
    <row r="898" spans="1:1" ht="19.5" customHeight="1" x14ac:dyDescent="0.2">
      <c r="A898" s="397"/>
    </row>
    <row r="899" spans="1:1" ht="19.5" customHeight="1" x14ac:dyDescent="0.2">
      <c r="A899" s="397"/>
    </row>
    <row r="900" spans="1:1" ht="19.5" customHeight="1" x14ac:dyDescent="0.2">
      <c r="A900" s="397"/>
    </row>
    <row r="901" spans="1:1" ht="19.5" customHeight="1" x14ac:dyDescent="0.2">
      <c r="A901" s="397"/>
    </row>
    <row r="902" spans="1:1" ht="19.5" customHeight="1" x14ac:dyDescent="0.2">
      <c r="A902" s="397"/>
    </row>
    <row r="903" spans="1:1" ht="19.5" customHeight="1" x14ac:dyDescent="0.2">
      <c r="A903" s="397"/>
    </row>
    <row r="904" spans="1:1" ht="19.5" customHeight="1" x14ac:dyDescent="0.2">
      <c r="A904" s="397"/>
    </row>
    <row r="905" spans="1:1" ht="19.5" customHeight="1" x14ac:dyDescent="0.2">
      <c r="A905" s="397"/>
    </row>
    <row r="906" spans="1:1" ht="19.5" customHeight="1" x14ac:dyDescent="0.2">
      <c r="A906" s="397"/>
    </row>
    <row r="907" spans="1:1" ht="19.5" customHeight="1" x14ac:dyDescent="0.2">
      <c r="A907" s="397"/>
    </row>
    <row r="908" spans="1:1" ht="19.5" customHeight="1" x14ac:dyDescent="0.2">
      <c r="A908" s="397"/>
    </row>
    <row r="909" spans="1:1" ht="19.5" customHeight="1" x14ac:dyDescent="0.2">
      <c r="A909" s="397"/>
    </row>
    <row r="910" spans="1:1" ht="19.5" customHeight="1" x14ac:dyDescent="0.2">
      <c r="A910" s="397"/>
    </row>
    <row r="911" spans="1:1" ht="19.5" customHeight="1" x14ac:dyDescent="0.2">
      <c r="A911" s="397"/>
    </row>
    <row r="912" spans="1:1" ht="19.5" customHeight="1" x14ac:dyDescent="0.2">
      <c r="A912" s="397"/>
    </row>
    <row r="913" spans="1:1" ht="19.5" customHeight="1" x14ac:dyDescent="0.2">
      <c r="A913" s="397"/>
    </row>
    <row r="914" spans="1:1" ht="19.5" customHeight="1" x14ac:dyDescent="0.2">
      <c r="A914" s="397"/>
    </row>
    <row r="915" spans="1:1" ht="19.5" customHeight="1" x14ac:dyDescent="0.2">
      <c r="A915" s="397"/>
    </row>
    <row r="916" spans="1:1" ht="19.5" customHeight="1" x14ac:dyDescent="0.2">
      <c r="A916" s="397"/>
    </row>
    <row r="917" spans="1:1" ht="19.5" customHeight="1" x14ac:dyDescent="0.2">
      <c r="A917" s="397"/>
    </row>
    <row r="918" spans="1:1" ht="19.5" customHeight="1" x14ac:dyDescent="0.2">
      <c r="A918" s="397"/>
    </row>
    <row r="919" spans="1:1" ht="19.5" customHeight="1" x14ac:dyDescent="0.2">
      <c r="A919" s="397"/>
    </row>
    <row r="920" spans="1:1" ht="19.5" customHeight="1" x14ac:dyDescent="0.2">
      <c r="A920" s="397"/>
    </row>
    <row r="921" spans="1:1" ht="19.5" customHeight="1" x14ac:dyDescent="0.2">
      <c r="A921" s="397"/>
    </row>
    <row r="922" spans="1:1" ht="19.5" customHeight="1" x14ac:dyDescent="0.2">
      <c r="A922" s="397"/>
    </row>
    <row r="923" spans="1:1" ht="19.5" customHeight="1" x14ac:dyDescent="0.2">
      <c r="A923" s="397"/>
    </row>
    <row r="924" spans="1:1" ht="19.5" customHeight="1" x14ac:dyDescent="0.2">
      <c r="A924" s="397"/>
    </row>
    <row r="925" spans="1:1" ht="19.5" customHeight="1" x14ac:dyDescent="0.2">
      <c r="A925" s="397"/>
    </row>
    <row r="926" spans="1:1" ht="19.5" customHeight="1" x14ac:dyDescent="0.2">
      <c r="A926" s="397"/>
    </row>
    <row r="927" spans="1:1" ht="19.5" customHeight="1" x14ac:dyDescent="0.2">
      <c r="A927" s="397"/>
    </row>
    <row r="928" spans="1:1" ht="19.5" customHeight="1" x14ac:dyDescent="0.2">
      <c r="A928" s="397"/>
    </row>
    <row r="929" spans="1:1" ht="19.5" customHeight="1" x14ac:dyDescent="0.2">
      <c r="A929" s="397"/>
    </row>
    <row r="930" spans="1:1" ht="19.5" customHeight="1" x14ac:dyDescent="0.2">
      <c r="A930" s="397"/>
    </row>
    <row r="931" spans="1:1" ht="19.5" customHeight="1" x14ac:dyDescent="0.2">
      <c r="A931" s="397"/>
    </row>
    <row r="932" spans="1:1" ht="19.5" customHeight="1" x14ac:dyDescent="0.2">
      <c r="A932" s="397"/>
    </row>
    <row r="933" spans="1:1" ht="19.5" customHeight="1" x14ac:dyDescent="0.2">
      <c r="A933" s="397"/>
    </row>
    <row r="934" spans="1:1" ht="19.5" customHeight="1" x14ac:dyDescent="0.2">
      <c r="A934" s="397"/>
    </row>
    <row r="935" spans="1:1" ht="19.5" customHeight="1" x14ac:dyDescent="0.2">
      <c r="A935" s="397"/>
    </row>
    <row r="936" spans="1:1" ht="19.5" customHeight="1" x14ac:dyDescent="0.2">
      <c r="A936" s="397"/>
    </row>
    <row r="937" spans="1:1" ht="19.5" customHeight="1" x14ac:dyDescent="0.2">
      <c r="A937" s="397"/>
    </row>
    <row r="938" spans="1:1" ht="19.5" customHeight="1" x14ac:dyDescent="0.2">
      <c r="A938" s="397"/>
    </row>
    <row r="939" spans="1:1" ht="19.5" customHeight="1" x14ac:dyDescent="0.2">
      <c r="A939" s="397"/>
    </row>
    <row r="940" spans="1:1" ht="19.5" customHeight="1" x14ac:dyDescent="0.2">
      <c r="A940" s="397"/>
    </row>
    <row r="941" spans="1:1" ht="19.5" customHeight="1" x14ac:dyDescent="0.2">
      <c r="A941" s="397"/>
    </row>
    <row r="942" spans="1:1" ht="19.5" customHeight="1" x14ac:dyDescent="0.2">
      <c r="A942" s="397"/>
    </row>
    <row r="943" spans="1:1" ht="19.5" customHeight="1" x14ac:dyDescent="0.2">
      <c r="A943" s="397"/>
    </row>
    <row r="944" spans="1:1" ht="19.5" customHeight="1" x14ac:dyDescent="0.2">
      <c r="A944" s="397"/>
    </row>
    <row r="945" spans="1:1" ht="19.5" customHeight="1" x14ac:dyDescent="0.2">
      <c r="A945" s="397"/>
    </row>
    <row r="946" spans="1:1" ht="19.5" customHeight="1" x14ac:dyDescent="0.2">
      <c r="A946" s="397"/>
    </row>
    <row r="947" spans="1:1" ht="19.5" customHeight="1" x14ac:dyDescent="0.2">
      <c r="A947" s="397"/>
    </row>
    <row r="948" spans="1:1" ht="19.5" customHeight="1" x14ac:dyDescent="0.2">
      <c r="A948" s="397"/>
    </row>
    <row r="949" spans="1:1" ht="19.5" customHeight="1" x14ac:dyDescent="0.2">
      <c r="A949" s="397"/>
    </row>
    <row r="950" spans="1:1" ht="19.5" customHeight="1" x14ac:dyDescent="0.2">
      <c r="A950" s="397"/>
    </row>
    <row r="951" spans="1:1" ht="19.5" customHeight="1" x14ac:dyDescent="0.2">
      <c r="A951" s="397"/>
    </row>
    <row r="952" spans="1:1" ht="19.5" customHeight="1" x14ac:dyDescent="0.2">
      <c r="A952" s="397"/>
    </row>
    <row r="953" spans="1:1" ht="19.5" customHeight="1" x14ac:dyDescent="0.2">
      <c r="A953" s="397"/>
    </row>
    <row r="954" spans="1:1" ht="19.5" customHeight="1" x14ac:dyDescent="0.2">
      <c r="A954" s="397"/>
    </row>
    <row r="955" spans="1:1" ht="19.5" customHeight="1" x14ac:dyDescent="0.2">
      <c r="A955" s="397"/>
    </row>
    <row r="956" spans="1:1" ht="19.5" customHeight="1" x14ac:dyDescent="0.2">
      <c r="A956" s="397"/>
    </row>
    <row r="957" spans="1:1" ht="19.5" customHeight="1" x14ac:dyDescent="0.2">
      <c r="A957" s="397"/>
    </row>
    <row r="958" spans="1:1" ht="19.5" customHeight="1" x14ac:dyDescent="0.2">
      <c r="A958" s="397"/>
    </row>
    <row r="959" spans="1:1" ht="19.5" customHeight="1" x14ac:dyDescent="0.2">
      <c r="A959" s="397"/>
    </row>
    <row r="960" spans="1:1" ht="19.5" customHeight="1" x14ac:dyDescent="0.2">
      <c r="A960" s="397"/>
    </row>
    <row r="961" spans="1:1" ht="19.5" customHeight="1" x14ac:dyDescent="0.2">
      <c r="A961" s="397"/>
    </row>
    <row r="962" spans="1:1" ht="19.5" customHeight="1" x14ac:dyDescent="0.2">
      <c r="A962" s="397"/>
    </row>
    <row r="963" spans="1:1" ht="19.5" customHeight="1" x14ac:dyDescent="0.2">
      <c r="A963" s="397"/>
    </row>
    <row r="964" spans="1:1" ht="19.5" customHeight="1" x14ac:dyDescent="0.2">
      <c r="A964" s="397"/>
    </row>
    <row r="965" spans="1:1" ht="19.5" customHeight="1" x14ac:dyDescent="0.2">
      <c r="A965" s="397"/>
    </row>
    <row r="966" spans="1:1" ht="19.5" customHeight="1" x14ac:dyDescent="0.2">
      <c r="A966" s="397"/>
    </row>
    <row r="967" spans="1:1" ht="19.5" customHeight="1" x14ac:dyDescent="0.2">
      <c r="A967" s="397"/>
    </row>
    <row r="968" spans="1:1" ht="19.5" customHeight="1" x14ac:dyDescent="0.2">
      <c r="A968" s="397"/>
    </row>
    <row r="969" spans="1:1" ht="19.5" customHeight="1" x14ac:dyDescent="0.2">
      <c r="A969" s="397"/>
    </row>
    <row r="970" spans="1:1" ht="19.5" customHeight="1" x14ac:dyDescent="0.2">
      <c r="A970" s="397"/>
    </row>
    <row r="971" spans="1:1" ht="19.5" customHeight="1" x14ac:dyDescent="0.2">
      <c r="A971" s="397"/>
    </row>
    <row r="972" spans="1:1" ht="19.5" customHeight="1" x14ac:dyDescent="0.2">
      <c r="A972" s="397"/>
    </row>
    <row r="973" spans="1:1" ht="19.5" customHeight="1" x14ac:dyDescent="0.2">
      <c r="A973" s="397"/>
    </row>
    <row r="974" spans="1:1" ht="19.5" customHeight="1" x14ac:dyDescent="0.2">
      <c r="A974" s="397"/>
    </row>
    <row r="975" spans="1:1" ht="19.5" customHeight="1" x14ac:dyDescent="0.2">
      <c r="A975" s="397"/>
    </row>
    <row r="976" spans="1:1" ht="19.5" customHeight="1" x14ac:dyDescent="0.2">
      <c r="A976" s="397"/>
    </row>
    <row r="977" spans="1:1" ht="19.5" customHeight="1" x14ac:dyDescent="0.2">
      <c r="A977" s="397"/>
    </row>
    <row r="978" spans="1:1" ht="19.5" customHeight="1" x14ac:dyDescent="0.2">
      <c r="A978" s="397"/>
    </row>
    <row r="979" spans="1:1" ht="19.5" customHeight="1" x14ac:dyDescent="0.2">
      <c r="A979" s="397"/>
    </row>
    <row r="980" spans="1:1" ht="19.5" customHeight="1" x14ac:dyDescent="0.2">
      <c r="A980" s="397"/>
    </row>
    <row r="981" spans="1:1" ht="19.5" customHeight="1" x14ac:dyDescent="0.2">
      <c r="A981" s="397"/>
    </row>
    <row r="982" spans="1:1" ht="19.5" customHeight="1" x14ac:dyDescent="0.2">
      <c r="A982" s="397"/>
    </row>
    <row r="983" spans="1:1" ht="19.5" customHeight="1" x14ac:dyDescent="0.2">
      <c r="A983" s="397"/>
    </row>
    <row r="984" spans="1:1" ht="19.5" customHeight="1" x14ac:dyDescent="0.2">
      <c r="A984" s="397"/>
    </row>
    <row r="985" spans="1:1" ht="19.5" customHeight="1" x14ac:dyDescent="0.2">
      <c r="A985" s="397"/>
    </row>
    <row r="986" spans="1:1" ht="19.5" customHeight="1" x14ac:dyDescent="0.2">
      <c r="A986" s="397"/>
    </row>
    <row r="987" spans="1:1" ht="19.5" customHeight="1" x14ac:dyDescent="0.2">
      <c r="A987" s="397"/>
    </row>
    <row r="988" spans="1:1" ht="19.5" customHeight="1" x14ac:dyDescent="0.2">
      <c r="A988" s="397"/>
    </row>
    <row r="989" spans="1:1" ht="19.5" customHeight="1" x14ac:dyDescent="0.2">
      <c r="A989" s="397"/>
    </row>
    <row r="990" spans="1:1" ht="19.5" customHeight="1" x14ac:dyDescent="0.2">
      <c r="A990" s="397"/>
    </row>
    <row r="991" spans="1:1" ht="19.5" customHeight="1" x14ac:dyDescent="0.2">
      <c r="A991" s="397"/>
    </row>
    <row r="992" spans="1:1" ht="19.5" customHeight="1" x14ac:dyDescent="0.2">
      <c r="A992" s="397"/>
    </row>
    <row r="993" spans="1:1" ht="19.5" customHeight="1" x14ac:dyDescent="0.2">
      <c r="A993" s="397"/>
    </row>
    <row r="994" spans="1:1" ht="19.5" customHeight="1" x14ac:dyDescent="0.2">
      <c r="A994" s="397"/>
    </row>
    <row r="995" spans="1:1" ht="19.5" customHeight="1" x14ac:dyDescent="0.2">
      <c r="A995" s="397"/>
    </row>
    <row r="996" spans="1:1" ht="19.5" customHeight="1" x14ac:dyDescent="0.2">
      <c r="A996" s="397"/>
    </row>
    <row r="997" spans="1:1" ht="19.5" customHeight="1" x14ac:dyDescent="0.2">
      <c r="A997" s="397"/>
    </row>
    <row r="998" spans="1:1" ht="19.5" customHeight="1" x14ac:dyDescent="0.2">
      <c r="A998" s="397"/>
    </row>
    <row r="999" spans="1:1" ht="19.5" customHeight="1" x14ac:dyDescent="0.2">
      <c r="A999" s="397"/>
    </row>
    <row r="1000" spans="1:1" ht="19.5" customHeight="1" x14ac:dyDescent="0.2">
      <c r="A1000" s="397"/>
    </row>
    <row r="1001" spans="1:1" ht="19.5" customHeight="1" x14ac:dyDescent="0.2">
      <c r="A1001" s="397"/>
    </row>
    <row r="1002" spans="1:1" ht="19.5" customHeight="1" x14ac:dyDescent="0.2">
      <c r="A1002" s="397"/>
    </row>
    <row r="1003" spans="1:1" ht="19.5" customHeight="1" x14ac:dyDescent="0.2">
      <c r="A1003" s="397"/>
    </row>
    <row r="1004" spans="1:1" ht="19.5" customHeight="1" x14ac:dyDescent="0.2">
      <c r="A1004" s="397"/>
    </row>
    <row r="1005" spans="1:1" ht="19.5" customHeight="1" x14ac:dyDescent="0.2">
      <c r="A1005" s="397"/>
    </row>
    <row r="1006" spans="1:1" ht="19.5" customHeight="1" x14ac:dyDescent="0.2">
      <c r="A1006" s="397"/>
    </row>
    <row r="1007" spans="1:1" ht="19.5" customHeight="1" x14ac:dyDescent="0.2">
      <c r="A1007" s="397"/>
    </row>
    <row r="1008" spans="1:1" ht="19.5" customHeight="1" x14ac:dyDescent="0.2">
      <c r="A1008" s="397"/>
    </row>
    <row r="1009" spans="1:1" ht="19.5" customHeight="1" x14ac:dyDescent="0.2">
      <c r="A1009" s="397"/>
    </row>
    <row r="1010" spans="1:1" ht="19.5" customHeight="1" x14ac:dyDescent="0.2">
      <c r="A1010" s="397"/>
    </row>
    <row r="1011" spans="1:1" ht="19.5" customHeight="1" x14ac:dyDescent="0.2">
      <c r="A1011" s="397"/>
    </row>
  </sheetData>
  <mergeCells count="28">
    <mergeCell ref="A6:E6"/>
    <mergeCell ref="A2:E2"/>
    <mergeCell ref="F2:G2"/>
    <mergeCell ref="H2:L2"/>
    <mergeCell ref="M2:O2"/>
    <mergeCell ref="H4:L4"/>
    <mergeCell ref="F4:G4"/>
    <mergeCell ref="A4:E4"/>
    <mergeCell ref="M4:O4"/>
    <mergeCell ref="P2:R2"/>
    <mergeCell ref="AC2:AE2"/>
    <mergeCell ref="X2:Z2"/>
    <mergeCell ref="S2:W2"/>
    <mergeCell ref="P118:R118"/>
    <mergeCell ref="AC4:AE4"/>
    <mergeCell ref="X4:Z4"/>
    <mergeCell ref="S4:W4"/>
    <mergeCell ref="P4:R4"/>
    <mergeCell ref="A296:AE296"/>
    <mergeCell ref="A117:AE117"/>
    <mergeCell ref="AC118:AE118"/>
    <mergeCell ref="A51:AE51"/>
    <mergeCell ref="X118:Z118"/>
    <mergeCell ref="A118:E118"/>
    <mergeCell ref="F118:G118"/>
    <mergeCell ref="H118:L118"/>
    <mergeCell ref="M118:O118"/>
    <mergeCell ref="S118:W118"/>
  </mergeCells>
  <phoneticPr fontId="18" type="noConversion"/>
  <conditionalFormatting sqref="P6:R50">
    <cfRule type="cellIs" dxfId="44" priority="67" operator="lessThan">
      <formula>0</formula>
    </cfRule>
    <cfRule type="cellIs" dxfId="43" priority="68" operator="between">
      <formula>149</formula>
      <formula>0</formula>
    </cfRule>
    <cfRule type="cellIs" dxfId="42" priority="69" operator="between">
      <formula>350</formula>
      <formula>150</formula>
    </cfRule>
  </conditionalFormatting>
  <conditionalFormatting sqref="P52:R116">
    <cfRule type="cellIs" dxfId="41" priority="19" operator="lessThan">
      <formula>0</formula>
    </cfRule>
    <cfRule type="cellIs" dxfId="40" priority="20" operator="between">
      <formula>149</formula>
      <formula>0</formula>
    </cfRule>
    <cfRule type="cellIs" dxfId="39" priority="21" operator="between">
      <formula>350</formula>
      <formula>150</formula>
    </cfRule>
  </conditionalFormatting>
  <conditionalFormatting sqref="P120:R295">
    <cfRule type="cellIs" dxfId="38" priority="31" operator="lessThan">
      <formula>0</formula>
    </cfRule>
    <cfRule type="cellIs" dxfId="37" priority="32" operator="between">
      <formula>149</formula>
      <formula>0</formula>
    </cfRule>
    <cfRule type="cellIs" dxfId="36" priority="33" operator="between">
      <formula>350</formula>
      <formula>150</formula>
    </cfRule>
  </conditionalFormatting>
  <conditionalFormatting sqref="P297:R663">
    <cfRule type="cellIs" dxfId="35" priority="16" operator="lessThan">
      <formula>0</formula>
    </cfRule>
    <cfRule type="cellIs" dxfId="34" priority="17" operator="between">
      <formula>149</formula>
      <formula>0</formula>
    </cfRule>
    <cfRule type="cellIs" dxfId="33" priority="18" operator="between">
      <formula>350</formula>
      <formula>150</formula>
    </cfRule>
  </conditionalFormatting>
  <conditionalFormatting sqref="AC6:AE50">
    <cfRule type="cellIs" dxfId="32" priority="97" operator="lessThan">
      <formula>0</formula>
    </cfRule>
    <cfRule type="cellIs" dxfId="31" priority="98" operator="between">
      <formula>149</formula>
      <formula>0</formula>
    </cfRule>
    <cfRule type="cellIs" dxfId="30" priority="99" operator="between">
      <formula>350</formula>
      <formula>150</formula>
    </cfRule>
  </conditionalFormatting>
  <conditionalFormatting sqref="AC52:AE116">
    <cfRule type="cellIs" dxfId="29" priority="4" operator="lessThan">
      <formula>0</formula>
    </cfRule>
    <cfRule type="cellIs" dxfId="28" priority="5" operator="between">
      <formula>149</formula>
      <formula>0</formula>
    </cfRule>
    <cfRule type="cellIs" dxfId="27" priority="6" operator="between">
      <formula>350</formula>
      <formula>150</formula>
    </cfRule>
  </conditionalFormatting>
  <conditionalFormatting sqref="AC120:AE295">
    <cfRule type="cellIs" dxfId="26" priority="1" operator="lessThan">
      <formula>0</formula>
    </cfRule>
    <cfRule type="cellIs" dxfId="25" priority="2" operator="between">
      <formula>149</formula>
      <formula>0</formula>
    </cfRule>
    <cfRule type="cellIs" dxfId="24" priority="3" operator="between">
      <formula>350</formula>
      <formula>150</formula>
    </cfRule>
  </conditionalFormatting>
  <conditionalFormatting sqref="AC297:AE663">
    <cfRule type="cellIs" dxfId="23" priority="7" operator="lessThan">
      <formula>0</formula>
    </cfRule>
    <cfRule type="cellIs" dxfId="22" priority="8" operator="between">
      <formula>149</formula>
      <formula>0</formula>
    </cfRule>
    <cfRule type="cellIs" dxfId="21" priority="9" operator="between">
      <formula>350</formula>
      <formula>150</formula>
    </cfRule>
  </conditionalFormatting>
  <pageMargins left="0.7" right="0.7" top="0.75" bottom="0.75" header="0" footer="0"/>
  <pageSetup scale="4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8"/>
  <sheetViews>
    <sheetView tabSelected="1" view="pageBreakPreview" zoomScale="80" zoomScaleNormal="100" zoomScaleSheetLayoutView="80" workbookViewId="0">
      <pane xSplit="2" ySplit="3" topLeftCell="I184" activePane="bottomRight" state="frozen"/>
      <selection pane="topRight" activeCell="C1" sqref="C1"/>
      <selection pane="bottomLeft" activeCell="A4" sqref="A4"/>
      <selection pane="bottomRight" activeCell="P192" sqref="P192"/>
    </sheetView>
  </sheetViews>
  <sheetFormatPr defaultColWidth="12.5703125" defaultRowHeight="15" customHeight="1" x14ac:dyDescent="0.2"/>
  <cols>
    <col min="1" max="1" width="12.140625" style="154" customWidth="1"/>
    <col min="2" max="2" width="10" style="227" customWidth="1"/>
    <col min="3" max="4" width="8" style="154" customWidth="1"/>
    <col min="5" max="5" width="10.7109375" style="154" customWidth="1"/>
    <col min="6" max="6" width="8" style="154" customWidth="1"/>
    <col min="7" max="7" width="9.28515625" style="154" customWidth="1"/>
    <col min="8" max="8" width="8" style="154" customWidth="1"/>
    <col min="9" max="10" width="8.5703125" style="154" customWidth="1"/>
    <col min="11" max="12" width="10" style="154" customWidth="1"/>
    <col min="13" max="15" width="8" style="154" customWidth="1"/>
    <col min="16" max="18" width="12.28515625" style="228" customWidth="1"/>
    <col min="19" max="19" width="10.140625" style="154" customWidth="1"/>
    <col min="20" max="21" width="8.5703125" style="154" customWidth="1"/>
    <col min="22" max="23" width="10" style="154" customWidth="1"/>
    <col min="24" max="24" width="9.7109375" style="154" customWidth="1"/>
    <col min="25" max="25" width="9.140625" style="154" customWidth="1"/>
    <col min="26" max="26" width="8.5703125" style="154" customWidth="1"/>
    <col min="27" max="28" width="8" style="154" hidden="1" customWidth="1"/>
    <col min="29" max="31" width="12.28515625" style="228" customWidth="1"/>
    <col min="32" max="16384" width="12.5703125" style="154"/>
  </cols>
  <sheetData>
    <row r="1" spans="1:31" ht="19.5" customHeight="1" thickBot="1" x14ac:dyDescent="0.25">
      <c r="A1" s="146" t="s">
        <v>0</v>
      </c>
      <c r="C1" s="147" t="s">
        <v>666</v>
      </c>
      <c r="D1" s="148" t="s">
        <v>2</v>
      </c>
      <c r="E1" s="115"/>
      <c r="F1" s="149" t="s">
        <v>3</v>
      </c>
      <c r="G1" s="150">
        <v>6741</v>
      </c>
      <c r="H1" s="151" t="s">
        <v>4</v>
      </c>
      <c r="I1" s="150" t="s">
        <v>285</v>
      </c>
      <c r="K1" s="152"/>
      <c r="L1" s="140"/>
      <c r="M1" s="140"/>
      <c r="N1" s="141"/>
      <c r="O1" s="142"/>
      <c r="P1" s="143"/>
      <c r="Q1" s="143"/>
      <c r="R1" s="143"/>
      <c r="S1" s="140"/>
      <c r="T1" s="141"/>
      <c r="U1" s="142"/>
      <c r="V1" s="140"/>
      <c r="W1" s="141"/>
      <c r="X1" s="152"/>
      <c r="Y1" s="153"/>
      <c r="Z1" s="153"/>
      <c r="AA1" s="245"/>
      <c r="AB1" s="245"/>
      <c r="AC1" s="143"/>
      <c r="AD1" s="143"/>
      <c r="AE1" s="143"/>
    </row>
    <row r="2" spans="1:31" s="155" customFormat="1" ht="48.75" customHeight="1" x14ac:dyDescent="0.2">
      <c r="A2" s="501" t="s">
        <v>6</v>
      </c>
      <c r="B2" s="487"/>
      <c r="C2" s="487"/>
      <c r="D2" s="487"/>
      <c r="E2" s="487"/>
      <c r="F2" s="502" t="s">
        <v>7</v>
      </c>
      <c r="G2" s="487"/>
      <c r="H2" s="503" t="s">
        <v>286</v>
      </c>
      <c r="I2" s="487"/>
      <c r="J2" s="487"/>
      <c r="K2" s="487"/>
      <c r="L2" s="487"/>
      <c r="M2" s="486" t="s">
        <v>287</v>
      </c>
      <c r="N2" s="487"/>
      <c r="O2" s="487"/>
      <c r="P2" s="464" t="s">
        <v>661</v>
      </c>
      <c r="Q2" s="465"/>
      <c r="R2" s="466"/>
      <c r="S2" s="503" t="s">
        <v>654</v>
      </c>
      <c r="T2" s="487"/>
      <c r="U2" s="487"/>
      <c r="V2" s="487"/>
      <c r="W2" s="487"/>
      <c r="X2" s="486" t="s">
        <v>523</v>
      </c>
      <c r="Y2" s="487"/>
      <c r="Z2" s="487"/>
      <c r="AA2" s="304" t="s">
        <v>12</v>
      </c>
      <c r="AB2" s="305"/>
      <c r="AC2" s="491" t="s">
        <v>661</v>
      </c>
      <c r="AD2" s="491"/>
      <c r="AE2" s="492"/>
    </row>
    <row r="3" spans="1:31" ht="28.5" customHeight="1" thickBot="1" x14ac:dyDescent="0.25">
      <c r="A3" s="306" t="s">
        <v>13</v>
      </c>
      <c r="B3" s="307" t="s">
        <v>14</v>
      </c>
      <c r="C3" s="308" t="s">
        <v>15</v>
      </c>
      <c r="D3" s="309" t="s">
        <v>16</v>
      </c>
      <c r="E3" s="310" t="s">
        <v>17</v>
      </c>
      <c r="F3" s="311" t="s">
        <v>18</v>
      </c>
      <c r="G3" s="309" t="s">
        <v>19</v>
      </c>
      <c r="H3" s="311" t="s">
        <v>290</v>
      </c>
      <c r="I3" s="312" t="s">
        <v>291</v>
      </c>
      <c r="J3" s="312" t="s">
        <v>292</v>
      </c>
      <c r="K3" s="308" t="s">
        <v>23</v>
      </c>
      <c r="L3" s="308" t="s">
        <v>24</v>
      </c>
      <c r="M3" s="313" t="s">
        <v>25</v>
      </c>
      <c r="N3" s="314" t="s">
        <v>21</v>
      </c>
      <c r="O3" s="314" t="s">
        <v>22</v>
      </c>
      <c r="P3" s="286" t="s">
        <v>662</v>
      </c>
      <c r="Q3" s="286" t="s">
        <v>663</v>
      </c>
      <c r="R3" s="286" t="s">
        <v>664</v>
      </c>
      <c r="S3" s="311" t="s">
        <v>25</v>
      </c>
      <c r="T3" s="312" t="s">
        <v>291</v>
      </c>
      <c r="U3" s="315" t="s">
        <v>292</v>
      </c>
      <c r="V3" s="308" t="s">
        <v>23</v>
      </c>
      <c r="W3" s="316" t="s">
        <v>24</v>
      </c>
      <c r="X3" s="313" t="s">
        <v>25</v>
      </c>
      <c r="Y3" s="314" t="s">
        <v>21</v>
      </c>
      <c r="Z3" s="314" t="s">
        <v>22</v>
      </c>
      <c r="AA3" s="317" t="s">
        <v>293</v>
      </c>
      <c r="AB3" s="317" t="s">
        <v>294</v>
      </c>
      <c r="AC3" s="291" t="s">
        <v>665</v>
      </c>
      <c r="AD3" s="291" t="s">
        <v>663</v>
      </c>
      <c r="AE3" s="318" t="s">
        <v>664</v>
      </c>
    </row>
    <row r="4" spans="1:31" ht="61.5" customHeight="1" thickBot="1" x14ac:dyDescent="0.25">
      <c r="A4" s="493" t="s">
        <v>6</v>
      </c>
      <c r="B4" s="494"/>
      <c r="C4" s="494"/>
      <c r="D4" s="494"/>
      <c r="E4" s="495"/>
      <c r="F4" s="496" t="s">
        <v>7</v>
      </c>
      <c r="G4" s="495"/>
      <c r="H4" s="497" t="s">
        <v>286</v>
      </c>
      <c r="I4" s="494"/>
      <c r="J4" s="494"/>
      <c r="K4" s="494"/>
      <c r="L4" s="495"/>
      <c r="M4" s="498" t="s">
        <v>287</v>
      </c>
      <c r="N4" s="499"/>
      <c r="O4" s="499"/>
      <c r="P4" s="424" t="s">
        <v>661</v>
      </c>
      <c r="Q4" s="425"/>
      <c r="R4" s="426"/>
      <c r="S4" s="500" t="s">
        <v>288</v>
      </c>
      <c r="T4" s="484"/>
      <c r="U4" s="484"/>
      <c r="V4" s="484"/>
      <c r="W4" s="484"/>
      <c r="X4" s="438" t="s">
        <v>289</v>
      </c>
      <c r="Y4" s="484"/>
      <c r="Z4" s="484"/>
      <c r="AA4" s="303" t="s">
        <v>12</v>
      </c>
      <c r="AB4" s="115"/>
      <c r="AC4" s="424" t="s">
        <v>661</v>
      </c>
      <c r="AD4" s="425"/>
      <c r="AE4" s="426"/>
    </row>
    <row r="5" spans="1:31" ht="26.25" customHeight="1" x14ac:dyDescent="0.2">
      <c r="A5" s="163" t="s">
        <v>13</v>
      </c>
      <c r="B5" s="164" t="s">
        <v>14</v>
      </c>
      <c r="C5" s="65" t="s">
        <v>15</v>
      </c>
      <c r="D5" s="63" t="s">
        <v>16</v>
      </c>
      <c r="E5" s="165" t="s">
        <v>17</v>
      </c>
      <c r="F5" s="40" t="s">
        <v>18</v>
      </c>
      <c r="G5" s="63" t="s">
        <v>19</v>
      </c>
      <c r="H5" s="40" t="s">
        <v>290</v>
      </c>
      <c r="I5" s="166" t="s">
        <v>291</v>
      </c>
      <c r="J5" s="166" t="s">
        <v>292</v>
      </c>
      <c r="K5" s="65" t="s">
        <v>23</v>
      </c>
      <c r="L5" s="65" t="s">
        <v>24</v>
      </c>
      <c r="M5" s="167" t="s">
        <v>25</v>
      </c>
      <c r="N5" s="168" t="s">
        <v>21</v>
      </c>
      <c r="O5" s="169" t="s">
        <v>22</v>
      </c>
      <c r="P5" s="246" t="s">
        <v>662</v>
      </c>
      <c r="Q5" s="246" t="s">
        <v>663</v>
      </c>
      <c r="R5" s="246" t="s">
        <v>664</v>
      </c>
      <c r="S5" s="70" t="s">
        <v>25</v>
      </c>
      <c r="T5" s="156" t="s">
        <v>291</v>
      </c>
      <c r="U5" s="159" t="s">
        <v>292</v>
      </c>
      <c r="V5" s="73" t="s">
        <v>23</v>
      </c>
      <c r="W5" s="160" t="s">
        <v>24</v>
      </c>
      <c r="X5" s="157" t="s">
        <v>25</v>
      </c>
      <c r="Y5" s="158" t="s">
        <v>21</v>
      </c>
      <c r="Z5" s="158" t="s">
        <v>22</v>
      </c>
      <c r="AA5" s="161" t="s">
        <v>293</v>
      </c>
      <c r="AB5" s="162" t="s">
        <v>294</v>
      </c>
      <c r="AC5" s="247" t="s">
        <v>665</v>
      </c>
      <c r="AD5" s="247" t="s">
        <v>663</v>
      </c>
      <c r="AE5" s="247" t="s">
        <v>664</v>
      </c>
    </row>
    <row r="6" spans="1:31" ht="19.5" customHeight="1" x14ac:dyDescent="0.2">
      <c r="A6" s="170" t="s">
        <v>295</v>
      </c>
      <c r="B6" s="171"/>
      <c r="C6" s="172"/>
      <c r="D6" s="173"/>
      <c r="E6" s="174"/>
      <c r="F6" s="70">
        <v>4268.6000000000004</v>
      </c>
      <c r="G6" s="175">
        <v>6319</v>
      </c>
      <c r="H6" s="70">
        <v>1715.8</v>
      </c>
      <c r="I6" s="410"/>
      <c r="J6" s="410"/>
      <c r="K6" s="176">
        <v>1325.9</v>
      </c>
      <c r="L6" s="176">
        <v>2423.1</v>
      </c>
      <c r="M6" s="177">
        <v>1715.8</v>
      </c>
      <c r="N6" s="178">
        <v>1325.9</v>
      </c>
      <c r="O6" s="178">
        <v>2423.1</v>
      </c>
      <c r="P6" s="179">
        <f>IF(M6="","",1118.76-(M6-932.58))</f>
        <v>335.54000000000008</v>
      </c>
      <c r="Q6" s="180">
        <f>IF(O6="","",4170.13-(O6-1848.97))</f>
        <v>3596</v>
      </c>
      <c r="R6" s="180">
        <f>IF(N6="","",8882.9-(N6-1117.1))</f>
        <v>8674.0999999999985</v>
      </c>
      <c r="S6" s="70">
        <v>1044.5</v>
      </c>
      <c r="T6" s="411"/>
      <c r="U6" s="411"/>
      <c r="V6" s="172">
        <v>1143.4000000000001</v>
      </c>
      <c r="W6" s="172">
        <v>1522.3</v>
      </c>
      <c r="X6" s="177">
        <v>4541.8</v>
      </c>
      <c r="Y6" s="178">
        <v>2855.4</v>
      </c>
      <c r="Z6" s="178">
        <v>4243.25</v>
      </c>
      <c r="AA6" s="3"/>
      <c r="AB6" s="181"/>
      <c r="AC6" s="249">
        <f>IF(S6="","",2761.92-(S6-738.08))</f>
        <v>2455.5</v>
      </c>
      <c r="AD6" s="249">
        <f>IF(W6="","",4014.95-(W6-1268.65))</f>
        <v>3761.3</v>
      </c>
      <c r="AE6" s="249">
        <f>IF(V6="","",7237-(V6-1051))</f>
        <v>7144.6</v>
      </c>
    </row>
    <row r="7" spans="1:31" ht="19.5" customHeight="1" x14ac:dyDescent="0.2">
      <c r="A7" s="145" t="s">
        <v>296</v>
      </c>
      <c r="B7" s="182">
        <v>44840</v>
      </c>
      <c r="C7" s="176">
        <v>0</v>
      </c>
      <c r="D7" s="175">
        <v>0</v>
      </c>
      <c r="E7" s="145">
        <v>0</v>
      </c>
      <c r="F7" s="70">
        <f t="shared" ref="F7:F134" si="0">IF(C7="","",C7+F6)</f>
        <v>4268.6000000000004</v>
      </c>
      <c r="G7" s="183">
        <f>IF(E7="","",G6+E7)</f>
        <v>6319</v>
      </c>
      <c r="H7" s="70">
        <f t="shared" ref="H7:H134" si="1">IF(C7="","",C7+H6)</f>
        <v>1715.8</v>
      </c>
      <c r="I7" s="184">
        <v>0</v>
      </c>
      <c r="J7" s="184">
        <v>0</v>
      </c>
      <c r="K7" s="176">
        <f t="shared" ref="K7:K38" si="2">IF(I7="","",I7+K6)</f>
        <v>1325.9</v>
      </c>
      <c r="L7" s="176">
        <f t="shared" ref="L7:L38" si="3">IF(J7="","",J7+L6)</f>
        <v>2423.1</v>
      </c>
      <c r="M7" s="185">
        <f t="shared" ref="M7:M134" si="4">IF(H7="","",H7-H6+M6)</f>
        <v>1715.8</v>
      </c>
      <c r="N7" s="186">
        <f t="shared" ref="N7:N38" si="5">IF(I7="","",I7+N6)</f>
        <v>1325.9</v>
      </c>
      <c r="O7" s="186">
        <f t="shared" ref="O7:O38" si="6">IF(J7="","",J7+O6)</f>
        <v>2423.1</v>
      </c>
      <c r="P7" s="179">
        <f t="shared" ref="P7:P70" si="7">IF(M7="","",1118.76-(M7-932.58))</f>
        <v>335.54000000000008</v>
      </c>
      <c r="Q7" s="180">
        <f t="shared" ref="Q7:Q70" si="8">IF(O7="","",4170.13-(O7-1848.97))</f>
        <v>3596</v>
      </c>
      <c r="R7" s="180">
        <f t="shared" ref="R7:R70" si="9">IF(N7="","",8882.9-(N7-1117.1))</f>
        <v>8674.0999999999985</v>
      </c>
      <c r="S7" s="70">
        <f t="shared" ref="S7:S134" si="10">IF(C7="","",C7+S6)</f>
        <v>1044.5</v>
      </c>
      <c r="T7" s="189">
        <v>0</v>
      </c>
      <c r="U7" s="187">
        <v>0</v>
      </c>
      <c r="V7" s="172">
        <f t="shared" ref="V7:V38" si="11">IF(T7="","",T7+V6)</f>
        <v>1143.4000000000001</v>
      </c>
      <c r="W7" s="172">
        <f t="shared" ref="W7:W38" si="12">IF(U7="","",U7+W6)</f>
        <v>1522.3</v>
      </c>
      <c r="X7" s="185">
        <f t="shared" ref="X7:X134" si="13">IF(S7="","",S7-S6+X6)</f>
        <v>4541.8</v>
      </c>
      <c r="Y7" s="186">
        <f t="shared" ref="Y7:Y38" si="14">IF(T7="","",T7+Y6)</f>
        <v>2855.4</v>
      </c>
      <c r="Z7" s="186">
        <f t="shared" ref="Z7:Z38" si="15">IF(U7="","",U7+Z6)</f>
        <v>4243.25</v>
      </c>
      <c r="AA7" s="3"/>
      <c r="AB7" s="181"/>
      <c r="AC7" s="249">
        <f t="shared" ref="AC7:AC70" si="16">IF(S7="","",2761.92-(S7-738.08))</f>
        <v>2455.5</v>
      </c>
      <c r="AD7" s="249">
        <f t="shared" ref="AD7:AD70" si="17">IF(W7="","",4014.95-(W7-1268.65))</f>
        <v>3761.3</v>
      </c>
      <c r="AE7" s="249">
        <f t="shared" ref="AE7:AE70" si="18">IF(V7="","",7237-(V7-1051))</f>
        <v>7144.6</v>
      </c>
    </row>
    <row r="8" spans="1:31" ht="19.5" customHeight="1" x14ac:dyDescent="0.2">
      <c r="A8" s="145" t="s">
        <v>297</v>
      </c>
      <c r="B8" s="182">
        <v>44841</v>
      </c>
      <c r="C8" s="176">
        <v>0.4</v>
      </c>
      <c r="D8" s="175">
        <v>1</v>
      </c>
      <c r="E8" s="145">
        <v>1</v>
      </c>
      <c r="F8" s="70">
        <f t="shared" si="0"/>
        <v>4269</v>
      </c>
      <c r="G8" s="175">
        <f t="shared" ref="G8:G134" si="19">IF(E8="","",E8+G7)</f>
        <v>6320</v>
      </c>
      <c r="H8" s="70">
        <f t="shared" si="1"/>
        <v>1716.2</v>
      </c>
      <c r="I8" s="184">
        <v>2.1</v>
      </c>
      <c r="J8" s="184">
        <v>3.3</v>
      </c>
      <c r="K8" s="176">
        <f t="shared" si="2"/>
        <v>1328</v>
      </c>
      <c r="L8" s="176">
        <f t="shared" si="3"/>
        <v>2426.4</v>
      </c>
      <c r="M8" s="185">
        <f t="shared" si="4"/>
        <v>1716.2</v>
      </c>
      <c r="N8" s="186">
        <f t="shared" si="5"/>
        <v>1328</v>
      </c>
      <c r="O8" s="186">
        <f t="shared" si="6"/>
        <v>2426.4</v>
      </c>
      <c r="P8" s="179">
        <f t="shared" si="7"/>
        <v>335.14</v>
      </c>
      <c r="Q8" s="180">
        <f t="shared" si="8"/>
        <v>3592.7</v>
      </c>
      <c r="R8" s="180">
        <f t="shared" si="9"/>
        <v>8672</v>
      </c>
      <c r="S8" s="70">
        <f t="shared" si="10"/>
        <v>1044.9000000000001</v>
      </c>
      <c r="T8" s="187">
        <f>IF(I8="","",I8-I7+T7)</f>
        <v>2.1</v>
      </c>
      <c r="U8" s="187">
        <f>IF(J8="","",J8-J7+U7)</f>
        <v>3.3</v>
      </c>
      <c r="V8" s="172">
        <f t="shared" si="11"/>
        <v>1145.5</v>
      </c>
      <c r="W8" s="172">
        <f t="shared" si="12"/>
        <v>1525.6</v>
      </c>
      <c r="X8" s="185">
        <f t="shared" si="13"/>
        <v>4542.2000000000007</v>
      </c>
      <c r="Y8" s="186">
        <f t="shared" si="14"/>
        <v>2857.5</v>
      </c>
      <c r="Z8" s="186">
        <f t="shared" si="15"/>
        <v>4246.55</v>
      </c>
      <c r="AA8" s="3"/>
      <c r="AB8" s="181"/>
      <c r="AC8" s="249">
        <f t="shared" si="16"/>
        <v>2455.1</v>
      </c>
      <c r="AD8" s="249">
        <f t="shared" si="17"/>
        <v>3758</v>
      </c>
      <c r="AE8" s="249">
        <f t="shared" si="18"/>
        <v>7142.5</v>
      </c>
    </row>
    <row r="9" spans="1:31" ht="19.5" customHeight="1" x14ac:dyDescent="0.2">
      <c r="A9" s="69" t="s">
        <v>298</v>
      </c>
      <c r="B9" s="188">
        <v>44848</v>
      </c>
      <c r="C9" s="69">
        <v>0.8</v>
      </c>
      <c r="D9" s="69">
        <v>1</v>
      </c>
      <c r="E9" s="69">
        <v>2</v>
      </c>
      <c r="F9" s="70">
        <f t="shared" si="0"/>
        <v>4269.8</v>
      </c>
      <c r="G9" s="175">
        <f t="shared" si="19"/>
        <v>6322</v>
      </c>
      <c r="H9" s="70">
        <f t="shared" si="1"/>
        <v>1717</v>
      </c>
      <c r="I9" s="184">
        <v>0.4</v>
      </c>
      <c r="J9" s="184">
        <v>1.1000000000000001</v>
      </c>
      <c r="K9" s="176">
        <f t="shared" si="2"/>
        <v>1328.4</v>
      </c>
      <c r="L9" s="176">
        <f t="shared" si="3"/>
        <v>2427.5</v>
      </c>
      <c r="M9" s="185">
        <f t="shared" si="4"/>
        <v>1717</v>
      </c>
      <c r="N9" s="186">
        <f t="shared" si="5"/>
        <v>1328.4</v>
      </c>
      <c r="O9" s="186">
        <f t="shared" si="6"/>
        <v>2427.5</v>
      </c>
      <c r="P9" s="179">
        <f t="shared" si="7"/>
        <v>334.34000000000003</v>
      </c>
      <c r="Q9" s="180">
        <f t="shared" si="8"/>
        <v>3591.6000000000004</v>
      </c>
      <c r="R9" s="180">
        <f t="shared" si="9"/>
        <v>8671.5999999999985</v>
      </c>
      <c r="S9" s="70">
        <f t="shared" si="10"/>
        <v>1045.7</v>
      </c>
      <c r="T9" s="189">
        <v>0.3</v>
      </c>
      <c r="U9" s="189">
        <f t="shared" ref="U9:U14" si="20">IF(J9="","",J9-J8+U8)</f>
        <v>1.1000000000000001</v>
      </c>
      <c r="V9" s="172">
        <f t="shared" si="11"/>
        <v>1145.8</v>
      </c>
      <c r="W9" s="172">
        <f t="shared" si="12"/>
        <v>1526.6999999999998</v>
      </c>
      <c r="X9" s="185">
        <f t="shared" si="13"/>
        <v>4543.0000000000009</v>
      </c>
      <c r="Y9" s="186">
        <f t="shared" si="14"/>
        <v>2857.8</v>
      </c>
      <c r="Z9" s="186">
        <f t="shared" si="15"/>
        <v>4247.6500000000005</v>
      </c>
      <c r="AB9" s="190"/>
      <c r="AC9" s="249">
        <f t="shared" si="16"/>
        <v>2454.3000000000002</v>
      </c>
      <c r="AD9" s="249">
        <f t="shared" si="17"/>
        <v>3756.9</v>
      </c>
      <c r="AE9" s="249">
        <f t="shared" si="18"/>
        <v>7142.2</v>
      </c>
    </row>
    <row r="10" spans="1:31" ht="19.5" customHeight="1" x14ac:dyDescent="0.2">
      <c r="A10" s="69" t="s">
        <v>299</v>
      </c>
      <c r="B10" s="188">
        <v>44851</v>
      </c>
      <c r="C10" s="69">
        <v>2.2999999999999998</v>
      </c>
      <c r="D10" s="69">
        <v>1</v>
      </c>
      <c r="E10" s="69">
        <v>1</v>
      </c>
      <c r="F10" s="70">
        <f t="shared" si="0"/>
        <v>4272.1000000000004</v>
      </c>
      <c r="G10" s="175">
        <f t="shared" si="19"/>
        <v>6323</v>
      </c>
      <c r="H10" s="70">
        <f t="shared" si="1"/>
        <v>1719.3</v>
      </c>
      <c r="I10" s="184">
        <v>0.3</v>
      </c>
      <c r="J10" s="184">
        <v>0.9</v>
      </c>
      <c r="K10" s="176">
        <f t="shared" si="2"/>
        <v>1328.7</v>
      </c>
      <c r="L10" s="176">
        <f t="shared" si="3"/>
        <v>2428.4</v>
      </c>
      <c r="M10" s="185">
        <f t="shared" si="4"/>
        <v>1719.3</v>
      </c>
      <c r="N10" s="186">
        <f t="shared" si="5"/>
        <v>1328.7</v>
      </c>
      <c r="O10" s="186">
        <f t="shared" si="6"/>
        <v>2428.4</v>
      </c>
      <c r="P10" s="179">
        <f t="shared" si="7"/>
        <v>332.04000000000008</v>
      </c>
      <c r="Q10" s="180">
        <f t="shared" si="8"/>
        <v>3590.7</v>
      </c>
      <c r="R10" s="180">
        <f t="shared" si="9"/>
        <v>8671.2999999999993</v>
      </c>
      <c r="S10" s="70">
        <f t="shared" si="10"/>
        <v>1048</v>
      </c>
      <c r="T10" s="189">
        <v>0.4</v>
      </c>
      <c r="U10" s="189">
        <f t="shared" si="20"/>
        <v>0.9</v>
      </c>
      <c r="V10" s="172">
        <f t="shared" si="11"/>
        <v>1146.2</v>
      </c>
      <c r="W10" s="172">
        <f t="shared" si="12"/>
        <v>1527.6</v>
      </c>
      <c r="X10" s="185">
        <f t="shared" si="13"/>
        <v>4545.3000000000011</v>
      </c>
      <c r="Y10" s="186">
        <f t="shared" si="14"/>
        <v>2858.2000000000003</v>
      </c>
      <c r="Z10" s="186">
        <f t="shared" si="15"/>
        <v>4248.55</v>
      </c>
      <c r="AB10" s="190"/>
      <c r="AC10" s="249">
        <f t="shared" si="16"/>
        <v>2452</v>
      </c>
      <c r="AD10" s="249">
        <f t="shared" si="17"/>
        <v>3756</v>
      </c>
      <c r="AE10" s="249">
        <f t="shared" si="18"/>
        <v>7141.8</v>
      </c>
    </row>
    <row r="11" spans="1:31" ht="19.5" customHeight="1" x14ac:dyDescent="0.2">
      <c r="A11" s="69" t="s">
        <v>300</v>
      </c>
      <c r="B11" s="188">
        <v>44852</v>
      </c>
      <c r="C11" s="69">
        <v>1</v>
      </c>
      <c r="D11" s="69">
        <v>1</v>
      </c>
      <c r="E11" s="69">
        <v>1</v>
      </c>
      <c r="F11" s="70">
        <f t="shared" si="0"/>
        <v>4273.1000000000004</v>
      </c>
      <c r="G11" s="175">
        <f t="shared" si="19"/>
        <v>6324</v>
      </c>
      <c r="H11" s="70">
        <f t="shared" si="1"/>
        <v>1720.3</v>
      </c>
      <c r="I11" s="184">
        <v>0.5</v>
      </c>
      <c r="J11" s="184">
        <v>1.3</v>
      </c>
      <c r="K11" s="176">
        <f t="shared" si="2"/>
        <v>1329.2</v>
      </c>
      <c r="L11" s="176">
        <f t="shared" si="3"/>
        <v>2429.7000000000003</v>
      </c>
      <c r="M11" s="185">
        <f t="shared" si="4"/>
        <v>1720.3</v>
      </c>
      <c r="N11" s="186">
        <f t="shared" si="5"/>
        <v>1329.2</v>
      </c>
      <c r="O11" s="186">
        <f t="shared" si="6"/>
        <v>2429.7000000000003</v>
      </c>
      <c r="P11" s="179">
        <f t="shared" si="7"/>
        <v>331.04000000000008</v>
      </c>
      <c r="Q11" s="180">
        <f t="shared" si="8"/>
        <v>3589.3999999999996</v>
      </c>
      <c r="R11" s="180">
        <f t="shared" si="9"/>
        <v>8670.7999999999993</v>
      </c>
      <c r="S11" s="70">
        <f t="shared" si="10"/>
        <v>1049</v>
      </c>
      <c r="T11" s="189">
        <v>0.5</v>
      </c>
      <c r="U11" s="189">
        <f t="shared" si="20"/>
        <v>1.3</v>
      </c>
      <c r="V11" s="172">
        <f t="shared" si="11"/>
        <v>1146.7</v>
      </c>
      <c r="W11" s="172">
        <f t="shared" si="12"/>
        <v>1528.8999999999999</v>
      </c>
      <c r="X11" s="185">
        <f t="shared" si="13"/>
        <v>4546.3000000000011</v>
      </c>
      <c r="Y11" s="186">
        <f t="shared" si="14"/>
        <v>2858.7000000000003</v>
      </c>
      <c r="Z11" s="186">
        <f t="shared" si="15"/>
        <v>4249.8500000000004</v>
      </c>
      <c r="AB11" s="190"/>
      <c r="AC11" s="249">
        <f t="shared" si="16"/>
        <v>2451</v>
      </c>
      <c r="AD11" s="249">
        <f t="shared" si="17"/>
        <v>3754.7</v>
      </c>
      <c r="AE11" s="249">
        <f t="shared" si="18"/>
        <v>7141.3</v>
      </c>
    </row>
    <row r="12" spans="1:31" ht="19.5" customHeight="1" x14ac:dyDescent="0.2">
      <c r="A12" s="69" t="s">
        <v>301</v>
      </c>
      <c r="B12" s="188" t="s">
        <v>50</v>
      </c>
      <c r="C12" s="69">
        <v>0</v>
      </c>
      <c r="D12" s="69">
        <v>0</v>
      </c>
      <c r="E12" s="69">
        <v>0</v>
      </c>
      <c r="F12" s="70">
        <f t="shared" si="0"/>
        <v>4273.1000000000004</v>
      </c>
      <c r="G12" s="175">
        <f t="shared" si="19"/>
        <v>6324</v>
      </c>
      <c r="H12" s="70">
        <f t="shared" si="1"/>
        <v>1720.3</v>
      </c>
      <c r="I12" s="184">
        <v>0</v>
      </c>
      <c r="J12" s="184">
        <v>0</v>
      </c>
      <c r="K12" s="176">
        <f t="shared" si="2"/>
        <v>1329.2</v>
      </c>
      <c r="L12" s="176">
        <f t="shared" si="3"/>
        <v>2429.7000000000003</v>
      </c>
      <c r="M12" s="185">
        <f t="shared" si="4"/>
        <v>1720.3</v>
      </c>
      <c r="N12" s="186">
        <f t="shared" si="5"/>
        <v>1329.2</v>
      </c>
      <c r="O12" s="186">
        <f t="shared" si="6"/>
        <v>2429.7000000000003</v>
      </c>
      <c r="P12" s="179">
        <f t="shared" si="7"/>
        <v>331.04000000000008</v>
      </c>
      <c r="Q12" s="180">
        <f t="shared" si="8"/>
        <v>3589.3999999999996</v>
      </c>
      <c r="R12" s="180">
        <f t="shared" si="9"/>
        <v>8670.7999999999993</v>
      </c>
      <c r="S12" s="70">
        <f t="shared" si="10"/>
        <v>1049</v>
      </c>
      <c r="T12" s="189">
        <f t="shared" ref="T12:T17" si="21">IF(I12="","",I12-I11+T11)</f>
        <v>0</v>
      </c>
      <c r="U12" s="189">
        <f t="shared" si="20"/>
        <v>0</v>
      </c>
      <c r="V12" s="172">
        <f t="shared" si="11"/>
        <v>1146.7</v>
      </c>
      <c r="W12" s="172">
        <f t="shared" si="12"/>
        <v>1528.8999999999999</v>
      </c>
      <c r="X12" s="185">
        <f t="shared" si="13"/>
        <v>4546.3000000000011</v>
      </c>
      <c r="Y12" s="186">
        <f t="shared" si="14"/>
        <v>2858.7000000000003</v>
      </c>
      <c r="Z12" s="186">
        <f t="shared" si="15"/>
        <v>4249.8500000000004</v>
      </c>
      <c r="AB12" s="190"/>
      <c r="AC12" s="249">
        <f t="shared" si="16"/>
        <v>2451</v>
      </c>
      <c r="AD12" s="249">
        <f t="shared" si="17"/>
        <v>3754.7</v>
      </c>
      <c r="AE12" s="249">
        <f t="shared" si="18"/>
        <v>7141.3</v>
      </c>
    </row>
    <row r="13" spans="1:31" ht="19.5" customHeight="1" x14ac:dyDescent="0.2">
      <c r="A13" s="69" t="s">
        <v>302</v>
      </c>
      <c r="B13" s="188">
        <v>44853</v>
      </c>
      <c r="C13" s="69">
        <v>5.7</v>
      </c>
      <c r="D13" s="69">
        <v>3</v>
      </c>
      <c r="E13" s="69">
        <v>3</v>
      </c>
      <c r="F13" s="70">
        <f t="shared" si="0"/>
        <v>4278.8</v>
      </c>
      <c r="G13" s="175">
        <f t="shared" si="19"/>
        <v>6327</v>
      </c>
      <c r="H13" s="70">
        <f t="shared" si="1"/>
        <v>1726</v>
      </c>
      <c r="I13" s="184">
        <v>1</v>
      </c>
      <c r="J13" s="184">
        <v>3.2</v>
      </c>
      <c r="K13" s="176">
        <f t="shared" si="2"/>
        <v>1330.2</v>
      </c>
      <c r="L13" s="176">
        <f t="shared" si="3"/>
        <v>2432.9</v>
      </c>
      <c r="M13" s="185">
        <f t="shared" si="4"/>
        <v>1726</v>
      </c>
      <c r="N13" s="186">
        <f t="shared" si="5"/>
        <v>1330.2</v>
      </c>
      <c r="O13" s="186">
        <f t="shared" si="6"/>
        <v>2432.9</v>
      </c>
      <c r="P13" s="179">
        <f t="shared" si="7"/>
        <v>325.34000000000003</v>
      </c>
      <c r="Q13" s="180">
        <f t="shared" si="8"/>
        <v>3586.2</v>
      </c>
      <c r="R13" s="180">
        <f t="shared" si="9"/>
        <v>8669.7999999999993</v>
      </c>
      <c r="S13" s="70">
        <f t="shared" si="10"/>
        <v>1054.7</v>
      </c>
      <c r="T13" s="189">
        <f t="shared" si="21"/>
        <v>1</v>
      </c>
      <c r="U13" s="189">
        <f t="shared" si="20"/>
        <v>3.2</v>
      </c>
      <c r="V13" s="172">
        <f t="shared" si="11"/>
        <v>1147.7</v>
      </c>
      <c r="W13" s="172">
        <f t="shared" si="12"/>
        <v>1532.1</v>
      </c>
      <c r="X13" s="185">
        <f t="shared" si="13"/>
        <v>4552.0000000000009</v>
      </c>
      <c r="Y13" s="186">
        <f t="shared" si="14"/>
        <v>2859.7000000000003</v>
      </c>
      <c r="Z13" s="186">
        <f t="shared" si="15"/>
        <v>4253.05</v>
      </c>
      <c r="AB13" s="190"/>
      <c r="AC13" s="249">
        <f t="shared" si="16"/>
        <v>2445.3000000000002</v>
      </c>
      <c r="AD13" s="249">
        <f t="shared" si="17"/>
        <v>3751.5</v>
      </c>
      <c r="AE13" s="249">
        <f t="shared" si="18"/>
        <v>7140.3</v>
      </c>
    </row>
    <row r="14" spans="1:31" ht="19.5" customHeight="1" x14ac:dyDescent="0.2">
      <c r="A14" s="69" t="s">
        <v>303</v>
      </c>
      <c r="B14" s="188" t="s">
        <v>50</v>
      </c>
      <c r="C14" s="69">
        <v>0</v>
      </c>
      <c r="D14" s="69">
        <v>0</v>
      </c>
      <c r="E14" s="69">
        <v>0</v>
      </c>
      <c r="F14" s="70">
        <f t="shared" si="0"/>
        <v>4278.8</v>
      </c>
      <c r="G14" s="175">
        <f t="shared" si="19"/>
        <v>6327</v>
      </c>
      <c r="H14" s="70">
        <f t="shared" si="1"/>
        <v>1726</v>
      </c>
      <c r="I14" s="184">
        <v>0</v>
      </c>
      <c r="J14" s="184">
        <v>0</v>
      </c>
      <c r="K14" s="176">
        <f t="shared" si="2"/>
        <v>1330.2</v>
      </c>
      <c r="L14" s="176">
        <f t="shared" si="3"/>
        <v>2432.9</v>
      </c>
      <c r="M14" s="185">
        <f t="shared" si="4"/>
        <v>1726</v>
      </c>
      <c r="N14" s="186">
        <f t="shared" si="5"/>
        <v>1330.2</v>
      </c>
      <c r="O14" s="186">
        <f t="shared" si="6"/>
        <v>2432.9</v>
      </c>
      <c r="P14" s="179">
        <f t="shared" si="7"/>
        <v>325.34000000000003</v>
      </c>
      <c r="Q14" s="180">
        <f t="shared" si="8"/>
        <v>3586.2</v>
      </c>
      <c r="R14" s="180">
        <f t="shared" si="9"/>
        <v>8669.7999999999993</v>
      </c>
      <c r="S14" s="70">
        <f t="shared" si="10"/>
        <v>1054.7</v>
      </c>
      <c r="T14" s="189">
        <f t="shared" si="21"/>
        <v>0</v>
      </c>
      <c r="U14" s="189">
        <f t="shared" si="20"/>
        <v>0</v>
      </c>
      <c r="V14" s="172">
        <f t="shared" si="11"/>
        <v>1147.7</v>
      </c>
      <c r="W14" s="172">
        <f t="shared" si="12"/>
        <v>1532.1</v>
      </c>
      <c r="X14" s="185">
        <f t="shared" si="13"/>
        <v>4552.0000000000009</v>
      </c>
      <c r="Y14" s="186">
        <f t="shared" si="14"/>
        <v>2859.7000000000003</v>
      </c>
      <c r="Z14" s="186">
        <f t="shared" si="15"/>
        <v>4253.05</v>
      </c>
      <c r="AB14" s="190"/>
      <c r="AC14" s="249">
        <f t="shared" si="16"/>
        <v>2445.3000000000002</v>
      </c>
      <c r="AD14" s="249">
        <f t="shared" si="17"/>
        <v>3751.5</v>
      </c>
      <c r="AE14" s="249">
        <f t="shared" si="18"/>
        <v>7140.3</v>
      </c>
    </row>
    <row r="15" spans="1:31" ht="19.5" customHeight="1" x14ac:dyDescent="0.2">
      <c r="A15" s="69" t="s">
        <v>304</v>
      </c>
      <c r="B15" s="188">
        <v>44854</v>
      </c>
      <c r="C15" s="69">
        <v>4.3</v>
      </c>
      <c r="D15" s="69">
        <v>3</v>
      </c>
      <c r="E15" s="69">
        <v>16</v>
      </c>
      <c r="F15" s="70">
        <f t="shared" si="0"/>
        <v>4283.1000000000004</v>
      </c>
      <c r="G15" s="175">
        <f t="shared" si="19"/>
        <v>6343</v>
      </c>
      <c r="H15" s="70">
        <f t="shared" si="1"/>
        <v>1730.3</v>
      </c>
      <c r="I15" s="184">
        <v>1</v>
      </c>
      <c r="J15" s="184">
        <v>4.5</v>
      </c>
      <c r="K15" s="176">
        <f t="shared" si="2"/>
        <v>1331.2</v>
      </c>
      <c r="L15" s="176">
        <f t="shared" si="3"/>
        <v>2437.4</v>
      </c>
      <c r="M15" s="185">
        <f t="shared" si="4"/>
        <v>1730.3</v>
      </c>
      <c r="N15" s="186">
        <f t="shared" si="5"/>
        <v>1331.2</v>
      </c>
      <c r="O15" s="186">
        <f t="shared" si="6"/>
        <v>2437.4</v>
      </c>
      <c r="P15" s="179">
        <f t="shared" si="7"/>
        <v>321.04000000000008</v>
      </c>
      <c r="Q15" s="180">
        <f t="shared" si="8"/>
        <v>3581.7</v>
      </c>
      <c r="R15" s="180">
        <f t="shared" si="9"/>
        <v>8668.7999999999993</v>
      </c>
      <c r="S15" s="70">
        <f t="shared" si="10"/>
        <v>1059</v>
      </c>
      <c r="T15" s="189">
        <f t="shared" si="21"/>
        <v>1</v>
      </c>
      <c r="U15" s="189">
        <v>4.5999999999999996</v>
      </c>
      <c r="V15" s="172">
        <f t="shared" si="11"/>
        <v>1148.7</v>
      </c>
      <c r="W15" s="172">
        <f t="shared" si="12"/>
        <v>1536.6999999999998</v>
      </c>
      <c r="X15" s="185">
        <f t="shared" si="13"/>
        <v>4556.3000000000011</v>
      </c>
      <c r="Y15" s="186">
        <f t="shared" si="14"/>
        <v>2860.7000000000003</v>
      </c>
      <c r="Z15" s="186">
        <f t="shared" si="15"/>
        <v>4257.6500000000005</v>
      </c>
      <c r="AB15" s="190"/>
      <c r="AC15" s="249">
        <f t="shared" si="16"/>
        <v>2441</v>
      </c>
      <c r="AD15" s="249">
        <f t="shared" si="17"/>
        <v>3746.9</v>
      </c>
      <c r="AE15" s="249">
        <f t="shared" si="18"/>
        <v>7139.3</v>
      </c>
    </row>
    <row r="16" spans="1:31" ht="19.5" customHeight="1" x14ac:dyDescent="0.2">
      <c r="A16" s="69" t="s">
        <v>305</v>
      </c>
      <c r="B16" s="188">
        <v>44856</v>
      </c>
      <c r="C16" s="69">
        <v>0.7</v>
      </c>
      <c r="D16" s="69">
        <v>1</v>
      </c>
      <c r="E16" s="69">
        <v>1</v>
      </c>
      <c r="F16" s="70">
        <f t="shared" si="0"/>
        <v>4283.8</v>
      </c>
      <c r="G16" s="175">
        <f t="shared" si="19"/>
        <v>6344</v>
      </c>
      <c r="H16" s="70">
        <f t="shared" si="1"/>
        <v>1731</v>
      </c>
      <c r="I16" s="184">
        <v>0.4</v>
      </c>
      <c r="J16" s="184">
        <v>0.9</v>
      </c>
      <c r="K16" s="176">
        <f t="shared" si="2"/>
        <v>1331.6000000000001</v>
      </c>
      <c r="L16" s="176">
        <f t="shared" si="3"/>
        <v>2438.3000000000002</v>
      </c>
      <c r="M16" s="185">
        <f t="shared" si="4"/>
        <v>1731</v>
      </c>
      <c r="N16" s="186">
        <f t="shared" si="5"/>
        <v>1331.6000000000001</v>
      </c>
      <c r="O16" s="186">
        <f t="shared" si="6"/>
        <v>2438.3000000000002</v>
      </c>
      <c r="P16" s="179">
        <f t="shared" si="7"/>
        <v>320.34000000000003</v>
      </c>
      <c r="Q16" s="180">
        <f t="shared" si="8"/>
        <v>3580.8</v>
      </c>
      <c r="R16" s="180">
        <f t="shared" si="9"/>
        <v>8668.4</v>
      </c>
      <c r="S16" s="70">
        <f t="shared" si="10"/>
        <v>1059.7</v>
      </c>
      <c r="T16" s="189">
        <f t="shared" si="21"/>
        <v>0.4</v>
      </c>
      <c r="U16" s="189">
        <v>0.9</v>
      </c>
      <c r="V16" s="172">
        <f t="shared" si="11"/>
        <v>1149.1000000000001</v>
      </c>
      <c r="W16" s="172">
        <f t="shared" si="12"/>
        <v>1537.6</v>
      </c>
      <c r="X16" s="185">
        <f t="shared" si="13"/>
        <v>4557.0000000000009</v>
      </c>
      <c r="Y16" s="186">
        <f t="shared" si="14"/>
        <v>2861.1000000000004</v>
      </c>
      <c r="Z16" s="186">
        <f t="shared" si="15"/>
        <v>4258.55</v>
      </c>
      <c r="AB16" s="190"/>
      <c r="AC16" s="249">
        <f t="shared" si="16"/>
        <v>2440.3000000000002</v>
      </c>
      <c r="AD16" s="249">
        <f t="shared" si="17"/>
        <v>3746</v>
      </c>
      <c r="AE16" s="249">
        <f t="shared" si="18"/>
        <v>7138.9</v>
      </c>
    </row>
    <row r="17" spans="1:31" ht="19.5" customHeight="1" x14ac:dyDescent="0.2">
      <c r="A17" s="69" t="s">
        <v>306</v>
      </c>
      <c r="B17" s="188">
        <v>44857</v>
      </c>
      <c r="C17" s="69">
        <v>2.1</v>
      </c>
      <c r="D17" s="69">
        <v>1</v>
      </c>
      <c r="E17" s="69">
        <v>1</v>
      </c>
      <c r="F17" s="70">
        <f t="shared" si="0"/>
        <v>4285.9000000000005</v>
      </c>
      <c r="G17" s="175">
        <f t="shared" si="19"/>
        <v>6345</v>
      </c>
      <c r="H17" s="70">
        <f t="shared" si="1"/>
        <v>1733.1</v>
      </c>
      <c r="I17" s="184">
        <v>0.3</v>
      </c>
      <c r="J17" s="184">
        <v>1</v>
      </c>
      <c r="K17" s="176">
        <f t="shared" si="2"/>
        <v>1331.9</v>
      </c>
      <c r="L17" s="176">
        <f t="shared" si="3"/>
        <v>2439.3000000000002</v>
      </c>
      <c r="M17" s="185">
        <f t="shared" si="4"/>
        <v>1733.1</v>
      </c>
      <c r="N17" s="186">
        <f t="shared" si="5"/>
        <v>1331.9</v>
      </c>
      <c r="O17" s="186">
        <f t="shared" si="6"/>
        <v>2439.3000000000002</v>
      </c>
      <c r="P17" s="179">
        <f t="shared" si="7"/>
        <v>318.24000000000012</v>
      </c>
      <c r="Q17" s="180">
        <f t="shared" si="8"/>
        <v>3579.8</v>
      </c>
      <c r="R17" s="180">
        <f t="shared" si="9"/>
        <v>8668.0999999999985</v>
      </c>
      <c r="S17" s="70">
        <f t="shared" si="10"/>
        <v>1061.8</v>
      </c>
      <c r="T17" s="189">
        <f t="shared" si="21"/>
        <v>0.3</v>
      </c>
      <c r="U17" s="189">
        <v>0.9</v>
      </c>
      <c r="V17" s="172">
        <f t="shared" si="11"/>
        <v>1149.4000000000001</v>
      </c>
      <c r="W17" s="172">
        <f t="shared" si="12"/>
        <v>1538.5</v>
      </c>
      <c r="X17" s="185">
        <f t="shared" si="13"/>
        <v>4559.1000000000004</v>
      </c>
      <c r="Y17" s="186">
        <f t="shared" si="14"/>
        <v>2861.4000000000005</v>
      </c>
      <c r="Z17" s="186">
        <f t="shared" si="15"/>
        <v>4259.45</v>
      </c>
      <c r="AB17" s="190"/>
      <c r="AC17" s="249">
        <f t="shared" si="16"/>
        <v>2438.2000000000003</v>
      </c>
      <c r="AD17" s="249">
        <f t="shared" si="17"/>
        <v>3745.1</v>
      </c>
      <c r="AE17" s="249">
        <f t="shared" si="18"/>
        <v>7138.6</v>
      </c>
    </row>
    <row r="18" spans="1:31" ht="19.5" customHeight="1" x14ac:dyDescent="0.2">
      <c r="A18" s="69" t="s">
        <v>307</v>
      </c>
      <c r="B18" s="188">
        <v>44858</v>
      </c>
      <c r="C18" s="69">
        <v>2</v>
      </c>
      <c r="D18" s="69">
        <v>1</v>
      </c>
      <c r="E18" s="69">
        <v>1</v>
      </c>
      <c r="F18" s="70">
        <f t="shared" si="0"/>
        <v>4287.9000000000005</v>
      </c>
      <c r="G18" s="175">
        <f t="shared" si="19"/>
        <v>6346</v>
      </c>
      <c r="H18" s="70">
        <f t="shared" si="1"/>
        <v>1735.1</v>
      </c>
      <c r="I18" s="184">
        <v>0.4</v>
      </c>
      <c r="J18" s="184">
        <v>0.9</v>
      </c>
      <c r="K18" s="176">
        <f t="shared" si="2"/>
        <v>1332.3000000000002</v>
      </c>
      <c r="L18" s="176">
        <f t="shared" si="3"/>
        <v>2440.2000000000003</v>
      </c>
      <c r="M18" s="185">
        <f t="shared" si="4"/>
        <v>1735.1</v>
      </c>
      <c r="N18" s="186">
        <f t="shared" si="5"/>
        <v>1332.3000000000002</v>
      </c>
      <c r="O18" s="186">
        <f t="shared" si="6"/>
        <v>2440.2000000000003</v>
      </c>
      <c r="P18" s="179">
        <f t="shared" si="7"/>
        <v>316.24000000000012</v>
      </c>
      <c r="Q18" s="180">
        <f t="shared" si="8"/>
        <v>3578.8999999999996</v>
      </c>
      <c r="R18" s="180">
        <f t="shared" si="9"/>
        <v>8667.6999999999989</v>
      </c>
      <c r="S18" s="70">
        <f t="shared" si="10"/>
        <v>1063.8</v>
      </c>
      <c r="T18" s="189">
        <v>0.3</v>
      </c>
      <c r="U18" s="189">
        <v>1</v>
      </c>
      <c r="V18" s="172">
        <f t="shared" si="11"/>
        <v>1149.7</v>
      </c>
      <c r="W18" s="172">
        <f t="shared" si="12"/>
        <v>1539.5</v>
      </c>
      <c r="X18" s="185">
        <f t="shared" si="13"/>
        <v>4561.1000000000004</v>
      </c>
      <c r="Y18" s="186">
        <f t="shared" si="14"/>
        <v>2861.7000000000007</v>
      </c>
      <c r="Z18" s="186">
        <f t="shared" si="15"/>
        <v>4260.45</v>
      </c>
      <c r="AB18" s="190"/>
      <c r="AC18" s="249">
        <f t="shared" si="16"/>
        <v>2436.2000000000003</v>
      </c>
      <c r="AD18" s="249">
        <f t="shared" si="17"/>
        <v>3744.1</v>
      </c>
      <c r="AE18" s="249">
        <f t="shared" si="18"/>
        <v>7138.3</v>
      </c>
    </row>
    <row r="19" spans="1:31" ht="19.5" customHeight="1" x14ac:dyDescent="0.2">
      <c r="A19" s="69" t="s">
        <v>308</v>
      </c>
      <c r="B19" s="188">
        <v>44859</v>
      </c>
      <c r="C19" s="69">
        <v>1.1000000000000001</v>
      </c>
      <c r="D19" s="69">
        <v>1</v>
      </c>
      <c r="E19" s="69">
        <v>1</v>
      </c>
      <c r="F19" s="70">
        <f t="shared" si="0"/>
        <v>4289.0000000000009</v>
      </c>
      <c r="G19" s="175">
        <f t="shared" si="19"/>
        <v>6347</v>
      </c>
      <c r="H19" s="70">
        <f t="shared" si="1"/>
        <v>1736.1999999999998</v>
      </c>
      <c r="I19" s="184">
        <v>0.3</v>
      </c>
      <c r="J19" s="184">
        <v>0.8</v>
      </c>
      <c r="K19" s="176">
        <f t="shared" si="2"/>
        <v>1332.6000000000001</v>
      </c>
      <c r="L19" s="176">
        <f t="shared" si="3"/>
        <v>2441.0000000000005</v>
      </c>
      <c r="M19" s="185">
        <f t="shared" si="4"/>
        <v>1736.1999999999998</v>
      </c>
      <c r="N19" s="186">
        <f t="shared" si="5"/>
        <v>1332.6000000000001</v>
      </c>
      <c r="O19" s="186">
        <f t="shared" si="6"/>
        <v>2441.0000000000005</v>
      </c>
      <c r="P19" s="179">
        <f t="shared" si="7"/>
        <v>315.14000000000021</v>
      </c>
      <c r="Q19" s="180">
        <f t="shared" si="8"/>
        <v>3578.0999999999995</v>
      </c>
      <c r="R19" s="180">
        <f t="shared" si="9"/>
        <v>8667.4</v>
      </c>
      <c r="S19" s="70">
        <f t="shared" si="10"/>
        <v>1064.8999999999999</v>
      </c>
      <c r="T19" s="189">
        <v>0.4</v>
      </c>
      <c r="U19" s="189">
        <v>0.8</v>
      </c>
      <c r="V19" s="172">
        <f t="shared" si="11"/>
        <v>1150.1000000000001</v>
      </c>
      <c r="W19" s="172">
        <f t="shared" si="12"/>
        <v>1540.3</v>
      </c>
      <c r="X19" s="185">
        <f t="shared" si="13"/>
        <v>4562.2000000000007</v>
      </c>
      <c r="Y19" s="186">
        <f t="shared" si="14"/>
        <v>2862.1000000000008</v>
      </c>
      <c r="Z19" s="186">
        <f t="shared" si="15"/>
        <v>4261.25</v>
      </c>
      <c r="AC19" s="249">
        <f t="shared" si="16"/>
        <v>2435.1000000000004</v>
      </c>
      <c r="AD19" s="249">
        <f t="shared" si="17"/>
        <v>3743.3</v>
      </c>
      <c r="AE19" s="249">
        <f t="shared" si="18"/>
        <v>7137.9</v>
      </c>
    </row>
    <row r="20" spans="1:31" ht="19.5" customHeight="1" x14ac:dyDescent="0.2">
      <c r="A20" s="69" t="s">
        <v>309</v>
      </c>
      <c r="B20" s="188">
        <v>44860</v>
      </c>
      <c r="C20" s="69">
        <v>3.5</v>
      </c>
      <c r="D20" s="69">
        <v>3</v>
      </c>
      <c r="E20" s="69">
        <v>7</v>
      </c>
      <c r="F20" s="70">
        <f t="shared" si="0"/>
        <v>4292.5000000000009</v>
      </c>
      <c r="G20" s="175">
        <f t="shared" si="19"/>
        <v>6354</v>
      </c>
      <c r="H20" s="70">
        <f t="shared" si="1"/>
        <v>1739.6999999999998</v>
      </c>
      <c r="I20" s="184">
        <v>1</v>
      </c>
      <c r="J20" s="184">
        <v>3.7</v>
      </c>
      <c r="K20" s="176">
        <f t="shared" si="2"/>
        <v>1333.6000000000001</v>
      </c>
      <c r="L20" s="176">
        <f t="shared" si="3"/>
        <v>2444.7000000000003</v>
      </c>
      <c r="M20" s="185">
        <f t="shared" si="4"/>
        <v>1739.6999999999998</v>
      </c>
      <c r="N20" s="186">
        <f t="shared" si="5"/>
        <v>1333.6000000000001</v>
      </c>
      <c r="O20" s="186">
        <f t="shared" si="6"/>
        <v>2444.7000000000003</v>
      </c>
      <c r="P20" s="179">
        <f t="shared" si="7"/>
        <v>311.64000000000021</v>
      </c>
      <c r="Q20" s="180">
        <f t="shared" si="8"/>
        <v>3574.3999999999996</v>
      </c>
      <c r="R20" s="180">
        <f t="shared" si="9"/>
        <v>8666.4</v>
      </c>
      <c r="S20" s="70">
        <f t="shared" si="10"/>
        <v>1068.3999999999999</v>
      </c>
      <c r="T20" s="189">
        <v>1</v>
      </c>
      <c r="U20" s="189">
        <v>3.6</v>
      </c>
      <c r="V20" s="172">
        <f t="shared" si="11"/>
        <v>1151.1000000000001</v>
      </c>
      <c r="W20" s="172">
        <f t="shared" si="12"/>
        <v>1543.8999999999999</v>
      </c>
      <c r="X20" s="185">
        <f t="shared" si="13"/>
        <v>4565.7000000000007</v>
      </c>
      <c r="Y20" s="186">
        <f t="shared" si="14"/>
        <v>2863.1000000000008</v>
      </c>
      <c r="Z20" s="186">
        <f t="shared" si="15"/>
        <v>4264.8500000000004</v>
      </c>
      <c r="AC20" s="249">
        <f t="shared" si="16"/>
        <v>2431.6000000000004</v>
      </c>
      <c r="AD20" s="249">
        <f t="shared" si="17"/>
        <v>3739.7</v>
      </c>
      <c r="AE20" s="249">
        <f t="shared" si="18"/>
        <v>7136.9</v>
      </c>
    </row>
    <row r="21" spans="1:31" ht="19.5" customHeight="1" x14ac:dyDescent="0.2">
      <c r="A21" s="69" t="s">
        <v>310</v>
      </c>
      <c r="B21" s="188">
        <v>44861</v>
      </c>
      <c r="C21" s="69">
        <v>5.5</v>
      </c>
      <c r="D21" s="69">
        <v>4</v>
      </c>
      <c r="E21" s="69">
        <v>12</v>
      </c>
      <c r="F21" s="70">
        <f t="shared" si="0"/>
        <v>4298.0000000000009</v>
      </c>
      <c r="G21" s="175">
        <f t="shared" si="19"/>
        <v>6366</v>
      </c>
      <c r="H21" s="70">
        <f t="shared" si="1"/>
        <v>1745.1999999999998</v>
      </c>
      <c r="I21" s="184">
        <v>2</v>
      </c>
      <c r="J21" s="184">
        <v>5.5</v>
      </c>
      <c r="K21" s="176">
        <f t="shared" si="2"/>
        <v>1335.6000000000001</v>
      </c>
      <c r="L21" s="176">
        <f t="shared" si="3"/>
        <v>2450.2000000000003</v>
      </c>
      <c r="M21" s="185">
        <f t="shared" si="4"/>
        <v>1745.1999999999998</v>
      </c>
      <c r="N21" s="186">
        <f t="shared" si="5"/>
        <v>1335.6000000000001</v>
      </c>
      <c r="O21" s="186">
        <f t="shared" si="6"/>
        <v>2450.2000000000003</v>
      </c>
      <c r="P21" s="179">
        <f t="shared" si="7"/>
        <v>306.14000000000021</v>
      </c>
      <c r="Q21" s="180">
        <f t="shared" si="8"/>
        <v>3568.8999999999996</v>
      </c>
      <c r="R21" s="180">
        <f t="shared" si="9"/>
        <v>8664.4</v>
      </c>
      <c r="S21" s="70">
        <f t="shared" si="10"/>
        <v>1073.8999999999999</v>
      </c>
      <c r="T21" s="189">
        <v>2</v>
      </c>
      <c r="U21" s="189">
        <v>5.6</v>
      </c>
      <c r="V21" s="172">
        <f t="shared" si="11"/>
        <v>1153.1000000000001</v>
      </c>
      <c r="W21" s="172">
        <f t="shared" si="12"/>
        <v>1549.4999999999998</v>
      </c>
      <c r="X21" s="185">
        <f t="shared" si="13"/>
        <v>4571.2000000000007</v>
      </c>
      <c r="Y21" s="186">
        <f t="shared" si="14"/>
        <v>2865.1000000000008</v>
      </c>
      <c r="Z21" s="186">
        <f t="shared" si="15"/>
        <v>4270.4500000000007</v>
      </c>
      <c r="AC21" s="249">
        <f t="shared" si="16"/>
        <v>2426.1000000000004</v>
      </c>
      <c r="AD21" s="249">
        <f t="shared" si="17"/>
        <v>3734.1000000000004</v>
      </c>
      <c r="AE21" s="249">
        <f t="shared" si="18"/>
        <v>7134.9</v>
      </c>
    </row>
    <row r="22" spans="1:31" ht="19.5" customHeight="1" x14ac:dyDescent="0.2">
      <c r="A22" s="69" t="s">
        <v>311</v>
      </c>
      <c r="B22" s="188">
        <v>44862</v>
      </c>
      <c r="C22" s="69">
        <v>2.5</v>
      </c>
      <c r="D22" s="69">
        <v>1</v>
      </c>
      <c r="E22" s="69">
        <v>1</v>
      </c>
      <c r="F22" s="70">
        <f t="shared" si="0"/>
        <v>4300.5000000000009</v>
      </c>
      <c r="G22" s="175">
        <f t="shared" si="19"/>
        <v>6367</v>
      </c>
      <c r="H22" s="70">
        <f t="shared" si="1"/>
        <v>1747.6999999999998</v>
      </c>
      <c r="I22" s="184">
        <v>0.3</v>
      </c>
      <c r="J22" s="184">
        <v>1</v>
      </c>
      <c r="K22" s="176">
        <f t="shared" si="2"/>
        <v>1335.9</v>
      </c>
      <c r="L22" s="176">
        <f t="shared" si="3"/>
        <v>2451.2000000000003</v>
      </c>
      <c r="M22" s="185">
        <f t="shared" si="4"/>
        <v>1747.6999999999998</v>
      </c>
      <c r="N22" s="186">
        <f t="shared" si="5"/>
        <v>1335.9</v>
      </c>
      <c r="O22" s="186">
        <f t="shared" si="6"/>
        <v>2451.2000000000003</v>
      </c>
      <c r="P22" s="179">
        <f t="shared" si="7"/>
        <v>303.64000000000021</v>
      </c>
      <c r="Q22" s="180">
        <f t="shared" si="8"/>
        <v>3567.8999999999996</v>
      </c>
      <c r="R22" s="180">
        <f t="shared" si="9"/>
        <v>8664.0999999999985</v>
      </c>
      <c r="S22" s="70">
        <f t="shared" si="10"/>
        <v>1076.3999999999999</v>
      </c>
      <c r="T22" s="189">
        <v>0.3</v>
      </c>
      <c r="U22" s="189">
        <v>0.9</v>
      </c>
      <c r="V22" s="172">
        <f t="shared" si="11"/>
        <v>1153.4000000000001</v>
      </c>
      <c r="W22" s="172">
        <f t="shared" si="12"/>
        <v>1550.3999999999999</v>
      </c>
      <c r="X22" s="185">
        <f t="shared" si="13"/>
        <v>4573.7000000000007</v>
      </c>
      <c r="Y22" s="186">
        <f t="shared" si="14"/>
        <v>2865.400000000001</v>
      </c>
      <c r="Z22" s="186">
        <f t="shared" si="15"/>
        <v>4271.3500000000004</v>
      </c>
      <c r="AC22" s="249">
        <f t="shared" si="16"/>
        <v>2423.6000000000004</v>
      </c>
      <c r="AD22" s="249">
        <f t="shared" si="17"/>
        <v>3733.2</v>
      </c>
      <c r="AE22" s="249">
        <f t="shared" si="18"/>
        <v>7134.6</v>
      </c>
    </row>
    <row r="23" spans="1:31" ht="19.5" customHeight="1" x14ac:dyDescent="0.2">
      <c r="A23" s="69" t="s">
        <v>312</v>
      </c>
      <c r="B23" s="188">
        <v>44865</v>
      </c>
      <c r="C23" s="69">
        <v>2.8</v>
      </c>
      <c r="D23" s="69">
        <v>2</v>
      </c>
      <c r="E23" s="69">
        <v>6</v>
      </c>
      <c r="F23" s="70">
        <f t="shared" si="0"/>
        <v>4303.3000000000011</v>
      </c>
      <c r="G23" s="175">
        <f t="shared" si="19"/>
        <v>6373</v>
      </c>
      <c r="H23" s="70">
        <f t="shared" si="1"/>
        <v>1750.4999999999998</v>
      </c>
      <c r="I23" s="184">
        <v>0.8</v>
      </c>
      <c r="J23" s="184">
        <v>2.2999999999999998</v>
      </c>
      <c r="K23" s="176">
        <f t="shared" si="2"/>
        <v>1336.7</v>
      </c>
      <c r="L23" s="176">
        <f t="shared" si="3"/>
        <v>2453.5000000000005</v>
      </c>
      <c r="M23" s="185">
        <f t="shared" si="4"/>
        <v>1750.4999999999998</v>
      </c>
      <c r="N23" s="186">
        <f t="shared" si="5"/>
        <v>1336.7</v>
      </c>
      <c r="O23" s="186">
        <f t="shared" si="6"/>
        <v>2453.5000000000005</v>
      </c>
      <c r="P23" s="179">
        <f t="shared" si="7"/>
        <v>300.84000000000026</v>
      </c>
      <c r="Q23" s="180">
        <f t="shared" si="8"/>
        <v>3565.5999999999995</v>
      </c>
      <c r="R23" s="180">
        <f t="shared" si="9"/>
        <v>8663.2999999999993</v>
      </c>
      <c r="S23" s="70">
        <f t="shared" si="10"/>
        <v>1079.1999999999998</v>
      </c>
      <c r="T23" s="189">
        <v>0.7</v>
      </c>
      <c r="U23" s="189">
        <v>2.4</v>
      </c>
      <c r="V23" s="172">
        <f t="shared" si="11"/>
        <v>1154.1000000000001</v>
      </c>
      <c r="W23" s="172">
        <f t="shared" si="12"/>
        <v>1552.8</v>
      </c>
      <c r="X23" s="185">
        <f t="shared" si="13"/>
        <v>4576.5000000000009</v>
      </c>
      <c r="Y23" s="186">
        <f t="shared" si="14"/>
        <v>2866.1000000000008</v>
      </c>
      <c r="Z23" s="186">
        <f t="shared" si="15"/>
        <v>4273.75</v>
      </c>
      <c r="AC23" s="249">
        <f t="shared" si="16"/>
        <v>2420.8000000000002</v>
      </c>
      <c r="AD23" s="249">
        <f t="shared" si="17"/>
        <v>3730.8</v>
      </c>
      <c r="AE23" s="249">
        <f t="shared" si="18"/>
        <v>7133.9</v>
      </c>
    </row>
    <row r="24" spans="1:31" ht="19.5" customHeight="1" x14ac:dyDescent="0.2">
      <c r="A24" s="69" t="s">
        <v>313</v>
      </c>
      <c r="B24" s="188">
        <v>44865</v>
      </c>
      <c r="C24" s="69">
        <v>0</v>
      </c>
      <c r="D24" s="69">
        <v>0</v>
      </c>
      <c r="E24" s="69">
        <v>0</v>
      </c>
      <c r="F24" s="70">
        <f t="shared" si="0"/>
        <v>4303.3000000000011</v>
      </c>
      <c r="G24" s="175">
        <f t="shared" si="19"/>
        <v>6373</v>
      </c>
      <c r="H24" s="70">
        <f t="shared" si="1"/>
        <v>1750.4999999999998</v>
      </c>
      <c r="I24" s="184">
        <v>0.3</v>
      </c>
      <c r="J24" s="184">
        <v>0.7</v>
      </c>
      <c r="K24" s="176">
        <f t="shared" si="2"/>
        <v>1337</v>
      </c>
      <c r="L24" s="176">
        <f t="shared" si="3"/>
        <v>2454.2000000000003</v>
      </c>
      <c r="M24" s="185">
        <f t="shared" si="4"/>
        <v>1750.4999999999998</v>
      </c>
      <c r="N24" s="186">
        <f t="shared" si="5"/>
        <v>1337</v>
      </c>
      <c r="O24" s="186">
        <f t="shared" si="6"/>
        <v>2454.2000000000003</v>
      </c>
      <c r="P24" s="179">
        <f t="shared" si="7"/>
        <v>300.84000000000026</v>
      </c>
      <c r="Q24" s="180">
        <f t="shared" si="8"/>
        <v>3564.8999999999996</v>
      </c>
      <c r="R24" s="180">
        <f t="shared" si="9"/>
        <v>8663</v>
      </c>
      <c r="S24" s="70">
        <f t="shared" si="10"/>
        <v>1079.1999999999998</v>
      </c>
      <c r="T24" s="189">
        <v>0.4</v>
      </c>
      <c r="U24" s="189">
        <v>0.6</v>
      </c>
      <c r="V24" s="172">
        <f t="shared" si="11"/>
        <v>1154.5000000000002</v>
      </c>
      <c r="W24" s="172">
        <f t="shared" si="12"/>
        <v>1553.3999999999999</v>
      </c>
      <c r="X24" s="185">
        <f t="shared" si="13"/>
        <v>4576.5000000000009</v>
      </c>
      <c r="Y24" s="186">
        <f t="shared" si="14"/>
        <v>2866.5000000000009</v>
      </c>
      <c r="Z24" s="186">
        <f t="shared" si="15"/>
        <v>4274.3500000000004</v>
      </c>
      <c r="AC24" s="249">
        <f t="shared" si="16"/>
        <v>2420.8000000000002</v>
      </c>
      <c r="AD24" s="249">
        <f t="shared" si="17"/>
        <v>3730.2</v>
      </c>
      <c r="AE24" s="249">
        <f t="shared" si="18"/>
        <v>7133.5</v>
      </c>
    </row>
    <row r="25" spans="1:31" ht="19.5" customHeight="1" x14ac:dyDescent="0.2">
      <c r="A25" s="69" t="s">
        <v>314</v>
      </c>
      <c r="B25" s="188">
        <v>44866</v>
      </c>
      <c r="C25" s="69">
        <v>2.8</v>
      </c>
      <c r="D25" s="69">
        <v>2</v>
      </c>
      <c r="E25" s="69">
        <v>11</v>
      </c>
      <c r="F25" s="70">
        <f t="shared" si="0"/>
        <v>4306.1000000000013</v>
      </c>
      <c r="G25" s="175">
        <f t="shared" si="19"/>
        <v>6384</v>
      </c>
      <c r="H25" s="70">
        <f t="shared" si="1"/>
        <v>1753.2999999999997</v>
      </c>
      <c r="I25" s="184">
        <v>0.7</v>
      </c>
      <c r="J25" s="184">
        <v>3.3</v>
      </c>
      <c r="K25" s="176">
        <f t="shared" si="2"/>
        <v>1337.7</v>
      </c>
      <c r="L25" s="176">
        <f t="shared" si="3"/>
        <v>2457.5000000000005</v>
      </c>
      <c r="M25" s="185">
        <f t="shared" si="4"/>
        <v>1753.2999999999997</v>
      </c>
      <c r="N25" s="186">
        <f t="shared" si="5"/>
        <v>1337.7</v>
      </c>
      <c r="O25" s="186">
        <f t="shared" si="6"/>
        <v>2457.5000000000005</v>
      </c>
      <c r="P25" s="179">
        <f t="shared" si="7"/>
        <v>298.0400000000003</v>
      </c>
      <c r="Q25" s="180">
        <f t="shared" si="8"/>
        <v>3561.5999999999995</v>
      </c>
      <c r="R25" s="180">
        <f t="shared" si="9"/>
        <v>8662.2999999999993</v>
      </c>
      <c r="S25" s="70">
        <f t="shared" si="10"/>
        <v>1081.9999999999998</v>
      </c>
      <c r="T25" s="189">
        <v>0.7</v>
      </c>
      <c r="U25" s="189">
        <v>3.3</v>
      </c>
      <c r="V25" s="172">
        <f t="shared" si="11"/>
        <v>1155.2000000000003</v>
      </c>
      <c r="W25" s="172">
        <f t="shared" si="12"/>
        <v>1556.6999999999998</v>
      </c>
      <c r="X25" s="185">
        <f t="shared" si="13"/>
        <v>4579.3000000000011</v>
      </c>
      <c r="Y25" s="186">
        <f t="shared" si="14"/>
        <v>2867.2000000000007</v>
      </c>
      <c r="Z25" s="186">
        <f t="shared" si="15"/>
        <v>4277.6500000000005</v>
      </c>
      <c r="AC25" s="249">
        <f t="shared" si="16"/>
        <v>2418.0000000000005</v>
      </c>
      <c r="AD25" s="249">
        <f t="shared" si="17"/>
        <v>3726.9</v>
      </c>
      <c r="AE25" s="249">
        <f t="shared" si="18"/>
        <v>7132.7999999999993</v>
      </c>
    </row>
    <row r="26" spans="1:31" ht="19.5" customHeight="1" x14ac:dyDescent="0.2">
      <c r="A26" s="69" t="s">
        <v>315</v>
      </c>
      <c r="B26" s="188">
        <v>44867</v>
      </c>
      <c r="C26" s="69">
        <v>1.3</v>
      </c>
      <c r="D26" s="69">
        <v>1</v>
      </c>
      <c r="E26" s="69">
        <v>6</v>
      </c>
      <c r="F26" s="70">
        <f t="shared" si="0"/>
        <v>4307.4000000000015</v>
      </c>
      <c r="G26" s="175">
        <f t="shared" si="19"/>
        <v>6390</v>
      </c>
      <c r="H26" s="70">
        <f t="shared" si="1"/>
        <v>1754.5999999999997</v>
      </c>
      <c r="I26" s="184">
        <v>0.4</v>
      </c>
      <c r="J26" s="184">
        <v>2</v>
      </c>
      <c r="K26" s="176">
        <f t="shared" si="2"/>
        <v>1338.1000000000001</v>
      </c>
      <c r="L26" s="176">
        <f t="shared" si="3"/>
        <v>2459.5000000000005</v>
      </c>
      <c r="M26" s="185">
        <f t="shared" si="4"/>
        <v>1754.5999999999997</v>
      </c>
      <c r="N26" s="186">
        <f t="shared" si="5"/>
        <v>1338.1000000000001</v>
      </c>
      <c r="O26" s="186">
        <f t="shared" si="6"/>
        <v>2459.5000000000005</v>
      </c>
      <c r="P26" s="179">
        <f t="shared" si="7"/>
        <v>296.74000000000035</v>
      </c>
      <c r="Q26" s="180">
        <f t="shared" si="8"/>
        <v>3559.5999999999995</v>
      </c>
      <c r="R26" s="180">
        <f t="shared" si="9"/>
        <v>8661.9</v>
      </c>
      <c r="S26" s="70">
        <f t="shared" si="10"/>
        <v>1083.2999999999997</v>
      </c>
      <c r="T26" s="189">
        <v>0.3</v>
      </c>
      <c r="U26" s="189">
        <v>2.2000000000000002</v>
      </c>
      <c r="V26" s="172">
        <f t="shared" si="11"/>
        <v>1155.5000000000002</v>
      </c>
      <c r="W26" s="172">
        <f t="shared" si="12"/>
        <v>1558.8999999999999</v>
      </c>
      <c r="X26" s="185">
        <f t="shared" si="13"/>
        <v>4580.6000000000013</v>
      </c>
      <c r="Y26" s="186">
        <f t="shared" si="14"/>
        <v>2867.5000000000009</v>
      </c>
      <c r="Z26" s="186">
        <f t="shared" si="15"/>
        <v>4279.8500000000004</v>
      </c>
      <c r="AC26" s="249">
        <f t="shared" si="16"/>
        <v>2416.7000000000003</v>
      </c>
      <c r="AD26" s="249">
        <f t="shared" si="17"/>
        <v>3724.7</v>
      </c>
      <c r="AE26" s="249">
        <f t="shared" si="18"/>
        <v>7132.5</v>
      </c>
    </row>
    <row r="27" spans="1:31" ht="19.5" customHeight="1" x14ac:dyDescent="0.2">
      <c r="A27" s="69" t="s">
        <v>316</v>
      </c>
      <c r="B27" s="188">
        <v>44867</v>
      </c>
      <c r="C27" s="69">
        <v>0.5</v>
      </c>
      <c r="D27" s="69">
        <v>1</v>
      </c>
      <c r="E27" s="69">
        <v>5</v>
      </c>
      <c r="F27" s="70">
        <f t="shared" si="0"/>
        <v>4307.9000000000015</v>
      </c>
      <c r="G27" s="175">
        <f t="shared" si="19"/>
        <v>6395</v>
      </c>
      <c r="H27" s="70">
        <f t="shared" si="1"/>
        <v>1755.0999999999997</v>
      </c>
      <c r="I27" s="184">
        <v>0.3</v>
      </c>
      <c r="J27" s="184">
        <v>0.9</v>
      </c>
      <c r="K27" s="176">
        <f t="shared" si="2"/>
        <v>1338.4</v>
      </c>
      <c r="L27" s="176">
        <f t="shared" si="3"/>
        <v>2460.4000000000005</v>
      </c>
      <c r="M27" s="185">
        <f t="shared" si="4"/>
        <v>1755.0999999999997</v>
      </c>
      <c r="N27" s="186">
        <f t="shared" si="5"/>
        <v>1338.4</v>
      </c>
      <c r="O27" s="186">
        <f t="shared" si="6"/>
        <v>2460.4000000000005</v>
      </c>
      <c r="P27" s="179">
        <f t="shared" si="7"/>
        <v>296.24000000000035</v>
      </c>
      <c r="Q27" s="180">
        <f t="shared" si="8"/>
        <v>3558.7</v>
      </c>
      <c r="R27" s="180">
        <f t="shared" si="9"/>
        <v>8661.5999999999985</v>
      </c>
      <c r="S27" s="70">
        <f t="shared" si="10"/>
        <v>1083.7999999999997</v>
      </c>
      <c r="T27" s="189">
        <v>0.4</v>
      </c>
      <c r="U27" s="189">
        <v>0.9</v>
      </c>
      <c r="V27" s="172">
        <f t="shared" si="11"/>
        <v>1155.9000000000003</v>
      </c>
      <c r="W27" s="172">
        <f t="shared" si="12"/>
        <v>1559.8</v>
      </c>
      <c r="X27" s="185">
        <f t="shared" si="13"/>
        <v>4581.1000000000013</v>
      </c>
      <c r="Y27" s="186">
        <f t="shared" si="14"/>
        <v>2867.900000000001</v>
      </c>
      <c r="Z27" s="186">
        <f t="shared" si="15"/>
        <v>4280.75</v>
      </c>
      <c r="AC27" s="249">
        <f t="shared" si="16"/>
        <v>2416.2000000000003</v>
      </c>
      <c r="AD27" s="249">
        <f t="shared" si="17"/>
        <v>3723.8</v>
      </c>
      <c r="AE27" s="249">
        <f t="shared" si="18"/>
        <v>7132.0999999999995</v>
      </c>
    </row>
    <row r="28" spans="1:31" ht="19.5" customHeight="1" x14ac:dyDescent="0.2">
      <c r="A28" s="69" t="s">
        <v>317</v>
      </c>
      <c r="B28" s="188">
        <v>44868</v>
      </c>
      <c r="C28" s="69">
        <v>0.4</v>
      </c>
      <c r="D28" s="69">
        <v>1</v>
      </c>
      <c r="E28" s="69">
        <v>1</v>
      </c>
      <c r="F28" s="70">
        <f t="shared" si="0"/>
        <v>4308.3000000000011</v>
      </c>
      <c r="G28" s="175">
        <f t="shared" si="19"/>
        <v>6396</v>
      </c>
      <c r="H28" s="70">
        <f t="shared" si="1"/>
        <v>1755.4999999999998</v>
      </c>
      <c r="I28" s="184">
        <v>0.4</v>
      </c>
      <c r="J28" s="184">
        <v>0.9</v>
      </c>
      <c r="K28" s="176">
        <f t="shared" si="2"/>
        <v>1338.8000000000002</v>
      </c>
      <c r="L28" s="176">
        <f t="shared" si="3"/>
        <v>2461.3000000000006</v>
      </c>
      <c r="M28" s="185">
        <f t="shared" si="4"/>
        <v>1755.4999999999998</v>
      </c>
      <c r="N28" s="186">
        <f t="shared" si="5"/>
        <v>1338.8000000000002</v>
      </c>
      <c r="O28" s="186">
        <f t="shared" si="6"/>
        <v>2461.3000000000006</v>
      </c>
      <c r="P28" s="179">
        <f t="shared" si="7"/>
        <v>295.84000000000026</v>
      </c>
      <c r="Q28" s="180">
        <f t="shared" si="8"/>
        <v>3557.7999999999993</v>
      </c>
      <c r="R28" s="180">
        <f t="shared" si="9"/>
        <v>8661.1999999999989</v>
      </c>
      <c r="S28" s="70">
        <f t="shared" si="10"/>
        <v>1084.1999999999998</v>
      </c>
      <c r="T28" s="189">
        <v>0.4</v>
      </c>
      <c r="U28" s="189">
        <v>0.9</v>
      </c>
      <c r="V28" s="172">
        <f t="shared" si="11"/>
        <v>1156.3000000000004</v>
      </c>
      <c r="W28" s="172">
        <f t="shared" si="12"/>
        <v>1560.7</v>
      </c>
      <c r="X28" s="185">
        <f t="shared" si="13"/>
        <v>4581.5000000000018</v>
      </c>
      <c r="Y28" s="186">
        <f t="shared" si="14"/>
        <v>2868.3000000000011</v>
      </c>
      <c r="Z28" s="186">
        <f t="shared" si="15"/>
        <v>4281.6499999999996</v>
      </c>
      <c r="AC28" s="249">
        <f t="shared" si="16"/>
        <v>2415.8000000000002</v>
      </c>
      <c r="AD28" s="249">
        <f t="shared" si="17"/>
        <v>3722.8999999999996</v>
      </c>
      <c r="AE28" s="249">
        <f t="shared" si="18"/>
        <v>7131.7</v>
      </c>
    </row>
    <row r="29" spans="1:31" ht="19.5" customHeight="1" x14ac:dyDescent="0.2">
      <c r="A29" s="69" t="s">
        <v>318</v>
      </c>
      <c r="B29" s="188">
        <v>44872</v>
      </c>
      <c r="C29" s="69">
        <v>1.5</v>
      </c>
      <c r="D29" s="69">
        <v>1</v>
      </c>
      <c r="E29" s="69">
        <v>5</v>
      </c>
      <c r="F29" s="70">
        <f t="shared" si="0"/>
        <v>4309.8000000000011</v>
      </c>
      <c r="G29" s="175">
        <f t="shared" si="19"/>
        <v>6401</v>
      </c>
      <c r="H29" s="70">
        <f t="shared" si="1"/>
        <v>1756.9999999999998</v>
      </c>
      <c r="I29" s="184">
        <v>0.3</v>
      </c>
      <c r="J29" s="184">
        <v>1.4</v>
      </c>
      <c r="K29" s="176">
        <f t="shared" si="2"/>
        <v>1339.1000000000001</v>
      </c>
      <c r="L29" s="176">
        <f t="shared" si="3"/>
        <v>2462.7000000000007</v>
      </c>
      <c r="M29" s="185">
        <f t="shared" si="4"/>
        <v>1756.9999999999998</v>
      </c>
      <c r="N29" s="186">
        <f t="shared" si="5"/>
        <v>1339.1000000000001</v>
      </c>
      <c r="O29" s="186">
        <f t="shared" si="6"/>
        <v>2462.7000000000007</v>
      </c>
      <c r="P29" s="179">
        <f t="shared" si="7"/>
        <v>294.34000000000026</v>
      </c>
      <c r="Q29" s="180">
        <f t="shared" si="8"/>
        <v>3556.3999999999996</v>
      </c>
      <c r="R29" s="180">
        <f t="shared" si="9"/>
        <v>8660.9</v>
      </c>
      <c r="S29" s="70">
        <f t="shared" si="10"/>
        <v>1085.6999999999998</v>
      </c>
      <c r="T29" s="189">
        <v>0.3</v>
      </c>
      <c r="U29" s="189">
        <v>1.5</v>
      </c>
      <c r="V29" s="172">
        <f t="shared" si="11"/>
        <v>1156.6000000000004</v>
      </c>
      <c r="W29" s="172">
        <f t="shared" si="12"/>
        <v>1562.2</v>
      </c>
      <c r="X29" s="185">
        <f t="shared" si="13"/>
        <v>4583.0000000000018</v>
      </c>
      <c r="Y29" s="186">
        <f t="shared" si="14"/>
        <v>2868.6000000000013</v>
      </c>
      <c r="Z29" s="186">
        <f t="shared" si="15"/>
        <v>4283.1499999999996</v>
      </c>
      <c r="AC29" s="249">
        <f t="shared" si="16"/>
        <v>2414.3000000000002</v>
      </c>
      <c r="AD29" s="249">
        <f t="shared" si="17"/>
        <v>3721.3999999999996</v>
      </c>
      <c r="AE29" s="249">
        <f t="shared" si="18"/>
        <v>7131.4</v>
      </c>
    </row>
    <row r="30" spans="1:31" ht="19.5" customHeight="1" x14ac:dyDescent="0.2">
      <c r="A30" s="69" t="s">
        <v>319</v>
      </c>
      <c r="B30" s="188">
        <v>44874</v>
      </c>
      <c r="C30" s="69">
        <v>1.6</v>
      </c>
      <c r="D30" s="69">
        <v>1</v>
      </c>
      <c r="E30" s="69">
        <v>1</v>
      </c>
      <c r="F30" s="70">
        <f t="shared" si="0"/>
        <v>4311.4000000000015</v>
      </c>
      <c r="G30" s="175">
        <f t="shared" si="19"/>
        <v>6402</v>
      </c>
      <c r="H30" s="70">
        <f t="shared" si="1"/>
        <v>1758.5999999999997</v>
      </c>
      <c r="I30" s="184">
        <v>0.4</v>
      </c>
      <c r="J30" s="184">
        <v>1.3</v>
      </c>
      <c r="K30" s="176">
        <f t="shared" si="2"/>
        <v>1339.5000000000002</v>
      </c>
      <c r="L30" s="176">
        <f t="shared" si="3"/>
        <v>2464.0000000000009</v>
      </c>
      <c r="M30" s="185">
        <f t="shared" si="4"/>
        <v>1758.5999999999997</v>
      </c>
      <c r="N30" s="186">
        <f t="shared" si="5"/>
        <v>1339.5000000000002</v>
      </c>
      <c r="O30" s="186">
        <f t="shared" si="6"/>
        <v>2464.0000000000009</v>
      </c>
      <c r="P30" s="179">
        <f t="shared" si="7"/>
        <v>292.74000000000035</v>
      </c>
      <c r="Q30" s="180">
        <f t="shared" si="8"/>
        <v>3555.0999999999995</v>
      </c>
      <c r="R30" s="180">
        <f t="shared" si="9"/>
        <v>8660.5</v>
      </c>
      <c r="S30" s="70">
        <f t="shared" si="10"/>
        <v>1087.2999999999997</v>
      </c>
      <c r="T30" s="189">
        <v>0.3</v>
      </c>
      <c r="U30" s="189">
        <v>1.2</v>
      </c>
      <c r="V30" s="172">
        <f t="shared" si="11"/>
        <v>1156.9000000000003</v>
      </c>
      <c r="W30" s="172">
        <f t="shared" si="12"/>
        <v>1563.4</v>
      </c>
      <c r="X30" s="185">
        <f t="shared" si="13"/>
        <v>4584.6000000000022</v>
      </c>
      <c r="Y30" s="186">
        <f t="shared" si="14"/>
        <v>2868.9000000000015</v>
      </c>
      <c r="Z30" s="186">
        <f t="shared" si="15"/>
        <v>4284.3499999999995</v>
      </c>
      <c r="AC30" s="249">
        <f t="shared" si="16"/>
        <v>2412.7000000000003</v>
      </c>
      <c r="AD30" s="249">
        <f t="shared" si="17"/>
        <v>3720.2</v>
      </c>
      <c r="AE30" s="249">
        <f t="shared" si="18"/>
        <v>7131.0999999999995</v>
      </c>
    </row>
    <row r="31" spans="1:31" ht="19.5" customHeight="1" x14ac:dyDescent="0.2">
      <c r="A31" s="69" t="s">
        <v>320</v>
      </c>
      <c r="B31" s="188">
        <v>44881</v>
      </c>
      <c r="C31" s="69">
        <v>1.5</v>
      </c>
      <c r="D31" s="69">
        <v>1</v>
      </c>
      <c r="E31" s="69">
        <v>13</v>
      </c>
      <c r="F31" s="70">
        <f t="shared" si="0"/>
        <v>4312.9000000000015</v>
      </c>
      <c r="G31" s="175">
        <f t="shared" si="19"/>
        <v>6415</v>
      </c>
      <c r="H31" s="70">
        <f t="shared" si="1"/>
        <v>1760.0999999999997</v>
      </c>
      <c r="I31" s="184">
        <v>0.3</v>
      </c>
      <c r="J31" s="184">
        <v>1.7</v>
      </c>
      <c r="K31" s="176">
        <f t="shared" si="2"/>
        <v>1339.8000000000002</v>
      </c>
      <c r="L31" s="176">
        <f t="shared" si="3"/>
        <v>2465.7000000000007</v>
      </c>
      <c r="M31" s="185">
        <f t="shared" si="4"/>
        <v>1760.0999999999997</v>
      </c>
      <c r="N31" s="186">
        <f t="shared" si="5"/>
        <v>1339.8000000000002</v>
      </c>
      <c r="O31" s="186">
        <f t="shared" si="6"/>
        <v>2465.7000000000007</v>
      </c>
      <c r="P31" s="179">
        <f t="shared" si="7"/>
        <v>291.24000000000035</v>
      </c>
      <c r="Q31" s="180">
        <f t="shared" si="8"/>
        <v>3553.3999999999996</v>
      </c>
      <c r="R31" s="180">
        <f t="shared" si="9"/>
        <v>8660.1999999999989</v>
      </c>
      <c r="S31" s="70">
        <f t="shared" si="10"/>
        <v>1088.7999999999997</v>
      </c>
      <c r="T31" s="189">
        <v>0.4</v>
      </c>
      <c r="U31" s="189">
        <v>2.2000000000000002</v>
      </c>
      <c r="V31" s="172">
        <f t="shared" si="11"/>
        <v>1157.3000000000004</v>
      </c>
      <c r="W31" s="172">
        <f t="shared" si="12"/>
        <v>1565.6000000000001</v>
      </c>
      <c r="X31" s="185">
        <f t="shared" si="13"/>
        <v>4586.1000000000022</v>
      </c>
      <c r="Y31" s="186">
        <f t="shared" si="14"/>
        <v>2869.3000000000015</v>
      </c>
      <c r="Z31" s="186">
        <f t="shared" si="15"/>
        <v>4286.5499999999993</v>
      </c>
      <c r="AC31" s="249">
        <f t="shared" si="16"/>
        <v>2411.2000000000003</v>
      </c>
      <c r="AD31" s="249">
        <f t="shared" si="17"/>
        <v>3718</v>
      </c>
      <c r="AE31" s="249">
        <f t="shared" si="18"/>
        <v>7130.7</v>
      </c>
    </row>
    <row r="32" spans="1:31" ht="19.5" customHeight="1" x14ac:dyDescent="0.2">
      <c r="A32" s="69" t="s">
        <v>321</v>
      </c>
      <c r="B32" s="188">
        <v>44882</v>
      </c>
      <c r="C32" s="69">
        <v>1.5</v>
      </c>
      <c r="D32" s="69">
        <v>1</v>
      </c>
      <c r="E32" s="69">
        <v>5</v>
      </c>
      <c r="F32" s="70">
        <f t="shared" si="0"/>
        <v>4314.4000000000015</v>
      </c>
      <c r="G32" s="175">
        <f t="shared" si="19"/>
        <v>6420</v>
      </c>
      <c r="H32" s="70">
        <f t="shared" si="1"/>
        <v>1761.5999999999997</v>
      </c>
      <c r="I32" s="184">
        <v>0.4</v>
      </c>
      <c r="J32" s="184">
        <v>1.5</v>
      </c>
      <c r="K32" s="176">
        <f t="shared" si="2"/>
        <v>1340.2000000000003</v>
      </c>
      <c r="L32" s="176">
        <f t="shared" si="3"/>
        <v>2467.2000000000007</v>
      </c>
      <c r="M32" s="185">
        <f t="shared" si="4"/>
        <v>1761.5999999999997</v>
      </c>
      <c r="N32" s="186">
        <f t="shared" si="5"/>
        <v>1340.2000000000003</v>
      </c>
      <c r="O32" s="186">
        <f t="shared" si="6"/>
        <v>2467.2000000000007</v>
      </c>
      <c r="P32" s="179">
        <f t="shared" si="7"/>
        <v>289.74000000000035</v>
      </c>
      <c r="Q32" s="180">
        <f t="shared" si="8"/>
        <v>3551.8999999999996</v>
      </c>
      <c r="R32" s="180">
        <f t="shared" si="9"/>
        <v>8659.7999999999993</v>
      </c>
      <c r="S32" s="70">
        <f t="shared" si="10"/>
        <v>1090.2999999999997</v>
      </c>
      <c r="T32" s="189">
        <v>0.4</v>
      </c>
      <c r="U32" s="189">
        <v>1.6</v>
      </c>
      <c r="V32" s="172">
        <f t="shared" si="11"/>
        <v>1157.7000000000005</v>
      </c>
      <c r="W32" s="172">
        <f t="shared" si="12"/>
        <v>1567.2</v>
      </c>
      <c r="X32" s="185">
        <f t="shared" si="13"/>
        <v>4587.6000000000022</v>
      </c>
      <c r="Y32" s="186">
        <f t="shared" si="14"/>
        <v>2869.7000000000016</v>
      </c>
      <c r="Z32" s="186">
        <f t="shared" si="15"/>
        <v>4288.1499999999996</v>
      </c>
      <c r="AC32" s="249">
        <f t="shared" si="16"/>
        <v>2409.7000000000003</v>
      </c>
      <c r="AD32" s="249">
        <f t="shared" si="17"/>
        <v>3716.3999999999996</v>
      </c>
      <c r="AE32" s="249">
        <f t="shared" si="18"/>
        <v>7130.2999999999993</v>
      </c>
    </row>
    <row r="33" spans="1:31" ht="19.5" customHeight="1" x14ac:dyDescent="0.2">
      <c r="A33" s="69" t="s">
        <v>322</v>
      </c>
      <c r="B33" s="188">
        <v>44888</v>
      </c>
      <c r="C33" s="69">
        <v>1.8</v>
      </c>
      <c r="D33" s="69">
        <v>1</v>
      </c>
      <c r="E33" s="69">
        <v>5</v>
      </c>
      <c r="F33" s="70">
        <f t="shared" si="0"/>
        <v>4316.2000000000016</v>
      </c>
      <c r="G33" s="175">
        <f t="shared" si="19"/>
        <v>6425</v>
      </c>
      <c r="H33" s="70">
        <f t="shared" si="1"/>
        <v>1763.3999999999996</v>
      </c>
      <c r="I33" s="184">
        <v>0.3</v>
      </c>
      <c r="J33" s="184">
        <v>1.7</v>
      </c>
      <c r="K33" s="176">
        <f t="shared" si="2"/>
        <v>1340.5000000000002</v>
      </c>
      <c r="L33" s="176">
        <f t="shared" si="3"/>
        <v>2468.9000000000005</v>
      </c>
      <c r="M33" s="185">
        <f t="shared" si="4"/>
        <v>1763.3999999999996</v>
      </c>
      <c r="N33" s="186">
        <f t="shared" si="5"/>
        <v>1340.5000000000002</v>
      </c>
      <c r="O33" s="186">
        <f t="shared" si="6"/>
        <v>2468.9000000000005</v>
      </c>
      <c r="P33" s="179">
        <f t="shared" si="7"/>
        <v>287.9400000000004</v>
      </c>
      <c r="Q33" s="180">
        <f t="shared" si="8"/>
        <v>3550.2</v>
      </c>
      <c r="R33" s="180">
        <f t="shared" si="9"/>
        <v>8659.5</v>
      </c>
      <c r="S33" s="70">
        <f t="shared" si="10"/>
        <v>1092.0999999999997</v>
      </c>
      <c r="T33" s="189">
        <v>0.3</v>
      </c>
      <c r="U33" s="189">
        <v>1.7</v>
      </c>
      <c r="V33" s="172">
        <f t="shared" si="11"/>
        <v>1158.0000000000005</v>
      </c>
      <c r="W33" s="172">
        <f t="shared" si="12"/>
        <v>1568.9</v>
      </c>
      <c r="X33" s="185">
        <f t="shared" si="13"/>
        <v>4589.4000000000024</v>
      </c>
      <c r="Y33" s="186">
        <f t="shared" si="14"/>
        <v>2870.0000000000018</v>
      </c>
      <c r="Z33" s="186">
        <f t="shared" si="15"/>
        <v>4289.8499999999995</v>
      </c>
      <c r="AC33" s="249">
        <f t="shared" si="16"/>
        <v>2407.9000000000005</v>
      </c>
      <c r="AD33" s="249">
        <f t="shared" si="17"/>
        <v>3714.7</v>
      </c>
      <c r="AE33" s="249">
        <f t="shared" si="18"/>
        <v>7130</v>
      </c>
    </row>
    <row r="34" spans="1:31" ht="19.5" customHeight="1" x14ac:dyDescent="0.2">
      <c r="A34" s="69" t="s">
        <v>323</v>
      </c>
      <c r="B34" s="188">
        <v>44889</v>
      </c>
      <c r="C34" s="69">
        <v>3</v>
      </c>
      <c r="D34" s="69">
        <v>2</v>
      </c>
      <c r="E34" s="69">
        <v>9</v>
      </c>
      <c r="F34" s="70">
        <f t="shared" si="0"/>
        <v>4319.2000000000016</v>
      </c>
      <c r="G34" s="175">
        <f t="shared" si="19"/>
        <v>6434</v>
      </c>
      <c r="H34" s="70">
        <f t="shared" si="1"/>
        <v>1766.3999999999996</v>
      </c>
      <c r="I34" s="184">
        <v>0.7</v>
      </c>
      <c r="J34" s="184">
        <v>2.5</v>
      </c>
      <c r="K34" s="176">
        <f t="shared" si="2"/>
        <v>1341.2000000000003</v>
      </c>
      <c r="L34" s="176">
        <f t="shared" si="3"/>
        <v>2471.4000000000005</v>
      </c>
      <c r="M34" s="185">
        <f t="shared" si="4"/>
        <v>1766.3999999999996</v>
      </c>
      <c r="N34" s="186">
        <f t="shared" si="5"/>
        <v>1341.2000000000003</v>
      </c>
      <c r="O34" s="186">
        <f t="shared" si="6"/>
        <v>2471.4000000000005</v>
      </c>
      <c r="P34" s="179">
        <f t="shared" si="7"/>
        <v>284.9400000000004</v>
      </c>
      <c r="Q34" s="180">
        <f t="shared" si="8"/>
        <v>3547.7</v>
      </c>
      <c r="R34" s="180">
        <f t="shared" si="9"/>
        <v>8658.7999999999993</v>
      </c>
      <c r="S34" s="70">
        <f t="shared" si="10"/>
        <v>1095.0999999999997</v>
      </c>
      <c r="T34" s="189">
        <v>0.7</v>
      </c>
      <c r="U34" s="189">
        <v>2.5</v>
      </c>
      <c r="V34" s="172">
        <f t="shared" si="11"/>
        <v>1158.7000000000005</v>
      </c>
      <c r="W34" s="172">
        <f t="shared" si="12"/>
        <v>1571.4</v>
      </c>
      <c r="X34" s="185">
        <f t="shared" si="13"/>
        <v>4592.4000000000024</v>
      </c>
      <c r="Y34" s="186">
        <f t="shared" si="14"/>
        <v>2870.7000000000016</v>
      </c>
      <c r="Z34" s="186">
        <f t="shared" si="15"/>
        <v>4292.3499999999995</v>
      </c>
      <c r="AC34" s="249">
        <f t="shared" si="16"/>
        <v>2404.9000000000005</v>
      </c>
      <c r="AD34" s="249">
        <f t="shared" si="17"/>
        <v>3712.2</v>
      </c>
      <c r="AE34" s="249">
        <f t="shared" si="18"/>
        <v>7129.2999999999993</v>
      </c>
    </row>
    <row r="35" spans="1:31" ht="19.5" customHeight="1" x14ac:dyDescent="0.2">
      <c r="A35" s="69" t="s">
        <v>324</v>
      </c>
      <c r="B35" s="188">
        <v>44894</v>
      </c>
      <c r="C35" s="69">
        <v>1.5</v>
      </c>
      <c r="D35" s="69">
        <v>2</v>
      </c>
      <c r="E35" s="69">
        <v>2</v>
      </c>
      <c r="F35" s="70">
        <f t="shared" si="0"/>
        <v>4320.7000000000016</v>
      </c>
      <c r="G35" s="175">
        <f t="shared" si="19"/>
        <v>6436</v>
      </c>
      <c r="H35" s="70">
        <f t="shared" si="1"/>
        <v>1767.8999999999996</v>
      </c>
      <c r="I35" s="184">
        <v>0.3</v>
      </c>
      <c r="J35" s="184">
        <v>1</v>
      </c>
      <c r="K35" s="176">
        <f t="shared" si="2"/>
        <v>1341.5000000000002</v>
      </c>
      <c r="L35" s="176">
        <f t="shared" si="3"/>
        <v>2472.4000000000005</v>
      </c>
      <c r="M35" s="185">
        <f t="shared" si="4"/>
        <v>1767.8999999999996</v>
      </c>
      <c r="N35" s="186">
        <f t="shared" si="5"/>
        <v>1341.5000000000002</v>
      </c>
      <c r="O35" s="186">
        <f t="shared" si="6"/>
        <v>2472.4000000000005</v>
      </c>
      <c r="P35" s="179">
        <f t="shared" si="7"/>
        <v>283.4400000000004</v>
      </c>
      <c r="Q35" s="180">
        <f t="shared" si="8"/>
        <v>3546.7</v>
      </c>
      <c r="R35" s="180">
        <f t="shared" si="9"/>
        <v>8658.5</v>
      </c>
      <c r="S35" s="70">
        <f t="shared" si="10"/>
        <v>1096.5999999999997</v>
      </c>
      <c r="T35" s="189">
        <v>0.3</v>
      </c>
      <c r="U35" s="189">
        <v>1.1000000000000001</v>
      </c>
      <c r="V35" s="172">
        <f t="shared" si="11"/>
        <v>1159.0000000000005</v>
      </c>
      <c r="W35" s="172">
        <f t="shared" si="12"/>
        <v>1572.5</v>
      </c>
      <c r="X35" s="185">
        <f t="shared" si="13"/>
        <v>4593.9000000000024</v>
      </c>
      <c r="Y35" s="186">
        <f t="shared" si="14"/>
        <v>2871.0000000000018</v>
      </c>
      <c r="Z35" s="186">
        <f t="shared" si="15"/>
        <v>4293.45</v>
      </c>
      <c r="AC35" s="249">
        <f t="shared" si="16"/>
        <v>2403.4000000000005</v>
      </c>
      <c r="AD35" s="249">
        <f t="shared" si="17"/>
        <v>3711.1</v>
      </c>
      <c r="AE35" s="249">
        <f t="shared" si="18"/>
        <v>7129</v>
      </c>
    </row>
    <row r="36" spans="1:31" ht="19.5" customHeight="1" x14ac:dyDescent="0.2">
      <c r="A36" s="69" t="s">
        <v>325</v>
      </c>
      <c r="B36" s="188">
        <v>44895</v>
      </c>
      <c r="C36" s="69">
        <v>1.5</v>
      </c>
      <c r="D36" s="69">
        <v>1</v>
      </c>
      <c r="E36" s="69">
        <v>7</v>
      </c>
      <c r="F36" s="70">
        <f t="shared" si="0"/>
        <v>4322.2000000000016</v>
      </c>
      <c r="G36" s="175">
        <f t="shared" si="19"/>
        <v>6443</v>
      </c>
      <c r="H36" s="70">
        <f t="shared" si="1"/>
        <v>1769.3999999999996</v>
      </c>
      <c r="I36" s="184">
        <v>0.3</v>
      </c>
      <c r="J36" s="184">
        <v>2.2999999999999998</v>
      </c>
      <c r="K36" s="176">
        <f t="shared" si="2"/>
        <v>1341.8000000000002</v>
      </c>
      <c r="L36" s="176">
        <f t="shared" si="3"/>
        <v>2474.7000000000007</v>
      </c>
      <c r="M36" s="185">
        <f t="shared" si="4"/>
        <v>1769.3999999999996</v>
      </c>
      <c r="N36" s="186">
        <f t="shared" si="5"/>
        <v>1341.8000000000002</v>
      </c>
      <c r="O36" s="186">
        <f t="shared" si="6"/>
        <v>2474.7000000000007</v>
      </c>
      <c r="P36" s="179">
        <f t="shared" si="7"/>
        <v>281.9400000000004</v>
      </c>
      <c r="Q36" s="180">
        <f t="shared" si="8"/>
        <v>3544.3999999999996</v>
      </c>
      <c r="R36" s="180">
        <f t="shared" si="9"/>
        <v>8658.1999999999989</v>
      </c>
      <c r="S36" s="70">
        <f t="shared" si="10"/>
        <v>1098.0999999999997</v>
      </c>
      <c r="T36" s="189">
        <v>0.4</v>
      </c>
      <c r="U36" s="189">
        <v>2.2000000000000002</v>
      </c>
      <c r="V36" s="172">
        <f t="shared" si="11"/>
        <v>1159.4000000000005</v>
      </c>
      <c r="W36" s="172">
        <f t="shared" si="12"/>
        <v>1574.7</v>
      </c>
      <c r="X36" s="185">
        <f t="shared" si="13"/>
        <v>4595.4000000000024</v>
      </c>
      <c r="Y36" s="186">
        <f t="shared" si="14"/>
        <v>2871.4000000000019</v>
      </c>
      <c r="Z36" s="186">
        <f t="shared" si="15"/>
        <v>4295.6499999999996</v>
      </c>
      <c r="AC36" s="249">
        <f t="shared" si="16"/>
        <v>2401.9000000000005</v>
      </c>
      <c r="AD36" s="249">
        <f t="shared" si="17"/>
        <v>3708.8999999999996</v>
      </c>
      <c r="AE36" s="249">
        <f t="shared" si="18"/>
        <v>7128.5999999999995</v>
      </c>
    </row>
    <row r="37" spans="1:31" ht="19.5" customHeight="1" x14ac:dyDescent="0.2">
      <c r="A37" s="69" t="s">
        <v>326</v>
      </c>
      <c r="B37" s="188">
        <v>44896</v>
      </c>
      <c r="C37" s="69">
        <v>1.7</v>
      </c>
      <c r="D37" s="69">
        <v>1</v>
      </c>
      <c r="E37" s="69">
        <v>1</v>
      </c>
      <c r="F37" s="70">
        <f t="shared" si="0"/>
        <v>4323.9000000000015</v>
      </c>
      <c r="G37" s="175">
        <f t="shared" si="19"/>
        <v>6444</v>
      </c>
      <c r="H37" s="70">
        <f t="shared" si="1"/>
        <v>1771.0999999999997</v>
      </c>
      <c r="I37" s="184">
        <v>0.4</v>
      </c>
      <c r="J37" s="184">
        <v>0.8</v>
      </c>
      <c r="K37" s="176">
        <f t="shared" si="2"/>
        <v>1342.2000000000003</v>
      </c>
      <c r="L37" s="176">
        <f t="shared" si="3"/>
        <v>2475.5000000000009</v>
      </c>
      <c r="M37" s="185">
        <f t="shared" si="4"/>
        <v>1771.0999999999997</v>
      </c>
      <c r="N37" s="186">
        <f t="shared" si="5"/>
        <v>1342.2000000000003</v>
      </c>
      <c r="O37" s="186">
        <f t="shared" si="6"/>
        <v>2475.5000000000009</v>
      </c>
      <c r="P37" s="179">
        <f t="shared" si="7"/>
        <v>280.24000000000035</v>
      </c>
      <c r="Q37" s="180">
        <f t="shared" si="8"/>
        <v>3543.5999999999995</v>
      </c>
      <c r="R37" s="180">
        <f t="shared" si="9"/>
        <v>8657.7999999999993</v>
      </c>
      <c r="S37" s="70">
        <f t="shared" si="10"/>
        <v>1099.7999999999997</v>
      </c>
      <c r="T37" s="189">
        <v>0.3</v>
      </c>
      <c r="U37" s="189">
        <v>0.8</v>
      </c>
      <c r="V37" s="172">
        <f t="shared" si="11"/>
        <v>1159.7000000000005</v>
      </c>
      <c r="W37" s="172">
        <f t="shared" si="12"/>
        <v>1575.5</v>
      </c>
      <c r="X37" s="185">
        <f t="shared" si="13"/>
        <v>4597.1000000000022</v>
      </c>
      <c r="Y37" s="186">
        <f t="shared" si="14"/>
        <v>2871.7000000000021</v>
      </c>
      <c r="Z37" s="186">
        <f t="shared" si="15"/>
        <v>4296.45</v>
      </c>
      <c r="AC37" s="249">
        <f t="shared" si="16"/>
        <v>2400.2000000000003</v>
      </c>
      <c r="AD37" s="249">
        <f t="shared" si="17"/>
        <v>3708.1</v>
      </c>
      <c r="AE37" s="249">
        <f t="shared" si="18"/>
        <v>7128.2999999999993</v>
      </c>
    </row>
    <row r="38" spans="1:31" ht="19.5" customHeight="1" x14ac:dyDescent="0.2">
      <c r="A38" s="69" t="s">
        <v>327</v>
      </c>
      <c r="B38" s="188">
        <v>44900</v>
      </c>
      <c r="C38" s="69">
        <v>1.5</v>
      </c>
      <c r="D38" s="69">
        <v>1</v>
      </c>
      <c r="E38" s="69">
        <v>3</v>
      </c>
      <c r="F38" s="70">
        <f t="shared" si="0"/>
        <v>4325.4000000000015</v>
      </c>
      <c r="G38" s="175">
        <f t="shared" si="19"/>
        <v>6447</v>
      </c>
      <c r="H38" s="70">
        <f t="shared" si="1"/>
        <v>1772.5999999999997</v>
      </c>
      <c r="I38" s="184">
        <v>0.3</v>
      </c>
      <c r="J38" s="184">
        <v>1.2</v>
      </c>
      <c r="K38" s="176">
        <f t="shared" si="2"/>
        <v>1342.5000000000002</v>
      </c>
      <c r="L38" s="176">
        <f t="shared" si="3"/>
        <v>2476.7000000000007</v>
      </c>
      <c r="M38" s="185">
        <f t="shared" si="4"/>
        <v>1772.5999999999997</v>
      </c>
      <c r="N38" s="186">
        <f t="shared" si="5"/>
        <v>1342.5000000000002</v>
      </c>
      <c r="O38" s="186">
        <f t="shared" si="6"/>
        <v>2476.7000000000007</v>
      </c>
      <c r="P38" s="179">
        <f t="shared" si="7"/>
        <v>278.74000000000035</v>
      </c>
      <c r="Q38" s="180">
        <f t="shared" si="8"/>
        <v>3542.3999999999996</v>
      </c>
      <c r="R38" s="180">
        <f t="shared" si="9"/>
        <v>8657.5</v>
      </c>
      <c r="S38" s="70">
        <f t="shared" si="10"/>
        <v>1101.2999999999997</v>
      </c>
      <c r="T38" s="189">
        <v>0.4</v>
      </c>
      <c r="U38" s="189">
        <v>1</v>
      </c>
      <c r="V38" s="172">
        <f t="shared" si="11"/>
        <v>1160.1000000000006</v>
      </c>
      <c r="W38" s="172">
        <f t="shared" si="12"/>
        <v>1576.5</v>
      </c>
      <c r="X38" s="185">
        <f t="shared" si="13"/>
        <v>4598.6000000000022</v>
      </c>
      <c r="Y38" s="186">
        <f t="shared" si="14"/>
        <v>2872.1000000000022</v>
      </c>
      <c r="Z38" s="186">
        <f t="shared" si="15"/>
        <v>4297.45</v>
      </c>
      <c r="AC38" s="249">
        <f t="shared" si="16"/>
        <v>2398.7000000000003</v>
      </c>
      <c r="AD38" s="249">
        <f t="shared" si="17"/>
        <v>3707.1</v>
      </c>
      <c r="AE38" s="249">
        <f t="shared" si="18"/>
        <v>7127.9</v>
      </c>
    </row>
    <row r="39" spans="1:31" ht="19.5" customHeight="1" x14ac:dyDescent="0.2">
      <c r="A39" s="69" t="s">
        <v>328</v>
      </c>
      <c r="B39" s="188">
        <v>44900</v>
      </c>
      <c r="C39" s="69">
        <v>1.5</v>
      </c>
      <c r="D39" s="69">
        <v>1</v>
      </c>
      <c r="E39" s="69">
        <v>9</v>
      </c>
      <c r="F39" s="70">
        <f t="shared" si="0"/>
        <v>4326.9000000000015</v>
      </c>
      <c r="G39" s="175">
        <f t="shared" si="19"/>
        <v>6456</v>
      </c>
      <c r="H39" s="70">
        <f t="shared" si="1"/>
        <v>1774.0999999999997</v>
      </c>
      <c r="I39" s="184">
        <v>0.3</v>
      </c>
      <c r="J39" s="184">
        <v>2.4</v>
      </c>
      <c r="K39" s="176">
        <f t="shared" ref="K39:K70" si="22">IF(I39="","",I39+K38)</f>
        <v>1342.8000000000002</v>
      </c>
      <c r="L39" s="176">
        <f t="shared" ref="L39:L70" si="23">IF(J39="","",J39+L38)</f>
        <v>2479.1000000000008</v>
      </c>
      <c r="M39" s="185">
        <f t="shared" si="4"/>
        <v>1774.0999999999997</v>
      </c>
      <c r="N39" s="186">
        <f t="shared" ref="N39:N70" si="24">IF(I39="","",I39+N38)</f>
        <v>1342.8000000000002</v>
      </c>
      <c r="O39" s="186">
        <f t="shared" ref="O39:O70" si="25">IF(J39="","",J39+O38)</f>
        <v>2479.1000000000008</v>
      </c>
      <c r="P39" s="179">
        <f t="shared" si="7"/>
        <v>277.24000000000035</v>
      </c>
      <c r="Q39" s="180">
        <f t="shared" si="8"/>
        <v>3539.9999999999991</v>
      </c>
      <c r="R39" s="180">
        <f t="shared" si="9"/>
        <v>8657.1999999999989</v>
      </c>
      <c r="S39" s="70">
        <f t="shared" si="10"/>
        <v>1102.7999999999997</v>
      </c>
      <c r="T39" s="189">
        <v>0.3</v>
      </c>
      <c r="U39" s="189">
        <v>2.5</v>
      </c>
      <c r="V39" s="172">
        <f t="shared" ref="V39:V62" si="26">IF(T39="","",T39+V38)</f>
        <v>1160.4000000000005</v>
      </c>
      <c r="W39" s="172">
        <f t="shared" ref="W39:W62" si="27">IF(U39="","",U39+W38)</f>
        <v>1579</v>
      </c>
      <c r="X39" s="185">
        <f t="shared" si="13"/>
        <v>4600.1000000000022</v>
      </c>
      <c r="Y39" s="186">
        <f t="shared" ref="Y39:Y62" si="28">IF(T39="","",T39+Y38)</f>
        <v>2872.4000000000024</v>
      </c>
      <c r="Z39" s="186">
        <f t="shared" ref="Z39:Z102" si="29">IF(U39="","",U39+Z38)</f>
        <v>4299.95</v>
      </c>
      <c r="AC39" s="249">
        <f t="shared" si="16"/>
        <v>2397.2000000000003</v>
      </c>
      <c r="AD39" s="249">
        <f t="shared" si="17"/>
        <v>3704.6</v>
      </c>
      <c r="AE39" s="249">
        <f t="shared" si="18"/>
        <v>7127.5999999999995</v>
      </c>
    </row>
    <row r="40" spans="1:31" ht="19.5" customHeight="1" x14ac:dyDescent="0.2">
      <c r="A40" s="69" t="s">
        <v>329</v>
      </c>
      <c r="B40" s="188">
        <v>44901</v>
      </c>
      <c r="C40" s="69">
        <v>3</v>
      </c>
      <c r="D40" s="69">
        <v>2</v>
      </c>
      <c r="E40" s="69">
        <v>12</v>
      </c>
      <c r="F40" s="70">
        <f t="shared" si="0"/>
        <v>4329.9000000000015</v>
      </c>
      <c r="G40" s="175">
        <f t="shared" si="19"/>
        <v>6468</v>
      </c>
      <c r="H40" s="70">
        <f t="shared" si="1"/>
        <v>1777.0999999999997</v>
      </c>
      <c r="I40" s="184">
        <v>0.7</v>
      </c>
      <c r="J40" s="184">
        <v>3.1</v>
      </c>
      <c r="K40" s="176">
        <f t="shared" si="22"/>
        <v>1343.5000000000002</v>
      </c>
      <c r="L40" s="176">
        <f t="shared" si="23"/>
        <v>2482.2000000000007</v>
      </c>
      <c r="M40" s="185">
        <f t="shared" si="4"/>
        <v>1777.0999999999997</v>
      </c>
      <c r="N40" s="186">
        <f t="shared" si="24"/>
        <v>1343.5000000000002</v>
      </c>
      <c r="O40" s="186">
        <f t="shared" si="25"/>
        <v>2482.2000000000007</v>
      </c>
      <c r="P40" s="179">
        <f t="shared" si="7"/>
        <v>274.24000000000035</v>
      </c>
      <c r="Q40" s="180">
        <f t="shared" si="8"/>
        <v>3536.8999999999996</v>
      </c>
      <c r="R40" s="180">
        <f t="shared" si="9"/>
        <v>8656.5</v>
      </c>
      <c r="S40" s="70">
        <f t="shared" si="10"/>
        <v>1105.7999999999997</v>
      </c>
      <c r="T40" s="189">
        <v>0.7</v>
      </c>
      <c r="U40" s="189">
        <v>3.1</v>
      </c>
      <c r="V40" s="172">
        <f t="shared" si="26"/>
        <v>1161.1000000000006</v>
      </c>
      <c r="W40" s="172">
        <f t="shared" si="27"/>
        <v>1582.1</v>
      </c>
      <c r="X40" s="185">
        <f t="shared" si="13"/>
        <v>4603.1000000000022</v>
      </c>
      <c r="Y40" s="186">
        <f t="shared" si="28"/>
        <v>2873.1000000000022</v>
      </c>
      <c r="Z40" s="186">
        <f t="shared" si="29"/>
        <v>4303.05</v>
      </c>
      <c r="AC40" s="249">
        <f t="shared" si="16"/>
        <v>2394.2000000000003</v>
      </c>
      <c r="AD40" s="249">
        <f t="shared" si="17"/>
        <v>3701.5</v>
      </c>
      <c r="AE40" s="249">
        <f t="shared" si="18"/>
        <v>7126.9</v>
      </c>
    </row>
    <row r="41" spans="1:31" ht="19.5" customHeight="1" x14ac:dyDescent="0.2">
      <c r="A41" s="69" t="s">
        <v>330</v>
      </c>
      <c r="B41" s="188">
        <v>44902</v>
      </c>
      <c r="C41" s="69">
        <v>2.2000000000000002</v>
      </c>
      <c r="D41" s="69">
        <v>1</v>
      </c>
      <c r="E41" s="69">
        <v>1</v>
      </c>
      <c r="F41" s="70">
        <f t="shared" si="0"/>
        <v>4332.1000000000013</v>
      </c>
      <c r="G41" s="175">
        <f t="shared" si="19"/>
        <v>6469</v>
      </c>
      <c r="H41" s="70">
        <f t="shared" si="1"/>
        <v>1779.2999999999997</v>
      </c>
      <c r="I41" s="184">
        <v>0.4</v>
      </c>
      <c r="J41" s="184">
        <v>1</v>
      </c>
      <c r="K41" s="176">
        <f t="shared" si="22"/>
        <v>1343.9000000000003</v>
      </c>
      <c r="L41" s="176">
        <f t="shared" si="23"/>
        <v>2483.2000000000007</v>
      </c>
      <c r="M41" s="185">
        <f t="shared" si="4"/>
        <v>1779.2999999999997</v>
      </c>
      <c r="N41" s="186">
        <f t="shared" si="24"/>
        <v>1343.9000000000003</v>
      </c>
      <c r="O41" s="186">
        <f t="shared" si="25"/>
        <v>2483.2000000000007</v>
      </c>
      <c r="P41" s="179">
        <f t="shared" si="7"/>
        <v>272.0400000000003</v>
      </c>
      <c r="Q41" s="180">
        <f t="shared" si="8"/>
        <v>3535.8999999999996</v>
      </c>
      <c r="R41" s="180">
        <f t="shared" si="9"/>
        <v>8656.0999999999985</v>
      </c>
      <c r="S41" s="70">
        <f t="shared" si="10"/>
        <v>1107.9999999999998</v>
      </c>
      <c r="T41" s="189">
        <v>0.4</v>
      </c>
      <c r="U41" s="189">
        <v>1.1000000000000001</v>
      </c>
      <c r="V41" s="172">
        <f t="shared" si="26"/>
        <v>1161.5000000000007</v>
      </c>
      <c r="W41" s="172">
        <f t="shared" si="27"/>
        <v>1583.1999999999998</v>
      </c>
      <c r="X41" s="185">
        <f t="shared" si="13"/>
        <v>4605.300000000002</v>
      </c>
      <c r="Y41" s="186">
        <f t="shared" si="28"/>
        <v>2873.5000000000023</v>
      </c>
      <c r="Z41" s="186">
        <f t="shared" si="29"/>
        <v>4304.1500000000005</v>
      </c>
      <c r="AC41" s="249">
        <f t="shared" si="16"/>
        <v>2392.0000000000005</v>
      </c>
      <c r="AD41" s="249">
        <f t="shared" si="17"/>
        <v>3700.4</v>
      </c>
      <c r="AE41" s="249">
        <f t="shared" si="18"/>
        <v>7126.4999999999991</v>
      </c>
    </row>
    <row r="42" spans="1:31" ht="19.5" customHeight="1" x14ac:dyDescent="0.2">
      <c r="A42" s="69" t="s">
        <v>331</v>
      </c>
      <c r="B42" s="188">
        <v>44903</v>
      </c>
      <c r="C42" s="69">
        <v>2.9</v>
      </c>
      <c r="D42" s="69">
        <v>2</v>
      </c>
      <c r="E42" s="69">
        <v>2</v>
      </c>
      <c r="F42" s="70">
        <f t="shared" si="0"/>
        <v>4335.0000000000009</v>
      </c>
      <c r="G42" s="175">
        <f t="shared" si="19"/>
        <v>6471</v>
      </c>
      <c r="H42" s="70">
        <f t="shared" si="1"/>
        <v>1782.1999999999998</v>
      </c>
      <c r="I42" s="184">
        <v>0.7</v>
      </c>
      <c r="J42" s="184">
        <v>2</v>
      </c>
      <c r="K42" s="176">
        <f t="shared" si="22"/>
        <v>1344.6000000000004</v>
      </c>
      <c r="L42" s="176">
        <f t="shared" si="23"/>
        <v>2485.2000000000007</v>
      </c>
      <c r="M42" s="185">
        <f t="shared" si="4"/>
        <v>1782.1999999999998</v>
      </c>
      <c r="N42" s="186">
        <f t="shared" si="24"/>
        <v>1344.6000000000004</v>
      </c>
      <c r="O42" s="186">
        <f t="shared" si="25"/>
        <v>2485.2000000000007</v>
      </c>
      <c r="P42" s="179">
        <f t="shared" si="7"/>
        <v>269.14000000000021</v>
      </c>
      <c r="Q42" s="180">
        <f t="shared" si="8"/>
        <v>3533.8999999999996</v>
      </c>
      <c r="R42" s="180">
        <f t="shared" si="9"/>
        <v>8655.4</v>
      </c>
      <c r="S42" s="70">
        <f t="shared" si="10"/>
        <v>1110.8999999999999</v>
      </c>
      <c r="T42" s="189">
        <v>0.6</v>
      </c>
      <c r="U42" s="189">
        <v>2</v>
      </c>
      <c r="V42" s="172">
        <f t="shared" si="26"/>
        <v>1162.1000000000006</v>
      </c>
      <c r="W42" s="172">
        <f t="shared" si="27"/>
        <v>1585.1999999999998</v>
      </c>
      <c r="X42" s="185">
        <f t="shared" si="13"/>
        <v>4608.2000000000025</v>
      </c>
      <c r="Y42" s="186">
        <f t="shared" si="28"/>
        <v>2874.1000000000022</v>
      </c>
      <c r="Z42" s="186">
        <f t="shared" si="29"/>
        <v>4306.1500000000005</v>
      </c>
      <c r="AC42" s="249">
        <f t="shared" si="16"/>
        <v>2389.1000000000004</v>
      </c>
      <c r="AD42" s="249">
        <f t="shared" si="17"/>
        <v>3698.4</v>
      </c>
      <c r="AE42" s="249">
        <f t="shared" si="18"/>
        <v>7125.9</v>
      </c>
    </row>
    <row r="43" spans="1:31" ht="19.5" customHeight="1" x14ac:dyDescent="0.2">
      <c r="A43" s="69" t="s">
        <v>332</v>
      </c>
      <c r="B43" s="188">
        <v>44908</v>
      </c>
      <c r="C43" s="69">
        <v>1.5</v>
      </c>
      <c r="D43" s="69">
        <v>1</v>
      </c>
      <c r="E43" s="69">
        <v>2</v>
      </c>
      <c r="F43" s="70">
        <f t="shared" si="0"/>
        <v>4336.5000000000009</v>
      </c>
      <c r="G43" s="175">
        <f t="shared" si="19"/>
        <v>6473</v>
      </c>
      <c r="H43" s="70">
        <f t="shared" si="1"/>
        <v>1783.6999999999998</v>
      </c>
      <c r="I43" s="184">
        <v>0.4</v>
      </c>
      <c r="J43" s="184">
        <v>1</v>
      </c>
      <c r="K43" s="176">
        <f t="shared" si="22"/>
        <v>1345.0000000000005</v>
      </c>
      <c r="L43" s="176">
        <f t="shared" si="23"/>
        <v>2486.2000000000007</v>
      </c>
      <c r="M43" s="185">
        <f t="shared" si="4"/>
        <v>1783.6999999999998</v>
      </c>
      <c r="N43" s="186">
        <f t="shared" si="24"/>
        <v>1345.0000000000005</v>
      </c>
      <c r="O43" s="186">
        <f t="shared" si="25"/>
        <v>2486.2000000000007</v>
      </c>
      <c r="P43" s="179">
        <f t="shared" si="7"/>
        <v>267.64000000000021</v>
      </c>
      <c r="Q43" s="180">
        <f t="shared" si="8"/>
        <v>3532.8999999999996</v>
      </c>
      <c r="R43" s="180">
        <f t="shared" si="9"/>
        <v>8655</v>
      </c>
      <c r="S43" s="70">
        <f t="shared" si="10"/>
        <v>1112.3999999999999</v>
      </c>
      <c r="T43" s="189">
        <v>0.4</v>
      </c>
      <c r="U43" s="189">
        <v>1</v>
      </c>
      <c r="V43" s="172">
        <f t="shared" si="26"/>
        <v>1162.5000000000007</v>
      </c>
      <c r="W43" s="172">
        <f t="shared" si="27"/>
        <v>1586.1999999999998</v>
      </c>
      <c r="X43" s="185">
        <f t="shared" si="13"/>
        <v>4609.7000000000025</v>
      </c>
      <c r="Y43" s="186">
        <f t="shared" si="28"/>
        <v>2874.5000000000023</v>
      </c>
      <c r="Z43" s="186">
        <f t="shared" si="29"/>
        <v>4307.1500000000005</v>
      </c>
      <c r="AC43" s="249">
        <f t="shared" si="16"/>
        <v>2387.6000000000004</v>
      </c>
      <c r="AD43" s="249">
        <f t="shared" si="17"/>
        <v>3697.4</v>
      </c>
      <c r="AE43" s="249">
        <f t="shared" si="18"/>
        <v>7125.4999999999991</v>
      </c>
    </row>
    <row r="44" spans="1:31" ht="19.5" customHeight="1" x14ac:dyDescent="0.2">
      <c r="A44" s="69" t="s">
        <v>333</v>
      </c>
      <c r="B44" s="188">
        <v>44909</v>
      </c>
      <c r="C44" s="69">
        <v>2</v>
      </c>
      <c r="D44" s="69">
        <v>1</v>
      </c>
      <c r="E44" s="69">
        <v>1</v>
      </c>
      <c r="F44" s="70">
        <f t="shared" si="0"/>
        <v>4338.5000000000009</v>
      </c>
      <c r="G44" s="175">
        <f t="shared" si="19"/>
        <v>6474</v>
      </c>
      <c r="H44" s="70">
        <f t="shared" si="1"/>
        <v>1785.6999999999998</v>
      </c>
      <c r="I44" s="184">
        <v>0.3</v>
      </c>
      <c r="J44" s="184">
        <v>0.9</v>
      </c>
      <c r="K44" s="176">
        <f t="shared" si="22"/>
        <v>1345.3000000000004</v>
      </c>
      <c r="L44" s="176">
        <f t="shared" si="23"/>
        <v>2487.1000000000008</v>
      </c>
      <c r="M44" s="185">
        <f t="shared" si="4"/>
        <v>1785.6999999999998</v>
      </c>
      <c r="N44" s="186">
        <f t="shared" si="24"/>
        <v>1345.3000000000004</v>
      </c>
      <c r="O44" s="186">
        <f t="shared" si="25"/>
        <v>2487.1000000000008</v>
      </c>
      <c r="P44" s="179">
        <f t="shared" si="7"/>
        <v>265.64000000000021</v>
      </c>
      <c r="Q44" s="180">
        <f t="shared" si="8"/>
        <v>3531.9999999999991</v>
      </c>
      <c r="R44" s="180">
        <f t="shared" si="9"/>
        <v>8654.6999999999989</v>
      </c>
      <c r="S44" s="70">
        <f t="shared" si="10"/>
        <v>1114.3999999999999</v>
      </c>
      <c r="T44" s="189">
        <v>0.3</v>
      </c>
      <c r="U44" s="189">
        <v>0.9</v>
      </c>
      <c r="V44" s="172">
        <f t="shared" si="26"/>
        <v>1162.8000000000006</v>
      </c>
      <c r="W44" s="172">
        <f t="shared" si="27"/>
        <v>1587.1</v>
      </c>
      <c r="X44" s="185">
        <f t="shared" si="13"/>
        <v>4611.7000000000025</v>
      </c>
      <c r="Y44" s="186">
        <f t="shared" si="28"/>
        <v>2874.8000000000025</v>
      </c>
      <c r="Z44" s="186">
        <f t="shared" si="29"/>
        <v>4308.05</v>
      </c>
      <c r="AC44" s="249">
        <f t="shared" si="16"/>
        <v>2385.6000000000004</v>
      </c>
      <c r="AD44" s="249">
        <f t="shared" si="17"/>
        <v>3696.5</v>
      </c>
      <c r="AE44" s="249">
        <f t="shared" si="18"/>
        <v>7125.1999999999989</v>
      </c>
    </row>
    <row r="45" spans="1:31" ht="19.5" customHeight="1" x14ac:dyDescent="0.2">
      <c r="A45" s="69" t="s">
        <v>334</v>
      </c>
      <c r="B45" s="188">
        <v>44910</v>
      </c>
      <c r="C45" s="69">
        <v>1.2</v>
      </c>
      <c r="D45" s="69">
        <v>1</v>
      </c>
      <c r="E45" s="69">
        <v>1</v>
      </c>
      <c r="F45" s="70">
        <f t="shared" si="0"/>
        <v>4339.7000000000007</v>
      </c>
      <c r="G45" s="175">
        <f t="shared" si="19"/>
        <v>6475</v>
      </c>
      <c r="H45" s="70">
        <f t="shared" si="1"/>
        <v>1786.8999999999999</v>
      </c>
      <c r="I45" s="184">
        <v>0.3</v>
      </c>
      <c r="J45" s="184">
        <v>0.9</v>
      </c>
      <c r="K45" s="176">
        <f t="shared" si="22"/>
        <v>1345.6000000000004</v>
      </c>
      <c r="L45" s="176">
        <f t="shared" si="23"/>
        <v>2488.0000000000009</v>
      </c>
      <c r="M45" s="185">
        <f t="shared" si="4"/>
        <v>1786.8999999999999</v>
      </c>
      <c r="N45" s="186">
        <f t="shared" si="24"/>
        <v>1345.6000000000004</v>
      </c>
      <c r="O45" s="186">
        <f t="shared" si="25"/>
        <v>2488.0000000000009</v>
      </c>
      <c r="P45" s="179">
        <f t="shared" si="7"/>
        <v>264.44000000000017</v>
      </c>
      <c r="Q45" s="180">
        <f t="shared" si="8"/>
        <v>3531.0999999999995</v>
      </c>
      <c r="R45" s="180">
        <f t="shared" si="9"/>
        <v>8654.4</v>
      </c>
      <c r="S45" s="70">
        <f t="shared" si="10"/>
        <v>1115.5999999999999</v>
      </c>
      <c r="T45" s="189">
        <v>0.4</v>
      </c>
      <c r="U45" s="189">
        <v>0.8</v>
      </c>
      <c r="V45" s="172">
        <f t="shared" si="26"/>
        <v>1163.2000000000007</v>
      </c>
      <c r="W45" s="172">
        <f t="shared" si="27"/>
        <v>1587.8999999999999</v>
      </c>
      <c r="X45" s="185">
        <f t="shared" si="13"/>
        <v>4612.9000000000024</v>
      </c>
      <c r="Y45" s="186">
        <f t="shared" si="28"/>
        <v>2875.2000000000025</v>
      </c>
      <c r="Z45" s="186">
        <f t="shared" si="29"/>
        <v>4308.8500000000004</v>
      </c>
      <c r="AC45" s="249">
        <f t="shared" si="16"/>
        <v>2384.4</v>
      </c>
      <c r="AD45" s="249">
        <f t="shared" si="17"/>
        <v>3695.7</v>
      </c>
      <c r="AE45" s="249">
        <f t="shared" si="18"/>
        <v>7124.7999999999993</v>
      </c>
    </row>
    <row r="46" spans="1:31" ht="19.5" customHeight="1" x14ac:dyDescent="0.2">
      <c r="A46" s="69" t="s">
        <v>335</v>
      </c>
      <c r="B46" s="188">
        <v>44911</v>
      </c>
      <c r="C46" s="69">
        <v>0</v>
      </c>
      <c r="D46" s="69">
        <v>0</v>
      </c>
      <c r="E46" s="69">
        <v>0</v>
      </c>
      <c r="F46" s="70">
        <f t="shared" si="0"/>
        <v>4339.7000000000007</v>
      </c>
      <c r="G46" s="175">
        <f t="shared" si="19"/>
        <v>6475</v>
      </c>
      <c r="H46" s="70">
        <f t="shared" si="1"/>
        <v>1786.8999999999999</v>
      </c>
      <c r="I46" s="184">
        <v>0</v>
      </c>
      <c r="J46" s="184">
        <v>0</v>
      </c>
      <c r="K46" s="176">
        <f t="shared" si="22"/>
        <v>1345.6000000000004</v>
      </c>
      <c r="L46" s="176">
        <f t="shared" si="23"/>
        <v>2488.0000000000009</v>
      </c>
      <c r="M46" s="185">
        <f t="shared" si="4"/>
        <v>1786.8999999999999</v>
      </c>
      <c r="N46" s="186">
        <f t="shared" si="24"/>
        <v>1345.6000000000004</v>
      </c>
      <c r="O46" s="186">
        <f t="shared" si="25"/>
        <v>2488.0000000000009</v>
      </c>
      <c r="P46" s="179">
        <f t="shared" si="7"/>
        <v>264.44000000000017</v>
      </c>
      <c r="Q46" s="180">
        <f t="shared" si="8"/>
        <v>3531.0999999999995</v>
      </c>
      <c r="R46" s="180">
        <f t="shared" si="9"/>
        <v>8654.4</v>
      </c>
      <c r="S46" s="70">
        <f t="shared" si="10"/>
        <v>1115.5999999999999</v>
      </c>
      <c r="T46" s="189">
        <v>0</v>
      </c>
      <c r="U46" s="189">
        <v>0</v>
      </c>
      <c r="V46" s="172">
        <f t="shared" si="26"/>
        <v>1163.2000000000007</v>
      </c>
      <c r="W46" s="172">
        <f t="shared" si="27"/>
        <v>1587.8999999999999</v>
      </c>
      <c r="X46" s="185">
        <f t="shared" si="13"/>
        <v>4612.9000000000024</v>
      </c>
      <c r="Y46" s="186">
        <f t="shared" si="28"/>
        <v>2875.2000000000025</v>
      </c>
      <c r="Z46" s="186">
        <f t="shared" si="29"/>
        <v>4308.8500000000004</v>
      </c>
      <c r="AC46" s="249">
        <f t="shared" si="16"/>
        <v>2384.4</v>
      </c>
      <c r="AD46" s="249">
        <f t="shared" si="17"/>
        <v>3695.7</v>
      </c>
      <c r="AE46" s="249">
        <f t="shared" si="18"/>
        <v>7124.7999999999993</v>
      </c>
    </row>
    <row r="47" spans="1:31" ht="19.5" customHeight="1" x14ac:dyDescent="0.2">
      <c r="A47" s="69" t="s">
        <v>336</v>
      </c>
      <c r="B47" s="188">
        <v>44914</v>
      </c>
      <c r="C47" s="69">
        <v>1.9</v>
      </c>
      <c r="D47" s="69">
        <v>1</v>
      </c>
      <c r="E47" s="69">
        <v>6</v>
      </c>
      <c r="F47" s="70">
        <f t="shared" si="0"/>
        <v>4341.6000000000004</v>
      </c>
      <c r="G47" s="175">
        <f t="shared" si="19"/>
        <v>6481</v>
      </c>
      <c r="H47" s="70">
        <f t="shared" si="1"/>
        <v>1788.8</v>
      </c>
      <c r="I47" s="184">
        <v>0.4</v>
      </c>
      <c r="J47" s="184">
        <v>1.3</v>
      </c>
      <c r="K47" s="176">
        <f t="shared" si="22"/>
        <v>1346.0000000000005</v>
      </c>
      <c r="L47" s="176">
        <f t="shared" si="23"/>
        <v>2489.3000000000011</v>
      </c>
      <c r="M47" s="185">
        <f t="shared" si="4"/>
        <v>1788.8</v>
      </c>
      <c r="N47" s="186">
        <f t="shared" si="24"/>
        <v>1346.0000000000005</v>
      </c>
      <c r="O47" s="186">
        <f t="shared" si="25"/>
        <v>2489.3000000000011</v>
      </c>
      <c r="P47" s="179">
        <f t="shared" si="7"/>
        <v>262.54000000000008</v>
      </c>
      <c r="Q47" s="180">
        <f t="shared" si="8"/>
        <v>3529.7999999999993</v>
      </c>
      <c r="R47" s="180">
        <f t="shared" si="9"/>
        <v>8654</v>
      </c>
      <c r="S47" s="70">
        <f t="shared" si="10"/>
        <v>1117.5</v>
      </c>
      <c r="T47" s="189">
        <v>0.3</v>
      </c>
      <c r="U47" s="189">
        <v>1.4</v>
      </c>
      <c r="V47" s="172">
        <f t="shared" si="26"/>
        <v>1163.5000000000007</v>
      </c>
      <c r="W47" s="172">
        <f t="shared" si="27"/>
        <v>1589.3</v>
      </c>
      <c r="X47" s="185">
        <f t="shared" si="13"/>
        <v>4614.8000000000029</v>
      </c>
      <c r="Y47" s="186">
        <f t="shared" si="28"/>
        <v>2875.5000000000027</v>
      </c>
      <c r="Z47" s="186">
        <f t="shared" si="29"/>
        <v>4310.25</v>
      </c>
      <c r="AC47" s="249">
        <f t="shared" si="16"/>
        <v>2382.5</v>
      </c>
      <c r="AD47" s="249">
        <f t="shared" si="17"/>
        <v>3694.3</v>
      </c>
      <c r="AE47" s="249">
        <f t="shared" si="18"/>
        <v>7124.4999999999991</v>
      </c>
    </row>
    <row r="48" spans="1:31" ht="19.5" customHeight="1" x14ac:dyDescent="0.2">
      <c r="A48" s="69" t="s">
        <v>337</v>
      </c>
      <c r="B48" s="188">
        <v>44915</v>
      </c>
      <c r="C48" s="69">
        <v>2</v>
      </c>
      <c r="D48" s="69">
        <v>1</v>
      </c>
      <c r="E48" s="69">
        <v>1</v>
      </c>
      <c r="F48" s="70">
        <f t="shared" si="0"/>
        <v>4343.6000000000004</v>
      </c>
      <c r="G48" s="175">
        <f t="shared" si="19"/>
        <v>6482</v>
      </c>
      <c r="H48" s="70">
        <f t="shared" si="1"/>
        <v>1790.8</v>
      </c>
      <c r="I48" s="184">
        <v>0.3</v>
      </c>
      <c r="J48" s="184">
        <v>0.9</v>
      </c>
      <c r="K48" s="176">
        <f t="shared" si="22"/>
        <v>1346.3000000000004</v>
      </c>
      <c r="L48" s="176">
        <f t="shared" si="23"/>
        <v>2490.2000000000012</v>
      </c>
      <c r="M48" s="185">
        <f t="shared" si="4"/>
        <v>1790.8</v>
      </c>
      <c r="N48" s="186">
        <f t="shared" si="24"/>
        <v>1346.3000000000004</v>
      </c>
      <c r="O48" s="186">
        <f t="shared" si="25"/>
        <v>2490.2000000000012</v>
      </c>
      <c r="P48" s="179">
        <f t="shared" si="7"/>
        <v>260.54000000000008</v>
      </c>
      <c r="Q48" s="180">
        <f t="shared" si="8"/>
        <v>3528.8999999999987</v>
      </c>
      <c r="R48" s="180">
        <f t="shared" si="9"/>
        <v>8653.6999999999989</v>
      </c>
      <c r="S48" s="70">
        <f t="shared" si="10"/>
        <v>1119.5</v>
      </c>
      <c r="T48" s="189">
        <v>0.4</v>
      </c>
      <c r="U48" s="189">
        <v>0.9</v>
      </c>
      <c r="V48" s="172">
        <f t="shared" si="26"/>
        <v>1163.9000000000008</v>
      </c>
      <c r="W48" s="172">
        <f t="shared" si="27"/>
        <v>1590.2</v>
      </c>
      <c r="X48" s="185">
        <f t="shared" si="13"/>
        <v>4616.8000000000029</v>
      </c>
      <c r="Y48" s="186">
        <f t="shared" si="28"/>
        <v>2875.9000000000028</v>
      </c>
      <c r="Z48" s="186">
        <f t="shared" si="29"/>
        <v>4311.1499999999996</v>
      </c>
      <c r="AC48" s="249">
        <f t="shared" si="16"/>
        <v>2380.5</v>
      </c>
      <c r="AD48" s="249">
        <f t="shared" si="17"/>
        <v>3693.3999999999996</v>
      </c>
      <c r="AE48" s="249">
        <f t="shared" si="18"/>
        <v>7124.0999999999995</v>
      </c>
    </row>
    <row r="49" spans="1:31" ht="19.5" customHeight="1" x14ac:dyDescent="0.2">
      <c r="A49" s="69" t="s">
        <v>338</v>
      </c>
      <c r="B49" s="188">
        <v>44917</v>
      </c>
      <c r="C49" s="69">
        <v>0</v>
      </c>
      <c r="D49" s="69">
        <v>0</v>
      </c>
      <c r="E49" s="69">
        <v>0</v>
      </c>
      <c r="F49" s="70">
        <f t="shared" si="0"/>
        <v>4343.6000000000004</v>
      </c>
      <c r="G49" s="175">
        <f t="shared" si="19"/>
        <v>6482</v>
      </c>
      <c r="H49" s="70">
        <f t="shared" si="1"/>
        <v>1790.8</v>
      </c>
      <c r="I49" s="184">
        <v>0</v>
      </c>
      <c r="J49" s="184">
        <v>0</v>
      </c>
      <c r="K49" s="176">
        <f t="shared" si="22"/>
        <v>1346.3000000000004</v>
      </c>
      <c r="L49" s="176">
        <f t="shared" si="23"/>
        <v>2490.2000000000012</v>
      </c>
      <c r="M49" s="185">
        <f t="shared" si="4"/>
        <v>1790.8</v>
      </c>
      <c r="N49" s="186">
        <f t="shared" si="24"/>
        <v>1346.3000000000004</v>
      </c>
      <c r="O49" s="186">
        <f t="shared" si="25"/>
        <v>2490.2000000000012</v>
      </c>
      <c r="P49" s="179">
        <f t="shared" si="7"/>
        <v>260.54000000000008</v>
      </c>
      <c r="Q49" s="180">
        <f t="shared" si="8"/>
        <v>3528.8999999999987</v>
      </c>
      <c r="R49" s="180">
        <f t="shared" si="9"/>
        <v>8653.6999999999989</v>
      </c>
      <c r="S49" s="70">
        <f t="shared" si="10"/>
        <v>1119.5</v>
      </c>
      <c r="T49" s="189">
        <v>0</v>
      </c>
      <c r="U49" s="189">
        <v>0</v>
      </c>
      <c r="V49" s="172">
        <f t="shared" si="26"/>
        <v>1163.9000000000008</v>
      </c>
      <c r="W49" s="172">
        <f t="shared" si="27"/>
        <v>1590.2</v>
      </c>
      <c r="X49" s="185">
        <f t="shared" si="13"/>
        <v>4616.8000000000029</v>
      </c>
      <c r="Y49" s="186">
        <f t="shared" si="28"/>
        <v>2875.9000000000028</v>
      </c>
      <c r="Z49" s="186">
        <f t="shared" si="29"/>
        <v>4311.1499999999996</v>
      </c>
      <c r="AC49" s="249">
        <f t="shared" si="16"/>
        <v>2380.5</v>
      </c>
      <c r="AD49" s="249">
        <f t="shared" si="17"/>
        <v>3693.3999999999996</v>
      </c>
      <c r="AE49" s="249">
        <f t="shared" si="18"/>
        <v>7124.0999999999995</v>
      </c>
    </row>
    <row r="50" spans="1:31" ht="19.5" customHeight="1" x14ac:dyDescent="0.2">
      <c r="A50" s="69" t="s">
        <v>339</v>
      </c>
      <c r="B50" s="188">
        <v>44923</v>
      </c>
      <c r="C50" s="69">
        <v>1</v>
      </c>
      <c r="D50" s="69">
        <v>1</v>
      </c>
      <c r="E50" s="69">
        <v>1</v>
      </c>
      <c r="F50" s="70">
        <f t="shared" si="0"/>
        <v>4344.6000000000004</v>
      </c>
      <c r="G50" s="175">
        <f t="shared" si="19"/>
        <v>6483</v>
      </c>
      <c r="H50" s="70">
        <f t="shared" si="1"/>
        <v>1791.8</v>
      </c>
      <c r="I50" s="184">
        <v>0.4</v>
      </c>
      <c r="J50" s="184">
        <v>1</v>
      </c>
      <c r="K50" s="176">
        <f t="shared" si="22"/>
        <v>1346.7000000000005</v>
      </c>
      <c r="L50" s="176">
        <f t="shared" si="23"/>
        <v>2491.2000000000012</v>
      </c>
      <c r="M50" s="185">
        <f t="shared" si="4"/>
        <v>1791.8</v>
      </c>
      <c r="N50" s="186">
        <f t="shared" si="24"/>
        <v>1346.7000000000005</v>
      </c>
      <c r="O50" s="186">
        <f t="shared" si="25"/>
        <v>2491.2000000000012</v>
      </c>
      <c r="P50" s="179">
        <f t="shared" si="7"/>
        <v>259.54000000000008</v>
      </c>
      <c r="Q50" s="180">
        <f t="shared" si="8"/>
        <v>3527.8999999999987</v>
      </c>
      <c r="R50" s="180">
        <f t="shared" si="9"/>
        <v>8653.2999999999993</v>
      </c>
      <c r="S50" s="70">
        <f t="shared" si="10"/>
        <v>1120.5</v>
      </c>
      <c r="T50" s="189">
        <v>0.3</v>
      </c>
      <c r="U50" s="189">
        <v>1</v>
      </c>
      <c r="V50" s="172">
        <f t="shared" si="26"/>
        <v>1164.2000000000007</v>
      </c>
      <c r="W50" s="172">
        <f t="shared" si="27"/>
        <v>1591.2</v>
      </c>
      <c r="X50" s="185">
        <f t="shared" si="13"/>
        <v>4617.8000000000029</v>
      </c>
      <c r="Y50" s="186">
        <f t="shared" si="28"/>
        <v>2876.200000000003</v>
      </c>
      <c r="Z50" s="186">
        <f t="shared" si="29"/>
        <v>4312.1499999999996</v>
      </c>
      <c r="AC50" s="249">
        <f t="shared" si="16"/>
        <v>2379.5</v>
      </c>
      <c r="AD50" s="249">
        <f t="shared" si="17"/>
        <v>3692.3999999999996</v>
      </c>
      <c r="AE50" s="249">
        <f t="shared" si="18"/>
        <v>7123.7999999999993</v>
      </c>
    </row>
    <row r="51" spans="1:31" ht="19.5" customHeight="1" x14ac:dyDescent="0.2">
      <c r="A51" s="69" t="s">
        <v>340</v>
      </c>
      <c r="B51" s="188">
        <v>44927</v>
      </c>
      <c r="C51" s="69">
        <v>1</v>
      </c>
      <c r="D51" s="69">
        <v>1</v>
      </c>
      <c r="E51" s="69">
        <v>1</v>
      </c>
      <c r="F51" s="70">
        <f t="shared" si="0"/>
        <v>4345.6000000000004</v>
      </c>
      <c r="G51" s="175">
        <f t="shared" si="19"/>
        <v>6484</v>
      </c>
      <c r="H51" s="70">
        <f t="shared" si="1"/>
        <v>1792.8</v>
      </c>
      <c r="I51" s="184">
        <v>0.3</v>
      </c>
      <c r="J51" s="184">
        <v>1</v>
      </c>
      <c r="K51" s="176">
        <f t="shared" si="22"/>
        <v>1347.0000000000005</v>
      </c>
      <c r="L51" s="176">
        <f t="shared" si="23"/>
        <v>2492.2000000000012</v>
      </c>
      <c r="M51" s="185">
        <f t="shared" si="4"/>
        <v>1792.8</v>
      </c>
      <c r="N51" s="186">
        <f t="shared" si="24"/>
        <v>1347.0000000000005</v>
      </c>
      <c r="O51" s="186">
        <f t="shared" si="25"/>
        <v>2492.2000000000012</v>
      </c>
      <c r="P51" s="179">
        <f t="shared" si="7"/>
        <v>258.54000000000008</v>
      </c>
      <c r="Q51" s="180">
        <f t="shared" si="8"/>
        <v>3526.8999999999987</v>
      </c>
      <c r="R51" s="180">
        <f t="shared" si="9"/>
        <v>8653</v>
      </c>
      <c r="S51" s="70">
        <f t="shared" si="10"/>
        <v>1121.5</v>
      </c>
      <c r="T51" s="189">
        <v>0.4</v>
      </c>
      <c r="U51" s="189">
        <v>0.9</v>
      </c>
      <c r="V51" s="172">
        <f t="shared" si="26"/>
        <v>1164.6000000000008</v>
      </c>
      <c r="W51" s="172">
        <f t="shared" si="27"/>
        <v>1592.1000000000001</v>
      </c>
      <c r="X51" s="185">
        <f t="shared" si="13"/>
        <v>4618.8000000000029</v>
      </c>
      <c r="Y51" s="186">
        <f t="shared" si="28"/>
        <v>2876.6000000000031</v>
      </c>
      <c r="Z51" s="186">
        <f t="shared" si="29"/>
        <v>4313.0499999999993</v>
      </c>
      <c r="AC51" s="249">
        <f t="shared" si="16"/>
        <v>2378.5</v>
      </c>
      <c r="AD51" s="249">
        <f t="shared" si="17"/>
        <v>3691.5</v>
      </c>
      <c r="AE51" s="249">
        <f t="shared" si="18"/>
        <v>7123.4</v>
      </c>
    </row>
    <row r="52" spans="1:31" ht="19.5" customHeight="1" x14ac:dyDescent="0.2">
      <c r="A52" s="69" t="s">
        <v>341</v>
      </c>
      <c r="B52" s="188">
        <v>44929</v>
      </c>
      <c r="C52" s="69">
        <v>0</v>
      </c>
      <c r="D52" s="69">
        <v>0</v>
      </c>
      <c r="E52" s="69">
        <v>0</v>
      </c>
      <c r="F52" s="70">
        <f t="shared" si="0"/>
        <v>4345.6000000000004</v>
      </c>
      <c r="G52" s="175">
        <f t="shared" si="19"/>
        <v>6484</v>
      </c>
      <c r="H52" s="70">
        <f t="shared" si="1"/>
        <v>1792.8</v>
      </c>
      <c r="I52" s="184">
        <v>0</v>
      </c>
      <c r="J52" s="184">
        <v>0</v>
      </c>
      <c r="K52" s="176">
        <f t="shared" si="22"/>
        <v>1347.0000000000005</v>
      </c>
      <c r="L52" s="176">
        <f t="shared" si="23"/>
        <v>2492.2000000000012</v>
      </c>
      <c r="M52" s="185">
        <f t="shared" si="4"/>
        <v>1792.8</v>
      </c>
      <c r="N52" s="186">
        <f t="shared" si="24"/>
        <v>1347.0000000000005</v>
      </c>
      <c r="O52" s="186">
        <f t="shared" si="25"/>
        <v>2492.2000000000012</v>
      </c>
      <c r="P52" s="179">
        <f t="shared" si="7"/>
        <v>258.54000000000008</v>
      </c>
      <c r="Q52" s="180">
        <f t="shared" si="8"/>
        <v>3526.8999999999987</v>
      </c>
      <c r="R52" s="180">
        <f t="shared" si="9"/>
        <v>8653</v>
      </c>
      <c r="S52" s="70">
        <f t="shared" si="10"/>
        <v>1121.5</v>
      </c>
      <c r="T52" s="189">
        <v>0</v>
      </c>
      <c r="U52" s="189">
        <v>0</v>
      </c>
      <c r="V52" s="172">
        <f t="shared" si="26"/>
        <v>1164.6000000000008</v>
      </c>
      <c r="W52" s="172">
        <f t="shared" si="27"/>
        <v>1592.1000000000001</v>
      </c>
      <c r="X52" s="185">
        <f t="shared" si="13"/>
        <v>4618.8000000000029</v>
      </c>
      <c r="Y52" s="186">
        <f t="shared" si="28"/>
        <v>2876.6000000000031</v>
      </c>
      <c r="Z52" s="186">
        <f t="shared" si="29"/>
        <v>4313.0499999999993</v>
      </c>
      <c r="AC52" s="249">
        <f t="shared" si="16"/>
        <v>2378.5</v>
      </c>
      <c r="AD52" s="249">
        <f t="shared" si="17"/>
        <v>3691.5</v>
      </c>
      <c r="AE52" s="249">
        <f t="shared" si="18"/>
        <v>7123.4</v>
      </c>
    </row>
    <row r="53" spans="1:31" ht="19.5" customHeight="1" x14ac:dyDescent="0.2">
      <c r="A53" s="69" t="s">
        <v>342</v>
      </c>
      <c r="B53" s="188">
        <v>44930</v>
      </c>
      <c r="C53" s="69">
        <v>1.1000000000000001</v>
      </c>
      <c r="D53" s="69">
        <v>1</v>
      </c>
      <c r="E53" s="69">
        <v>5</v>
      </c>
      <c r="F53" s="70">
        <f t="shared" si="0"/>
        <v>4346.7000000000007</v>
      </c>
      <c r="G53" s="175">
        <f t="shared" si="19"/>
        <v>6489</v>
      </c>
      <c r="H53" s="70">
        <f t="shared" si="1"/>
        <v>1793.8999999999999</v>
      </c>
      <c r="I53" s="184">
        <v>0.4</v>
      </c>
      <c r="J53" s="184">
        <v>2.5</v>
      </c>
      <c r="K53" s="176">
        <f t="shared" si="22"/>
        <v>1347.4000000000005</v>
      </c>
      <c r="L53" s="176">
        <f t="shared" si="23"/>
        <v>2494.7000000000012</v>
      </c>
      <c r="M53" s="185">
        <f t="shared" si="4"/>
        <v>1793.8999999999999</v>
      </c>
      <c r="N53" s="186">
        <f t="shared" si="24"/>
        <v>1347.4000000000005</v>
      </c>
      <c r="O53" s="186">
        <f t="shared" si="25"/>
        <v>2494.7000000000012</v>
      </c>
      <c r="P53" s="179">
        <f t="shared" si="7"/>
        <v>257.44000000000017</v>
      </c>
      <c r="Q53" s="180">
        <f t="shared" si="8"/>
        <v>3524.3999999999987</v>
      </c>
      <c r="R53" s="180">
        <f t="shared" si="9"/>
        <v>8652.5999999999985</v>
      </c>
      <c r="S53" s="70">
        <f t="shared" si="10"/>
        <v>1122.5999999999999</v>
      </c>
      <c r="T53" s="189">
        <v>0.4</v>
      </c>
      <c r="U53" s="189">
        <v>2.7</v>
      </c>
      <c r="V53" s="172">
        <f t="shared" si="26"/>
        <v>1165.0000000000009</v>
      </c>
      <c r="W53" s="172">
        <f t="shared" si="27"/>
        <v>1594.8000000000002</v>
      </c>
      <c r="X53" s="185">
        <f t="shared" si="13"/>
        <v>4619.9000000000033</v>
      </c>
      <c r="Y53" s="186">
        <f t="shared" si="28"/>
        <v>2877.0000000000032</v>
      </c>
      <c r="Z53" s="186">
        <f t="shared" si="29"/>
        <v>4315.7499999999991</v>
      </c>
      <c r="AC53" s="249">
        <f t="shared" si="16"/>
        <v>2377.4</v>
      </c>
      <c r="AD53" s="249">
        <f t="shared" si="17"/>
        <v>3688.7999999999997</v>
      </c>
      <c r="AE53" s="249">
        <f t="shared" si="18"/>
        <v>7122.9999999999991</v>
      </c>
    </row>
    <row r="54" spans="1:31" ht="19.5" customHeight="1" x14ac:dyDescent="0.2">
      <c r="A54" s="69" t="s">
        <v>343</v>
      </c>
      <c r="B54" s="188">
        <v>44932</v>
      </c>
      <c r="C54" s="69">
        <v>0</v>
      </c>
      <c r="D54" s="69">
        <v>0</v>
      </c>
      <c r="E54" s="69">
        <v>0</v>
      </c>
      <c r="F54" s="70">
        <f t="shared" si="0"/>
        <v>4346.7000000000007</v>
      </c>
      <c r="G54" s="175">
        <f t="shared" si="19"/>
        <v>6489</v>
      </c>
      <c r="H54" s="70">
        <f t="shared" si="1"/>
        <v>1793.8999999999999</v>
      </c>
      <c r="I54" s="184">
        <v>0</v>
      </c>
      <c r="J54" s="184">
        <v>0</v>
      </c>
      <c r="K54" s="176">
        <f t="shared" si="22"/>
        <v>1347.4000000000005</v>
      </c>
      <c r="L54" s="176">
        <f t="shared" si="23"/>
        <v>2494.7000000000012</v>
      </c>
      <c r="M54" s="185">
        <f t="shared" si="4"/>
        <v>1793.8999999999999</v>
      </c>
      <c r="N54" s="186">
        <f t="shared" si="24"/>
        <v>1347.4000000000005</v>
      </c>
      <c r="O54" s="186">
        <f t="shared" si="25"/>
        <v>2494.7000000000012</v>
      </c>
      <c r="P54" s="179">
        <f t="shared" si="7"/>
        <v>257.44000000000017</v>
      </c>
      <c r="Q54" s="180">
        <f t="shared" si="8"/>
        <v>3524.3999999999987</v>
      </c>
      <c r="R54" s="180">
        <f t="shared" si="9"/>
        <v>8652.5999999999985</v>
      </c>
      <c r="S54" s="70">
        <f t="shared" si="10"/>
        <v>1122.5999999999999</v>
      </c>
      <c r="T54" s="189">
        <v>0</v>
      </c>
      <c r="U54" s="189">
        <v>0</v>
      </c>
      <c r="V54" s="172">
        <f t="shared" si="26"/>
        <v>1165.0000000000009</v>
      </c>
      <c r="W54" s="172">
        <f t="shared" si="27"/>
        <v>1594.8000000000002</v>
      </c>
      <c r="X54" s="185">
        <f t="shared" si="13"/>
        <v>4619.9000000000033</v>
      </c>
      <c r="Y54" s="186">
        <f t="shared" si="28"/>
        <v>2877.0000000000032</v>
      </c>
      <c r="Z54" s="186">
        <f t="shared" si="29"/>
        <v>4315.7499999999991</v>
      </c>
      <c r="AC54" s="249">
        <f t="shared" si="16"/>
        <v>2377.4</v>
      </c>
      <c r="AD54" s="249">
        <f t="shared" si="17"/>
        <v>3688.7999999999997</v>
      </c>
      <c r="AE54" s="249">
        <f t="shared" si="18"/>
        <v>7122.9999999999991</v>
      </c>
    </row>
    <row r="55" spans="1:31" ht="19.5" customHeight="1" x14ac:dyDescent="0.2">
      <c r="A55" s="69" t="s">
        <v>344</v>
      </c>
      <c r="B55" s="188">
        <v>44935</v>
      </c>
      <c r="C55" s="69">
        <v>1.6</v>
      </c>
      <c r="D55" s="69">
        <v>1</v>
      </c>
      <c r="E55" s="69">
        <v>8</v>
      </c>
      <c r="F55" s="70">
        <f t="shared" si="0"/>
        <v>4348.3000000000011</v>
      </c>
      <c r="G55" s="175">
        <f t="shared" si="19"/>
        <v>6497</v>
      </c>
      <c r="H55" s="70">
        <f t="shared" si="1"/>
        <v>1795.4999999999998</v>
      </c>
      <c r="I55" s="184">
        <v>0.4</v>
      </c>
      <c r="J55" s="184">
        <v>2.1</v>
      </c>
      <c r="K55" s="176">
        <f t="shared" si="22"/>
        <v>1347.8000000000006</v>
      </c>
      <c r="L55" s="176">
        <f t="shared" si="23"/>
        <v>2496.8000000000011</v>
      </c>
      <c r="M55" s="185">
        <f t="shared" si="4"/>
        <v>1795.4999999999998</v>
      </c>
      <c r="N55" s="186">
        <f t="shared" si="24"/>
        <v>1347.8000000000006</v>
      </c>
      <c r="O55" s="186">
        <f t="shared" si="25"/>
        <v>2496.8000000000011</v>
      </c>
      <c r="P55" s="179">
        <f t="shared" si="7"/>
        <v>255.84000000000026</v>
      </c>
      <c r="Q55" s="180">
        <f t="shared" si="8"/>
        <v>3522.2999999999993</v>
      </c>
      <c r="R55" s="180">
        <f t="shared" si="9"/>
        <v>8652.1999999999989</v>
      </c>
      <c r="S55" s="70">
        <f t="shared" si="10"/>
        <v>1124.1999999999998</v>
      </c>
      <c r="T55" s="189">
        <v>0.3</v>
      </c>
      <c r="U55" s="189">
        <v>2</v>
      </c>
      <c r="V55" s="172">
        <f t="shared" si="26"/>
        <v>1165.3000000000009</v>
      </c>
      <c r="W55" s="172">
        <f t="shared" si="27"/>
        <v>1596.8000000000002</v>
      </c>
      <c r="X55" s="185">
        <f t="shared" si="13"/>
        <v>4621.5000000000036</v>
      </c>
      <c r="Y55" s="186">
        <f t="shared" si="28"/>
        <v>2877.3000000000034</v>
      </c>
      <c r="Z55" s="186">
        <f t="shared" si="29"/>
        <v>4317.7499999999991</v>
      </c>
      <c r="AC55" s="249">
        <f t="shared" si="16"/>
        <v>2375.8000000000002</v>
      </c>
      <c r="AD55" s="249">
        <f t="shared" si="17"/>
        <v>3686.7999999999997</v>
      </c>
      <c r="AE55" s="249">
        <f t="shared" si="18"/>
        <v>7122.6999999999989</v>
      </c>
    </row>
    <row r="56" spans="1:31" ht="19.5" customHeight="1" x14ac:dyDescent="0.2">
      <c r="A56" s="69" t="s">
        <v>345</v>
      </c>
      <c r="B56" s="188">
        <v>44936</v>
      </c>
      <c r="C56" s="69">
        <v>1.2</v>
      </c>
      <c r="D56" s="69">
        <v>1</v>
      </c>
      <c r="E56" s="69">
        <v>3</v>
      </c>
      <c r="F56" s="70">
        <f t="shared" si="0"/>
        <v>4349.5000000000009</v>
      </c>
      <c r="G56" s="175">
        <f t="shared" si="19"/>
        <v>6500</v>
      </c>
      <c r="H56" s="70">
        <f t="shared" si="1"/>
        <v>1796.6999999999998</v>
      </c>
      <c r="I56" s="184">
        <v>0.3</v>
      </c>
      <c r="J56" s="184">
        <v>1.4</v>
      </c>
      <c r="K56" s="176">
        <f t="shared" si="22"/>
        <v>1348.1000000000006</v>
      </c>
      <c r="L56" s="176">
        <f t="shared" si="23"/>
        <v>2498.2000000000012</v>
      </c>
      <c r="M56" s="185">
        <f t="shared" si="4"/>
        <v>1796.6999999999998</v>
      </c>
      <c r="N56" s="186">
        <f t="shared" si="24"/>
        <v>1348.1000000000006</v>
      </c>
      <c r="O56" s="186">
        <f t="shared" si="25"/>
        <v>2498.2000000000012</v>
      </c>
      <c r="P56" s="179">
        <f t="shared" si="7"/>
        <v>254.64000000000021</v>
      </c>
      <c r="Q56" s="180">
        <f t="shared" si="8"/>
        <v>3520.8999999999987</v>
      </c>
      <c r="R56" s="180">
        <f t="shared" si="9"/>
        <v>8651.9</v>
      </c>
      <c r="S56" s="70">
        <f t="shared" si="10"/>
        <v>1125.3999999999999</v>
      </c>
      <c r="T56" s="189">
        <v>0.4</v>
      </c>
      <c r="U56" s="189">
        <v>1.6</v>
      </c>
      <c r="V56" s="172">
        <f t="shared" si="26"/>
        <v>1165.700000000001</v>
      </c>
      <c r="W56" s="172">
        <f t="shared" si="27"/>
        <v>1598.4</v>
      </c>
      <c r="X56" s="185">
        <f t="shared" si="13"/>
        <v>4622.7000000000035</v>
      </c>
      <c r="Y56" s="186">
        <f t="shared" si="28"/>
        <v>2877.7000000000035</v>
      </c>
      <c r="Z56" s="186">
        <f t="shared" si="29"/>
        <v>4319.3499999999995</v>
      </c>
      <c r="AC56" s="249">
        <f t="shared" si="16"/>
        <v>2374.6000000000004</v>
      </c>
      <c r="AD56" s="249">
        <f t="shared" si="17"/>
        <v>3685.2</v>
      </c>
      <c r="AE56" s="249">
        <f t="shared" si="18"/>
        <v>7122.2999999999993</v>
      </c>
    </row>
    <row r="57" spans="1:31" ht="19.5" customHeight="1" x14ac:dyDescent="0.2">
      <c r="A57" s="69" t="s">
        <v>346</v>
      </c>
      <c r="B57" s="188">
        <v>44937</v>
      </c>
      <c r="C57" s="69">
        <v>1.1000000000000001</v>
      </c>
      <c r="D57" s="69">
        <v>1</v>
      </c>
      <c r="E57" s="69">
        <v>4</v>
      </c>
      <c r="F57" s="70">
        <f t="shared" si="0"/>
        <v>4350.6000000000013</v>
      </c>
      <c r="G57" s="175">
        <f t="shared" si="19"/>
        <v>6504</v>
      </c>
      <c r="H57" s="70">
        <f t="shared" si="1"/>
        <v>1797.7999999999997</v>
      </c>
      <c r="I57" s="184">
        <v>0.4</v>
      </c>
      <c r="J57" s="184">
        <v>1</v>
      </c>
      <c r="K57" s="176">
        <f t="shared" si="22"/>
        <v>1348.5000000000007</v>
      </c>
      <c r="L57" s="176">
        <f t="shared" si="23"/>
        <v>2499.2000000000012</v>
      </c>
      <c r="M57" s="185">
        <f t="shared" si="4"/>
        <v>1797.7999999999997</v>
      </c>
      <c r="N57" s="186">
        <f t="shared" si="24"/>
        <v>1348.5000000000007</v>
      </c>
      <c r="O57" s="186">
        <f t="shared" si="25"/>
        <v>2499.2000000000012</v>
      </c>
      <c r="P57" s="179">
        <f t="shared" si="7"/>
        <v>253.5400000000003</v>
      </c>
      <c r="Q57" s="180">
        <f t="shared" si="8"/>
        <v>3519.8999999999987</v>
      </c>
      <c r="R57" s="180">
        <f t="shared" si="9"/>
        <v>8651.4999999999982</v>
      </c>
      <c r="S57" s="70">
        <f t="shared" si="10"/>
        <v>1126.4999999999998</v>
      </c>
      <c r="T57" s="189">
        <v>0.3</v>
      </c>
      <c r="U57" s="189">
        <v>1</v>
      </c>
      <c r="V57" s="172">
        <f t="shared" si="26"/>
        <v>1166.0000000000009</v>
      </c>
      <c r="W57" s="172">
        <f t="shared" si="27"/>
        <v>1599.4</v>
      </c>
      <c r="X57" s="185">
        <f t="shared" si="13"/>
        <v>4623.8000000000029</v>
      </c>
      <c r="Y57" s="186">
        <f t="shared" si="28"/>
        <v>2878.0000000000036</v>
      </c>
      <c r="Z57" s="186">
        <f t="shared" si="29"/>
        <v>4320.3499999999995</v>
      </c>
      <c r="AC57" s="249">
        <f t="shared" si="16"/>
        <v>2373.5000000000005</v>
      </c>
      <c r="AD57" s="249">
        <f t="shared" si="17"/>
        <v>3684.2</v>
      </c>
      <c r="AE57" s="249">
        <f t="shared" si="18"/>
        <v>7121.9999999999991</v>
      </c>
    </row>
    <row r="58" spans="1:31" ht="19.5" customHeight="1" x14ac:dyDescent="0.2">
      <c r="A58" s="69" t="s">
        <v>347</v>
      </c>
      <c r="B58" s="188">
        <v>44938</v>
      </c>
      <c r="C58" s="69">
        <v>3.1</v>
      </c>
      <c r="D58" s="69">
        <v>2</v>
      </c>
      <c r="E58" s="69">
        <v>9</v>
      </c>
      <c r="F58" s="70">
        <f t="shared" si="0"/>
        <v>4353.7000000000016</v>
      </c>
      <c r="G58" s="175">
        <f t="shared" si="19"/>
        <v>6513</v>
      </c>
      <c r="H58" s="70">
        <f t="shared" si="1"/>
        <v>1800.8999999999996</v>
      </c>
      <c r="I58" s="184">
        <v>0.7</v>
      </c>
      <c r="J58" s="184">
        <v>2.2000000000000002</v>
      </c>
      <c r="K58" s="176">
        <f t="shared" si="22"/>
        <v>1349.2000000000007</v>
      </c>
      <c r="L58" s="176">
        <f t="shared" si="23"/>
        <v>2501.400000000001</v>
      </c>
      <c r="M58" s="185">
        <f t="shared" si="4"/>
        <v>1800.8999999999996</v>
      </c>
      <c r="N58" s="186">
        <f t="shared" si="24"/>
        <v>1349.2000000000007</v>
      </c>
      <c r="O58" s="186">
        <f t="shared" si="25"/>
        <v>2501.400000000001</v>
      </c>
      <c r="P58" s="179">
        <f t="shared" si="7"/>
        <v>250.4400000000004</v>
      </c>
      <c r="Q58" s="180">
        <f t="shared" si="8"/>
        <v>3517.6999999999989</v>
      </c>
      <c r="R58" s="180">
        <f t="shared" si="9"/>
        <v>8650.7999999999993</v>
      </c>
      <c r="S58" s="70">
        <f t="shared" si="10"/>
        <v>1129.5999999999997</v>
      </c>
      <c r="T58" s="189">
        <v>0.7</v>
      </c>
      <c r="U58" s="189">
        <v>2.2000000000000002</v>
      </c>
      <c r="V58" s="172">
        <f t="shared" si="26"/>
        <v>1166.700000000001</v>
      </c>
      <c r="W58" s="172">
        <f t="shared" si="27"/>
        <v>1601.6000000000001</v>
      </c>
      <c r="X58" s="185">
        <f t="shared" si="13"/>
        <v>4626.9000000000033</v>
      </c>
      <c r="Y58" s="186">
        <f t="shared" si="28"/>
        <v>2878.7000000000035</v>
      </c>
      <c r="Z58" s="186">
        <f t="shared" si="29"/>
        <v>4322.5499999999993</v>
      </c>
      <c r="AC58" s="249">
        <f t="shared" si="16"/>
        <v>2370.4000000000005</v>
      </c>
      <c r="AD58" s="249">
        <f t="shared" si="17"/>
        <v>3682</v>
      </c>
      <c r="AE58" s="249">
        <f t="shared" si="18"/>
        <v>7121.2999999999993</v>
      </c>
    </row>
    <row r="59" spans="1:31" ht="19.5" customHeight="1" x14ac:dyDescent="0.2">
      <c r="A59" s="69" t="s">
        <v>348</v>
      </c>
      <c r="B59" s="188">
        <v>44942</v>
      </c>
      <c r="C59" s="69">
        <v>2.1</v>
      </c>
      <c r="D59" s="69">
        <v>1</v>
      </c>
      <c r="E59" s="69">
        <v>6</v>
      </c>
      <c r="F59" s="70">
        <f t="shared" si="0"/>
        <v>4355.800000000002</v>
      </c>
      <c r="G59" s="175">
        <f t="shared" si="19"/>
        <v>6519</v>
      </c>
      <c r="H59" s="70">
        <f t="shared" si="1"/>
        <v>1802.9999999999995</v>
      </c>
      <c r="I59" s="184">
        <v>0.3</v>
      </c>
      <c r="J59" s="184">
        <v>1.6</v>
      </c>
      <c r="K59" s="176">
        <f t="shared" si="22"/>
        <v>1349.5000000000007</v>
      </c>
      <c r="L59" s="176">
        <f t="shared" si="23"/>
        <v>2503.0000000000009</v>
      </c>
      <c r="M59" s="185">
        <f t="shared" si="4"/>
        <v>1802.9999999999995</v>
      </c>
      <c r="N59" s="186">
        <f t="shared" si="24"/>
        <v>1349.5000000000007</v>
      </c>
      <c r="O59" s="186">
        <f t="shared" si="25"/>
        <v>2503.0000000000009</v>
      </c>
      <c r="P59" s="179">
        <f t="shared" si="7"/>
        <v>248.34000000000049</v>
      </c>
      <c r="Q59" s="180">
        <f t="shared" si="8"/>
        <v>3516.0999999999995</v>
      </c>
      <c r="R59" s="180">
        <f t="shared" si="9"/>
        <v>8650.4999999999982</v>
      </c>
      <c r="S59" s="70">
        <f t="shared" si="10"/>
        <v>1131.6999999999996</v>
      </c>
      <c r="T59" s="189">
        <v>0.3</v>
      </c>
      <c r="U59" s="189">
        <v>1.6</v>
      </c>
      <c r="V59" s="172">
        <f t="shared" si="26"/>
        <v>1167.0000000000009</v>
      </c>
      <c r="W59" s="172">
        <f t="shared" si="27"/>
        <v>1603.2</v>
      </c>
      <c r="X59" s="185">
        <f t="shared" si="13"/>
        <v>4629.0000000000036</v>
      </c>
      <c r="Y59" s="186">
        <f t="shared" si="28"/>
        <v>2879.0000000000036</v>
      </c>
      <c r="Z59" s="186">
        <f t="shared" si="29"/>
        <v>4324.1499999999996</v>
      </c>
      <c r="AC59" s="249">
        <f t="shared" si="16"/>
        <v>2368.3000000000006</v>
      </c>
      <c r="AD59" s="249">
        <f t="shared" si="17"/>
        <v>3680.3999999999996</v>
      </c>
      <c r="AE59" s="249">
        <f t="shared" si="18"/>
        <v>7120.9999999999991</v>
      </c>
    </row>
    <row r="60" spans="1:31" ht="19.5" customHeight="1" x14ac:dyDescent="0.2">
      <c r="A60" s="69" t="s">
        <v>349</v>
      </c>
      <c r="B60" s="188">
        <v>44944</v>
      </c>
      <c r="C60" s="69">
        <v>2</v>
      </c>
      <c r="D60" s="69">
        <v>1</v>
      </c>
      <c r="E60" s="69">
        <v>7</v>
      </c>
      <c r="F60" s="70">
        <f t="shared" si="0"/>
        <v>4357.800000000002</v>
      </c>
      <c r="G60" s="175">
        <f t="shared" si="19"/>
        <v>6526</v>
      </c>
      <c r="H60" s="70">
        <f t="shared" si="1"/>
        <v>1804.9999999999995</v>
      </c>
      <c r="I60" s="184">
        <v>0.5</v>
      </c>
      <c r="J60" s="184">
        <v>2.7</v>
      </c>
      <c r="K60" s="176">
        <f t="shared" si="22"/>
        <v>1350.0000000000007</v>
      </c>
      <c r="L60" s="176">
        <f t="shared" si="23"/>
        <v>2505.7000000000007</v>
      </c>
      <c r="M60" s="185">
        <f t="shared" si="4"/>
        <v>1804.9999999999995</v>
      </c>
      <c r="N60" s="186">
        <f t="shared" si="24"/>
        <v>1350.0000000000007</v>
      </c>
      <c r="O60" s="186">
        <f t="shared" si="25"/>
        <v>2505.7000000000007</v>
      </c>
      <c r="P60" s="179">
        <f t="shared" si="7"/>
        <v>246.34000000000049</v>
      </c>
      <c r="Q60" s="180">
        <f t="shared" si="8"/>
        <v>3513.3999999999996</v>
      </c>
      <c r="R60" s="180">
        <f t="shared" si="9"/>
        <v>8649.9999999999982</v>
      </c>
      <c r="S60" s="70">
        <f t="shared" si="10"/>
        <v>1133.6999999999996</v>
      </c>
      <c r="T60" s="189">
        <v>0.6</v>
      </c>
      <c r="U60" s="189">
        <v>2.4</v>
      </c>
      <c r="V60" s="172">
        <f t="shared" si="26"/>
        <v>1167.6000000000008</v>
      </c>
      <c r="W60" s="172">
        <f t="shared" si="27"/>
        <v>1605.6000000000001</v>
      </c>
      <c r="X60" s="185">
        <f t="shared" si="13"/>
        <v>4631.0000000000036</v>
      </c>
      <c r="Y60" s="186">
        <f t="shared" si="28"/>
        <v>2879.6000000000035</v>
      </c>
      <c r="Z60" s="186">
        <f t="shared" si="29"/>
        <v>4326.5499999999993</v>
      </c>
      <c r="AC60" s="249">
        <f t="shared" si="16"/>
        <v>2366.3000000000006</v>
      </c>
      <c r="AD60" s="249">
        <f t="shared" si="17"/>
        <v>3678</v>
      </c>
      <c r="AE60" s="249">
        <f t="shared" si="18"/>
        <v>7120.4</v>
      </c>
    </row>
    <row r="61" spans="1:31" ht="19.5" customHeight="1" x14ac:dyDescent="0.2">
      <c r="A61" s="69" t="s">
        <v>350</v>
      </c>
      <c r="B61" s="188">
        <v>44945</v>
      </c>
      <c r="C61" s="69">
        <v>1.3</v>
      </c>
      <c r="D61" s="69">
        <v>1</v>
      </c>
      <c r="E61" s="69">
        <v>1</v>
      </c>
      <c r="F61" s="70">
        <f t="shared" si="0"/>
        <v>4359.1000000000022</v>
      </c>
      <c r="G61" s="175">
        <f t="shared" si="19"/>
        <v>6527</v>
      </c>
      <c r="H61" s="70">
        <f t="shared" si="1"/>
        <v>1806.2999999999995</v>
      </c>
      <c r="I61" s="184">
        <v>0.4</v>
      </c>
      <c r="J61" s="184">
        <v>0.8</v>
      </c>
      <c r="K61" s="176">
        <f t="shared" si="22"/>
        <v>1350.4000000000008</v>
      </c>
      <c r="L61" s="176">
        <f t="shared" si="23"/>
        <v>2506.5000000000009</v>
      </c>
      <c r="M61" s="185">
        <f t="shared" si="4"/>
        <v>1806.2999999999995</v>
      </c>
      <c r="N61" s="186">
        <f t="shared" si="24"/>
        <v>1350.4000000000008</v>
      </c>
      <c r="O61" s="186">
        <f t="shared" si="25"/>
        <v>2506.5000000000009</v>
      </c>
      <c r="P61" s="179">
        <f t="shared" si="7"/>
        <v>245.04000000000053</v>
      </c>
      <c r="Q61" s="180">
        <f t="shared" si="8"/>
        <v>3512.5999999999995</v>
      </c>
      <c r="R61" s="180">
        <f t="shared" si="9"/>
        <v>8649.5999999999985</v>
      </c>
      <c r="S61" s="70">
        <f t="shared" si="10"/>
        <v>1134.9999999999995</v>
      </c>
      <c r="T61" s="189">
        <v>0.4</v>
      </c>
      <c r="U61" s="189">
        <v>0.9</v>
      </c>
      <c r="V61" s="172">
        <f t="shared" si="26"/>
        <v>1168.0000000000009</v>
      </c>
      <c r="W61" s="172">
        <f t="shared" si="27"/>
        <v>1606.5000000000002</v>
      </c>
      <c r="X61" s="185">
        <f t="shared" si="13"/>
        <v>4632.3000000000038</v>
      </c>
      <c r="Y61" s="186">
        <f t="shared" si="28"/>
        <v>2880.0000000000036</v>
      </c>
      <c r="Z61" s="186">
        <f t="shared" si="29"/>
        <v>4327.4499999999989</v>
      </c>
      <c r="AC61" s="249">
        <f t="shared" si="16"/>
        <v>2365.0000000000005</v>
      </c>
      <c r="AD61" s="249">
        <f t="shared" si="17"/>
        <v>3677.0999999999995</v>
      </c>
      <c r="AE61" s="249">
        <f t="shared" si="18"/>
        <v>7119.9999999999991</v>
      </c>
    </row>
    <row r="62" spans="1:31" ht="19.5" customHeight="1" x14ac:dyDescent="0.2">
      <c r="A62" s="69" t="s">
        <v>351</v>
      </c>
      <c r="B62" s="188">
        <v>44952</v>
      </c>
      <c r="C62" s="69">
        <v>1.5</v>
      </c>
      <c r="D62" s="69">
        <v>1</v>
      </c>
      <c r="E62" s="69">
        <v>7</v>
      </c>
      <c r="F62" s="70">
        <f t="shared" si="0"/>
        <v>4360.6000000000022</v>
      </c>
      <c r="G62" s="175">
        <f t="shared" si="19"/>
        <v>6534</v>
      </c>
      <c r="H62" s="70">
        <f t="shared" si="1"/>
        <v>1807.7999999999995</v>
      </c>
      <c r="I62" s="184">
        <v>0.3</v>
      </c>
      <c r="J62" s="184">
        <v>1.7</v>
      </c>
      <c r="K62" s="176">
        <f t="shared" si="22"/>
        <v>1350.7000000000007</v>
      </c>
      <c r="L62" s="176">
        <f t="shared" si="23"/>
        <v>2508.2000000000007</v>
      </c>
      <c r="M62" s="185">
        <f t="shared" si="4"/>
        <v>1807.7999999999995</v>
      </c>
      <c r="N62" s="186">
        <f t="shared" si="24"/>
        <v>1350.7000000000007</v>
      </c>
      <c r="O62" s="186">
        <f t="shared" si="25"/>
        <v>2508.2000000000007</v>
      </c>
      <c r="P62" s="179">
        <f t="shared" si="7"/>
        <v>243.54000000000053</v>
      </c>
      <c r="Q62" s="180">
        <f t="shared" si="8"/>
        <v>3510.8999999999996</v>
      </c>
      <c r="R62" s="180">
        <f t="shared" si="9"/>
        <v>8649.2999999999993</v>
      </c>
      <c r="S62" s="70">
        <f t="shared" si="10"/>
        <v>1136.4999999999995</v>
      </c>
      <c r="T62" s="189">
        <v>0.3</v>
      </c>
      <c r="U62" s="189">
        <v>1.6</v>
      </c>
      <c r="V62" s="172">
        <f t="shared" si="26"/>
        <v>1168.3000000000009</v>
      </c>
      <c r="W62" s="172">
        <f t="shared" si="27"/>
        <v>1608.1000000000001</v>
      </c>
      <c r="X62" s="185">
        <f t="shared" si="13"/>
        <v>4633.8000000000038</v>
      </c>
      <c r="Y62" s="186">
        <f t="shared" si="28"/>
        <v>2880.3000000000038</v>
      </c>
      <c r="Z62" s="186">
        <f t="shared" si="29"/>
        <v>4329.0499999999993</v>
      </c>
      <c r="AC62" s="249">
        <f t="shared" si="16"/>
        <v>2363.5000000000005</v>
      </c>
      <c r="AD62" s="249">
        <f t="shared" si="17"/>
        <v>3675.5</v>
      </c>
      <c r="AE62" s="249">
        <f t="shared" si="18"/>
        <v>7119.6999999999989</v>
      </c>
    </row>
    <row r="63" spans="1:31" ht="19.5" customHeight="1" x14ac:dyDescent="0.2">
      <c r="A63" s="69" t="s">
        <v>352</v>
      </c>
      <c r="B63" s="188">
        <v>44953</v>
      </c>
      <c r="C63" s="69">
        <v>1.3</v>
      </c>
      <c r="D63" s="69">
        <v>1</v>
      </c>
      <c r="E63" s="69">
        <v>4</v>
      </c>
      <c r="F63" s="70">
        <f t="shared" si="0"/>
        <v>4361.9000000000024</v>
      </c>
      <c r="G63" s="175">
        <f t="shared" si="19"/>
        <v>6538</v>
      </c>
      <c r="H63" s="70">
        <f t="shared" si="1"/>
        <v>1809.0999999999995</v>
      </c>
      <c r="I63" s="184">
        <v>0.3</v>
      </c>
      <c r="J63" s="184">
        <v>1.8</v>
      </c>
      <c r="K63" s="176">
        <f t="shared" si="22"/>
        <v>1351.0000000000007</v>
      </c>
      <c r="L63" s="176">
        <f t="shared" si="23"/>
        <v>2510.0000000000009</v>
      </c>
      <c r="M63" s="185">
        <f t="shared" si="4"/>
        <v>1809.0999999999995</v>
      </c>
      <c r="N63" s="186">
        <f t="shared" si="24"/>
        <v>1351.0000000000007</v>
      </c>
      <c r="O63" s="186">
        <f t="shared" si="25"/>
        <v>2510.0000000000009</v>
      </c>
      <c r="P63" s="179">
        <f t="shared" si="7"/>
        <v>242.24000000000058</v>
      </c>
      <c r="Q63" s="180">
        <f t="shared" si="8"/>
        <v>3509.0999999999995</v>
      </c>
      <c r="R63" s="180">
        <f t="shared" si="9"/>
        <v>8648.9999999999982</v>
      </c>
      <c r="S63" s="70">
        <f t="shared" si="10"/>
        <v>1137.7999999999995</v>
      </c>
      <c r="T63" s="189">
        <v>0.3</v>
      </c>
      <c r="U63" s="189">
        <v>1.7</v>
      </c>
      <c r="V63" s="172">
        <f t="shared" ref="V63:V134" si="30">IF(T63="","",T63+V62)</f>
        <v>1168.6000000000008</v>
      </c>
      <c r="W63" s="172">
        <v>1609.8</v>
      </c>
      <c r="X63" s="185">
        <f t="shared" si="13"/>
        <v>4635.100000000004</v>
      </c>
      <c r="Y63" s="186">
        <f t="shared" ref="Y63:Z134" si="31">IF(T63="","",T63+Y62)</f>
        <v>2880.600000000004</v>
      </c>
      <c r="Z63" s="186">
        <f t="shared" si="29"/>
        <v>4330.7499999999991</v>
      </c>
      <c r="AC63" s="249">
        <f t="shared" si="16"/>
        <v>2362.2000000000007</v>
      </c>
      <c r="AD63" s="249">
        <f t="shared" si="17"/>
        <v>3673.8</v>
      </c>
      <c r="AE63" s="249">
        <f t="shared" si="18"/>
        <v>7119.4</v>
      </c>
    </row>
    <row r="64" spans="1:31" ht="19.5" customHeight="1" x14ac:dyDescent="0.2">
      <c r="A64" s="69" t="s">
        <v>353</v>
      </c>
      <c r="B64" s="188">
        <v>44957</v>
      </c>
      <c r="C64" s="69">
        <v>0.5</v>
      </c>
      <c r="D64" s="69">
        <v>2</v>
      </c>
      <c r="E64" s="69">
        <v>2</v>
      </c>
      <c r="F64" s="70">
        <f t="shared" si="0"/>
        <v>4362.4000000000024</v>
      </c>
      <c r="G64" s="175">
        <f t="shared" si="19"/>
        <v>6540</v>
      </c>
      <c r="H64" s="70">
        <f t="shared" si="1"/>
        <v>1809.5999999999995</v>
      </c>
      <c r="I64" s="184">
        <v>2.5</v>
      </c>
      <c r="J64" s="184">
        <v>3.8</v>
      </c>
      <c r="K64" s="176">
        <f t="shared" si="22"/>
        <v>1353.5000000000007</v>
      </c>
      <c r="L64" s="176">
        <f t="shared" si="23"/>
        <v>2513.8000000000011</v>
      </c>
      <c r="M64" s="185">
        <f t="shared" si="4"/>
        <v>1809.5999999999995</v>
      </c>
      <c r="N64" s="186">
        <f t="shared" si="24"/>
        <v>1353.5000000000007</v>
      </c>
      <c r="O64" s="186">
        <f t="shared" si="25"/>
        <v>2513.8000000000011</v>
      </c>
      <c r="P64" s="179">
        <f t="shared" si="7"/>
        <v>241.74000000000058</v>
      </c>
      <c r="Q64" s="180">
        <f t="shared" si="8"/>
        <v>3505.2999999999993</v>
      </c>
      <c r="R64" s="180">
        <f t="shared" si="9"/>
        <v>8646.4999999999982</v>
      </c>
      <c r="S64" s="70">
        <f t="shared" si="10"/>
        <v>1138.2999999999995</v>
      </c>
      <c r="T64" s="189">
        <v>2.4</v>
      </c>
      <c r="U64" s="189">
        <v>3.9</v>
      </c>
      <c r="V64" s="172">
        <f t="shared" si="30"/>
        <v>1171.0000000000009</v>
      </c>
      <c r="W64" s="172">
        <f t="shared" ref="W64:W134" si="32">IF(U64="","",U64+W63)</f>
        <v>1613.7</v>
      </c>
      <c r="X64" s="185">
        <f t="shared" si="13"/>
        <v>4635.600000000004</v>
      </c>
      <c r="Y64" s="186">
        <f t="shared" si="31"/>
        <v>2883.0000000000041</v>
      </c>
      <c r="Z64" s="186">
        <f t="shared" si="29"/>
        <v>4334.6499999999987</v>
      </c>
      <c r="AC64" s="249">
        <f t="shared" si="16"/>
        <v>2361.7000000000007</v>
      </c>
      <c r="AD64" s="249">
        <f t="shared" si="17"/>
        <v>3669.8999999999996</v>
      </c>
      <c r="AE64" s="249">
        <f t="shared" si="18"/>
        <v>7116.9999999999991</v>
      </c>
    </row>
    <row r="65" spans="1:31" ht="19.5" customHeight="1" x14ac:dyDescent="0.2">
      <c r="A65" s="69" t="s">
        <v>354</v>
      </c>
      <c r="B65" s="188">
        <v>44958</v>
      </c>
      <c r="C65" s="69">
        <v>2</v>
      </c>
      <c r="D65" s="69">
        <v>4</v>
      </c>
      <c r="E65" s="69">
        <v>6</v>
      </c>
      <c r="F65" s="70">
        <f t="shared" si="0"/>
        <v>4364.4000000000024</v>
      </c>
      <c r="G65" s="175">
        <f t="shared" si="19"/>
        <v>6546</v>
      </c>
      <c r="H65" s="70">
        <f t="shared" si="1"/>
        <v>1811.5999999999995</v>
      </c>
      <c r="I65" s="184">
        <v>1.3</v>
      </c>
      <c r="J65" s="184">
        <v>3.1</v>
      </c>
      <c r="K65" s="176">
        <f t="shared" si="22"/>
        <v>1354.8000000000006</v>
      </c>
      <c r="L65" s="176">
        <f t="shared" si="23"/>
        <v>2516.900000000001</v>
      </c>
      <c r="M65" s="185">
        <f t="shared" si="4"/>
        <v>1811.5999999999995</v>
      </c>
      <c r="N65" s="186">
        <f t="shared" si="24"/>
        <v>1354.8000000000006</v>
      </c>
      <c r="O65" s="186">
        <f t="shared" si="25"/>
        <v>2516.900000000001</v>
      </c>
      <c r="P65" s="179">
        <f t="shared" si="7"/>
        <v>239.74000000000058</v>
      </c>
      <c r="Q65" s="180">
        <f t="shared" si="8"/>
        <v>3502.1999999999989</v>
      </c>
      <c r="R65" s="180">
        <f t="shared" si="9"/>
        <v>8645.1999999999989</v>
      </c>
      <c r="S65" s="70">
        <f t="shared" si="10"/>
        <v>1140.2999999999995</v>
      </c>
      <c r="T65" s="189">
        <v>1.4</v>
      </c>
      <c r="U65" s="189">
        <v>3.1</v>
      </c>
      <c r="V65" s="172">
        <f t="shared" si="30"/>
        <v>1172.400000000001</v>
      </c>
      <c r="W65" s="172">
        <f t="shared" si="32"/>
        <v>1616.8</v>
      </c>
      <c r="X65" s="185">
        <f t="shared" si="13"/>
        <v>4637.600000000004</v>
      </c>
      <c r="Y65" s="186">
        <f t="shared" si="31"/>
        <v>2884.4000000000042</v>
      </c>
      <c r="Z65" s="186">
        <f t="shared" si="29"/>
        <v>4337.7499999999991</v>
      </c>
      <c r="AC65" s="249">
        <f t="shared" si="16"/>
        <v>2359.7000000000007</v>
      </c>
      <c r="AD65" s="249">
        <f t="shared" si="17"/>
        <v>3666.8</v>
      </c>
      <c r="AE65" s="249">
        <f t="shared" si="18"/>
        <v>7115.5999999999985</v>
      </c>
    </row>
    <row r="66" spans="1:31" ht="19.5" customHeight="1" x14ac:dyDescent="0.2">
      <c r="A66" s="69" t="s">
        <v>355</v>
      </c>
      <c r="B66" s="188">
        <v>44959</v>
      </c>
      <c r="C66" s="69">
        <v>1.2</v>
      </c>
      <c r="D66" s="69">
        <v>1</v>
      </c>
      <c r="E66" s="69">
        <v>1</v>
      </c>
      <c r="F66" s="70">
        <f t="shared" si="0"/>
        <v>4365.6000000000022</v>
      </c>
      <c r="G66" s="175">
        <f t="shared" si="19"/>
        <v>6547</v>
      </c>
      <c r="H66" s="70">
        <f t="shared" si="1"/>
        <v>1812.7999999999995</v>
      </c>
      <c r="I66" s="184">
        <v>0.4</v>
      </c>
      <c r="J66" s="184">
        <v>1</v>
      </c>
      <c r="K66" s="176">
        <f t="shared" si="22"/>
        <v>1355.2000000000007</v>
      </c>
      <c r="L66" s="176">
        <f t="shared" si="23"/>
        <v>2517.900000000001</v>
      </c>
      <c r="M66" s="185">
        <f t="shared" si="4"/>
        <v>1812.7999999999995</v>
      </c>
      <c r="N66" s="186">
        <f t="shared" si="24"/>
        <v>1355.2000000000007</v>
      </c>
      <c r="O66" s="186">
        <f t="shared" si="25"/>
        <v>2517.900000000001</v>
      </c>
      <c r="P66" s="179">
        <f t="shared" si="7"/>
        <v>238.54000000000053</v>
      </c>
      <c r="Q66" s="180">
        <f t="shared" si="8"/>
        <v>3501.1999999999989</v>
      </c>
      <c r="R66" s="180">
        <f t="shared" si="9"/>
        <v>8644.7999999999993</v>
      </c>
      <c r="S66" s="70">
        <f t="shared" si="10"/>
        <v>1141.4999999999995</v>
      </c>
      <c r="T66" s="189">
        <v>0.4</v>
      </c>
      <c r="U66" s="189">
        <v>1</v>
      </c>
      <c r="V66" s="172">
        <f t="shared" si="30"/>
        <v>1172.8000000000011</v>
      </c>
      <c r="W66" s="172">
        <f t="shared" si="32"/>
        <v>1617.8</v>
      </c>
      <c r="X66" s="185">
        <f t="shared" si="13"/>
        <v>4638.8000000000038</v>
      </c>
      <c r="Y66" s="186">
        <f t="shared" si="31"/>
        <v>2884.8000000000043</v>
      </c>
      <c r="Z66" s="186">
        <f t="shared" si="29"/>
        <v>4338.7499999999991</v>
      </c>
      <c r="AC66" s="249">
        <f t="shared" si="16"/>
        <v>2358.5000000000005</v>
      </c>
      <c r="AD66" s="249">
        <f t="shared" si="17"/>
        <v>3665.8</v>
      </c>
      <c r="AE66" s="249">
        <f t="shared" si="18"/>
        <v>7115.1999999999989</v>
      </c>
    </row>
    <row r="67" spans="1:31" ht="19.5" customHeight="1" x14ac:dyDescent="0.2">
      <c r="A67" s="69" t="s">
        <v>356</v>
      </c>
      <c r="B67" s="188">
        <v>44964</v>
      </c>
      <c r="C67" s="69">
        <v>1.2</v>
      </c>
      <c r="D67" s="69">
        <v>1</v>
      </c>
      <c r="E67" s="69">
        <v>1</v>
      </c>
      <c r="F67" s="70">
        <f t="shared" si="0"/>
        <v>4366.800000000002</v>
      </c>
      <c r="G67" s="175">
        <f t="shared" si="19"/>
        <v>6548</v>
      </c>
      <c r="H67" s="70">
        <f t="shared" si="1"/>
        <v>1813.9999999999995</v>
      </c>
      <c r="I67" s="184">
        <v>0.3</v>
      </c>
      <c r="J67" s="184">
        <v>0.8</v>
      </c>
      <c r="K67" s="176">
        <f t="shared" si="22"/>
        <v>1355.5000000000007</v>
      </c>
      <c r="L67" s="176">
        <f t="shared" si="23"/>
        <v>2518.7000000000012</v>
      </c>
      <c r="M67" s="185">
        <f t="shared" si="4"/>
        <v>1813.9999999999995</v>
      </c>
      <c r="N67" s="186">
        <f t="shared" si="24"/>
        <v>1355.5000000000007</v>
      </c>
      <c r="O67" s="186">
        <f t="shared" si="25"/>
        <v>2518.7000000000012</v>
      </c>
      <c r="P67" s="179">
        <f t="shared" si="7"/>
        <v>237.34000000000049</v>
      </c>
      <c r="Q67" s="180">
        <f t="shared" si="8"/>
        <v>3500.3999999999987</v>
      </c>
      <c r="R67" s="180">
        <f t="shared" si="9"/>
        <v>8644.4999999999982</v>
      </c>
      <c r="S67" s="70">
        <f t="shared" si="10"/>
        <v>1142.6999999999996</v>
      </c>
      <c r="T67" s="189">
        <v>0.3</v>
      </c>
      <c r="U67" s="189">
        <v>0.9</v>
      </c>
      <c r="V67" s="172">
        <f t="shared" si="30"/>
        <v>1173.100000000001</v>
      </c>
      <c r="W67" s="172">
        <f t="shared" si="32"/>
        <v>1618.7</v>
      </c>
      <c r="X67" s="185">
        <f t="shared" si="13"/>
        <v>4640.0000000000036</v>
      </c>
      <c r="Y67" s="186">
        <f t="shared" si="31"/>
        <v>2885.1000000000045</v>
      </c>
      <c r="Z67" s="186">
        <f t="shared" si="29"/>
        <v>4339.6499999999987</v>
      </c>
      <c r="AC67" s="249">
        <f t="shared" si="16"/>
        <v>2357.3000000000006</v>
      </c>
      <c r="AD67" s="249">
        <f t="shared" si="17"/>
        <v>3664.8999999999996</v>
      </c>
      <c r="AE67" s="249">
        <f t="shared" si="18"/>
        <v>7114.8999999999987</v>
      </c>
    </row>
    <row r="68" spans="1:31" ht="19.5" customHeight="1" x14ac:dyDescent="0.2">
      <c r="A68" s="69" t="s">
        <v>357</v>
      </c>
      <c r="B68" s="188">
        <v>44965</v>
      </c>
      <c r="C68" s="69">
        <v>3</v>
      </c>
      <c r="D68" s="69">
        <v>1</v>
      </c>
      <c r="E68" s="69">
        <v>1</v>
      </c>
      <c r="F68" s="70">
        <f t="shared" si="0"/>
        <v>4369.800000000002</v>
      </c>
      <c r="G68" s="175">
        <f t="shared" si="19"/>
        <v>6549</v>
      </c>
      <c r="H68" s="70">
        <f t="shared" si="1"/>
        <v>1816.9999999999995</v>
      </c>
      <c r="I68" s="184">
        <v>0.5</v>
      </c>
      <c r="J68" s="184">
        <v>1</v>
      </c>
      <c r="K68" s="176">
        <f t="shared" si="22"/>
        <v>1356.0000000000007</v>
      </c>
      <c r="L68" s="176">
        <f t="shared" si="23"/>
        <v>2519.7000000000012</v>
      </c>
      <c r="M68" s="185">
        <f t="shared" si="4"/>
        <v>1816.9999999999995</v>
      </c>
      <c r="N68" s="186">
        <f t="shared" si="24"/>
        <v>1356.0000000000007</v>
      </c>
      <c r="O68" s="186">
        <f t="shared" si="25"/>
        <v>2519.7000000000012</v>
      </c>
      <c r="P68" s="179">
        <f t="shared" si="7"/>
        <v>234.34000000000049</v>
      </c>
      <c r="Q68" s="180">
        <f t="shared" si="8"/>
        <v>3499.3999999999987</v>
      </c>
      <c r="R68" s="180">
        <f t="shared" si="9"/>
        <v>8643.9999999999982</v>
      </c>
      <c r="S68" s="70">
        <f t="shared" si="10"/>
        <v>1145.6999999999996</v>
      </c>
      <c r="T68" s="189">
        <v>0.4</v>
      </c>
      <c r="U68" s="189">
        <v>0.9</v>
      </c>
      <c r="V68" s="172">
        <f t="shared" si="30"/>
        <v>1173.5000000000011</v>
      </c>
      <c r="W68" s="172">
        <f t="shared" si="32"/>
        <v>1619.6000000000001</v>
      </c>
      <c r="X68" s="185">
        <f t="shared" si="13"/>
        <v>4643.0000000000036</v>
      </c>
      <c r="Y68" s="186">
        <f t="shared" si="31"/>
        <v>2885.5000000000045</v>
      </c>
      <c r="Z68" s="186">
        <f t="shared" si="29"/>
        <v>4340.5499999999984</v>
      </c>
      <c r="AC68" s="249">
        <f t="shared" si="16"/>
        <v>2354.3000000000006</v>
      </c>
      <c r="AD68" s="249">
        <f t="shared" si="17"/>
        <v>3664</v>
      </c>
      <c r="AE68" s="249">
        <f t="shared" si="18"/>
        <v>7114.4999999999991</v>
      </c>
    </row>
    <row r="69" spans="1:31" ht="19.5" customHeight="1" x14ac:dyDescent="0.2">
      <c r="A69" s="69" t="s">
        <v>358</v>
      </c>
      <c r="B69" s="188">
        <v>44966</v>
      </c>
      <c r="C69" s="69">
        <v>1.6</v>
      </c>
      <c r="D69" s="69">
        <v>1</v>
      </c>
      <c r="E69" s="69">
        <v>8</v>
      </c>
      <c r="F69" s="70">
        <f t="shared" si="0"/>
        <v>4371.4000000000024</v>
      </c>
      <c r="G69" s="175">
        <f t="shared" si="19"/>
        <v>6557</v>
      </c>
      <c r="H69" s="70">
        <f t="shared" si="1"/>
        <v>1818.5999999999995</v>
      </c>
      <c r="I69" s="184">
        <v>0.3</v>
      </c>
      <c r="J69" s="184">
        <v>2</v>
      </c>
      <c r="K69" s="176">
        <f t="shared" si="22"/>
        <v>1356.3000000000006</v>
      </c>
      <c r="L69" s="176">
        <f t="shared" si="23"/>
        <v>2521.7000000000012</v>
      </c>
      <c r="M69" s="185">
        <f t="shared" si="4"/>
        <v>1818.5999999999995</v>
      </c>
      <c r="N69" s="186">
        <f t="shared" si="24"/>
        <v>1356.3000000000006</v>
      </c>
      <c r="O69" s="186">
        <f t="shared" si="25"/>
        <v>2521.7000000000012</v>
      </c>
      <c r="P69" s="179">
        <f t="shared" si="7"/>
        <v>232.74000000000058</v>
      </c>
      <c r="Q69" s="180">
        <f t="shared" si="8"/>
        <v>3497.3999999999987</v>
      </c>
      <c r="R69" s="180">
        <f t="shared" si="9"/>
        <v>8643.6999999999989</v>
      </c>
      <c r="S69" s="70">
        <f t="shared" si="10"/>
        <v>1147.2999999999995</v>
      </c>
      <c r="T69" s="189">
        <v>0.3</v>
      </c>
      <c r="U69" s="189">
        <v>2.1</v>
      </c>
      <c r="V69" s="172">
        <f t="shared" si="30"/>
        <v>1173.8000000000011</v>
      </c>
      <c r="W69" s="172">
        <f t="shared" si="32"/>
        <v>1621.7</v>
      </c>
      <c r="X69" s="185">
        <f t="shared" si="13"/>
        <v>4644.600000000004</v>
      </c>
      <c r="Y69" s="186">
        <f t="shared" si="31"/>
        <v>2885.8000000000047</v>
      </c>
      <c r="Z69" s="186">
        <f t="shared" si="29"/>
        <v>4342.6499999999987</v>
      </c>
      <c r="AC69" s="249">
        <f t="shared" si="16"/>
        <v>2352.7000000000007</v>
      </c>
      <c r="AD69" s="249">
        <f t="shared" si="17"/>
        <v>3661.8999999999996</v>
      </c>
      <c r="AE69" s="249">
        <f t="shared" si="18"/>
        <v>7114.1999999999989</v>
      </c>
    </row>
    <row r="70" spans="1:31" ht="19.5" customHeight="1" x14ac:dyDescent="0.2">
      <c r="A70" s="69" t="s">
        <v>359</v>
      </c>
      <c r="B70" s="188">
        <v>44970</v>
      </c>
      <c r="C70" s="69">
        <v>1.2</v>
      </c>
      <c r="D70" s="69">
        <v>1</v>
      </c>
      <c r="E70" s="69">
        <v>2</v>
      </c>
      <c r="F70" s="70">
        <f t="shared" si="0"/>
        <v>4372.6000000000022</v>
      </c>
      <c r="G70" s="175">
        <f t="shared" si="19"/>
        <v>6559</v>
      </c>
      <c r="H70" s="70">
        <f t="shared" si="1"/>
        <v>1819.7999999999995</v>
      </c>
      <c r="I70" s="184">
        <v>0.4</v>
      </c>
      <c r="J70" s="184">
        <v>1</v>
      </c>
      <c r="K70" s="176">
        <f t="shared" si="22"/>
        <v>1356.7000000000007</v>
      </c>
      <c r="L70" s="176">
        <f t="shared" si="23"/>
        <v>2522.7000000000012</v>
      </c>
      <c r="M70" s="185">
        <f t="shared" si="4"/>
        <v>1819.7999999999995</v>
      </c>
      <c r="N70" s="186">
        <f t="shared" si="24"/>
        <v>1356.7000000000007</v>
      </c>
      <c r="O70" s="186">
        <f t="shared" si="25"/>
        <v>2522.7000000000012</v>
      </c>
      <c r="P70" s="179">
        <f t="shared" si="7"/>
        <v>231.54000000000053</v>
      </c>
      <c r="Q70" s="180">
        <f t="shared" si="8"/>
        <v>3496.3999999999987</v>
      </c>
      <c r="R70" s="180">
        <f t="shared" si="9"/>
        <v>8643.2999999999993</v>
      </c>
      <c r="S70" s="70">
        <f t="shared" si="10"/>
        <v>1148.4999999999995</v>
      </c>
      <c r="T70" s="189">
        <v>0.4</v>
      </c>
      <c r="U70" s="189">
        <v>0.8</v>
      </c>
      <c r="V70" s="172">
        <f t="shared" si="30"/>
        <v>1174.2000000000012</v>
      </c>
      <c r="W70" s="172">
        <f t="shared" si="32"/>
        <v>1622.5</v>
      </c>
      <c r="X70" s="185">
        <f t="shared" si="13"/>
        <v>4645.8000000000038</v>
      </c>
      <c r="Y70" s="186">
        <f t="shared" si="31"/>
        <v>2886.2000000000048</v>
      </c>
      <c r="Z70" s="186">
        <f t="shared" si="29"/>
        <v>4343.4499999999989</v>
      </c>
      <c r="AC70" s="249">
        <f t="shared" si="16"/>
        <v>2351.5000000000005</v>
      </c>
      <c r="AD70" s="249">
        <f t="shared" si="17"/>
        <v>3661.1</v>
      </c>
      <c r="AE70" s="249">
        <f t="shared" si="18"/>
        <v>7113.7999999999993</v>
      </c>
    </row>
    <row r="71" spans="1:31" ht="19.5" customHeight="1" x14ac:dyDescent="0.2">
      <c r="A71" s="69" t="s">
        <v>360</v>
      </c>
      <c r="B71" s="188">
        <v>44972</v>
      </c>
      <c r="C71" s="69">
        <v>1.5</v>
      </c>
      <c r="D71" s="69">
        <v>1</v>
      </c>
      <c r="E71" s="69">
        <v>6</v>
      </c>
      <c r="F71" s="70">
        <f t="shared" si="0"/>
        <v>4374.1000000000022</v>
      </c>
      <c r="G71" s="175">
        <f t="shared" si="19"/>
        <v>6565</v>
      </c>
      <c r="H71" s="70">
        <f t="shared" si="1"/>
        <v>1821.2999999999995</v>
      </c>
      <c r="I71" s="184">
        <v>0.3</v>
      </c>
      <c r="J71" s="184">
        <v>1.7</v>
      </c>
      <c r="K71" s="176">
        <f t="shared" ref="K71:K102" si="33">IF(I71="","",I71+K70)</f>
        <v>1357.0000000000007</v>
      </c>
      <c r="L71" s="176">
        <f t="shared" ref="L71:L102" si="34">IF(J71="","",J71+L70)</f>
        <v>2524.400000000001</v>
      </c>
      <c r="M71" s="185">
        <f t="shared" si="4"/>
        <v>1821.2999999999995</v>
      </c>
      <c r="N71" s="186">
        <f t="shared" ref="N71:N102" si="35">IF(I71="","",I71+N70)</f>
        <v>1357.0000000000007</v>
      </c>
      <c r="O71" s="186">
        <f t="shared" ref="O71:O102" si="36">IF(J71="","",J71+O70)</f>
        <v>2524.400000000001</v>
      </c>
      <c r="P71" s="179">
        <f t="shared" ref="P71:P121" si="37">IF(M71="","",1118.76-(M71-932.58))</f>
        <v>230.04000000000053</v>
      </c>
      <c r="Q71" s="180">
        <f t="shared" ref="Q71:Q121" si="38">IF(O71="","",4170.13-(O71-1848.97))</f>
        <v>3494.6999999999989</v>
      </c>
      <c r="R71" s="180">
        <f t="shared" ref="R71:R121" si="39">IF(N71="","",8882.9-(N71-1117.1))</f>
        <v>8642.9999999999982</v>
      </c>
      <c r="S71" s="70">
        <f t="shared" si="10"/>
        <v>1149.9999999999995</v>
      </c>
      <c r="T71" s="189">
        <v>0.3</v>
      </c>
      <c r="U71" s="189">
        <v>1.7</v>
      </c>
      <c r="V71" s="172">
        <f t="shared" si="30"/>
        <v>1174.5000000000011</v>
      </c>
      <c r="W71" s="172">
        <f t="shared" si="32"/>
        <v>1624.2</v>
      </c>
      <c r="X71" s="185">
        <f t="shared" si="13"/>
        <v>4647.3000000000038</v>
      </c>
      <c r="Y71" s="186">
        <f t="shared" si="31"/>
        <v>2886.500000000005</v>
      </c>
      <c r="Z71" s="186">
        <f t="shared" si="29"/>
        <v>4345.1499999999987</v>
      </c>
      <c r="AC71" s="249">
        <f t="shared" ref="AC71:AC121" si="40">IF(S71="","",2761.92-(S71-738.08))</f>
        <v>2350.0000000000005</v>
      </c>
      <c r="AD71" s="249">
        <f t="shared" ref="AD71:AD121" si="41">IF(W71="","",4014.95-(W71-1268.65))</f>
        <v>3659.3999999999996</v>
      </c>
      <c r="AE71" s="249">
        <f t="shared" ref="AE71:AE121" si="42">IF(V71="","",7237-(V71-1051))</f>
        <v>7113.4999999999991</v>
      </c>
    </row>
    <row r="72" spans="1:31" ht="19.5" customHeight="1" x14ac:dyDescent="0.2">
      <c r="A72" s="69" t="s">
        <v>361</v>
      </c>
      <c r="B72" s="188">
        <v>44978</v>
      </c>
      <c r="C72" s="69">
        <v>1.4</v>
      </c>
      <c r="D72" s="69">
        <v>1</v>
      </c>
      <c r="E72" s="69">
        <v>4</v>
      </c>
      <c r="F72" s="70">
        <f t="shared" si="0"/>
        <v>4375.5000000000018</v>
      </c>
      <c r="G72" s="175">
        <f t="shared" si="19"/>
        <v>6569</v>
      </c>
      <c r="H72" s="70">
        <f t="shared" si="1"/>
        <v>1822.6999999999996</v>
      </c>
      <c r="I72" s="184">
        <v>0.3</v>
      </c>
      <c r="J72" s="184">
        <v>1.3</v>
      </c>
      <c r="K72" s="176">
        <f t="shared" si="33"/>
        <v>1357.3000000000006</v>
      </c>
      <c r="L72" s="176">
        <f t="shared" si="34"/>
        <v>2525.7000000000012</v>
      </c>
      <c r="M72" s="185">
        <f t="shared" si="4"/>
        <v>1822.6999999999996</v>
      </c>
      <c r="N72" s="186">
        <f t="shared" si="35"/>
        <v>1357.3000000000006</v>
      </c>
      <c r="O72" s="186">
        <f t="shared" si="36"/>
        <v>2525.7000000000012</v>
      </c>
      <c r="P72" s="179">
        <f t="shared" si="37"/>
        <v>228.64000000000044</v>
      </c>
      <c r="Q72" s="180">
        <f t="shared" si="38"/>
        <v>3493.3999999999987</v>
      </c>
      <c r="R72" s="180">
        <f t="shared" si="39"/>
        <v>8642.6999999999989</v>
      </c>
      <c r="S72" s="70">
        <f t="shared" si="10"/>
        <v>1151.3999999999996</v>
      </c>
      <c r="T72" s="189">
        <v>0.4</v>
      </c>
      <c r="U72" s="189">
        <v>1.3</v>
      </c>
      <c r="V72" s="172">
        <f t="shared" si="30"/>
        <v>1174.9000000000012</v>
      </c>
      <c r="W72" s="172">
        <f t="shared" si="32"/>
        <v>1625.5</v>
      </c>
      <c r="X72" s="185">
        <f t="shared" si="13"/>
        <v>4648.7000000000044</v>
      </c>
      <c r="Y72" s="186">
        <f t="shared" si="31"/>
        <v>2886.9000000000051</v>
      </c>
      <c r="Z72" s="186">
        <f t="shared" si="29"/>
        <v>4346.4499999999989</v>
      </c>
      <c r="AC72" s="249">
        <f t="shared" si="40"/>
        <v>2348.6000000000004</v>
      </c>
      <c r="AD72" s="249">
        <f t="shared" si="41"/>
        <v>3658.1</v>
      </c>
      <c r="AE72" s="249">
        <f t="shared" si="42"/>
        <v>7113.0999999999985</v>
      </c>
    </row>
    <row r="73" spans="1:31" ht="19.5" customHeight="1" x14ac:dyDescent="0.2">
      <c r="A73" s="69" t="s">
        <v>362</v>
      </c>
      <c r="B73" s="188">
        <v>44979</v>
      </c>
      <c r="C73" s="69">
        <v>1.5</v>
      </c>
      <c r="D73" s="69">
        <v>1</v>
      </c>
      <c r="E73" s="69">
        <v>6</v>
      </c>
      <c r="F73" s="70">
        <f t="shared" si="0"/>
        <v>4377.0000000000018</v>
      </c>
      <c r="G73" s="175">
        <f t="shared" si="19"/>
        <v>6575</v>
      </c>
      <c r="H73" s="70">
        <f t="shared" si="1"/>
        <v>1824.1999999999996</v>
      </c>
      <c r="I73" s="184">
        <v>0.4</v>
      </c>
      <c r="J73" s="184">
        <v>1.4</v>
      </c>
      <c r="K73" s="176">
        <f t="shared" si="33"/>
        <v>1357.7000000000007</v>
      </c>
      <c r="L73" s="176">
        <f t="shared" si="34"/>
        <v>2527.1000000000013</v>
      </c>
      <c r="M73" s="185">
        <f t="shared" si="4"/>
        <v>1824.1999999999996</v>
      </c>
      <c r="N73" s="186">
        <f t="shared" si="35"/>
        <v>1357.7000000000007</v>
      </c>
      <c r="O73" s="186">
        <f t="shared" si="36"/>
        <v>2527.1000000000013</v>
      </c>
      <c r="P73" s="179">
        <f t="shared" si="37"/>
        <v>227.14000000000044</v>
      </c>
      <c r="Q73" s="180">
        <f t="shared" si="38"/>
        <v>3491.9999999999991</v>
      </c>
      <c r="R73" s="180">
        <f t="shared" si="39"/>
        <v>8642.2999999999993</v>
      </c>
      <c r="S73" s="70">
        <f t="shared" si="10"/>
        <v>1152.8999999999996</v>
      </c>
      <c r="T73" s="189">
        <v>0.3</v>
      </c>
      <c r="U73" s="189">
        <v>1.4</v>
      </c>
      <c r="V73" s="172">
        <f t="shared" si="30"/>
        <v>1175.2000000000012</v>
      </c>
      <c r="W73" s="172">
        <f t="shared" si="32"/>
        <v>1626.9</v>
      </c>
      <c r="X73" s="185">
        <f t="shared" si="13"/>
        <v>4650.2000000000044</v>
      </c>
      <c r="Y73" s="186">
        <f t="shared" si="31"/>
        <v>2887.2000000000053</v>
      </c>
      <c r="Z73" s="186">
        <f t="shared" si="29"/>
        <v>4347.8499999999985</v>
      </c>
      <c r="AC73" s="249">
        <f t="shared" si="40"/>
        <v>2347.1000000000004</v>
      </c>
      <c r="AD73" s="249">
        <f t="shared" si="41"/>
        <v>3656.7</v>
      </c>
      <c r="AE73" s="249">
        <f t="shared" si="42"/>
        <v>7112.7999999999993</v>
      </c>
    </row>
    <row r="74" spans="1:31" ht="19.5" customHeight="1" x14ac:dyDescent="0.2">
      <c r="A74" s="69" t="s">
        <v>363</v>
      </c>
      <c r="B74" s="188">
        <v>44980</v>
      </c>
      <c r="C74" s="69">
        <v>1.3</v>
      </c>
      <c r="D74" s="69">
        <v>1</v>
      </c>
      <c r="E74" s="69">
        <v>8</v>
      </c>
      <c r="F74" s="70">
        <f t="shared" si="0"/>
        <v>4378.300000000002</v>
      </c>
      <c r="G74" s="175">
        <f t="shared" si="19"/>
        <v>6583</v>
      </c>
      <c r="H74" s="70">
        <f t="shared" si="1"/>
        <v>1825.4999999999995</v>
      </c>
      <c r="I74" s="184">
        <v>0.3</v>
      </c>
      <c r="J74" s="184">
        <v>2.2999999999999998</v>
      </c>
      <c r="K74" s="176">
        <f t="shared" si="33"/>
        <v>1358.0000000000007</v>
      </c>
      <c r="L74" s="176">
        <f t="shared" si="34"/>
        <v>2529.4000000000015</v>
      </c>
      <c r="M74" s="185">
        <f t="shared" si="4"/>
        <v>1825.4999999999995</v>
      </c>
      <c r="N74" s="186">
        <f t="shared" si="35"/>
        <v>1358.0000000000007</v>
      </c>
      <c r="O74" s="186">
        <f t="shared" si="36"/>
        <v>2529.4000000000015</v>
      </c>
      <c r="P74" s="179">
        <f t="shared" si="37"/>
        <v>225.84000000000049</v>
      </c>
      <c r="Q74" s="180">
        <f t="shared" si="38"/>
        <v>3489.6999999999989</v>
      </c>
      <c r="R74" s="180">
        <f t="shared" si="39"/>
        <v>8641.9999999999982</v>
      </c>
      <c r="S74" s="70">
        <f t="shared" si="10"/>
        <v>1154.1999999999996</v>
      </c>
      <c r="T74" s="189">
        <v>0.4</v>
      </c>
      <c r="U74" s="189">
        <v>2.1</v>
      </c>
      <c r="V74" s="172">
        <f t="shared" si="30"/>
        <v>1175.6000000000013</v>
      </c>
      <c r="W74" s="172">
        <f t="shared" si="32"/>
        <v>1629</v>
      </c>
      <c r="X74" s="185">
        <f t="shared" si="13"/>
        <v>4651.5000000000045</v>
      </c>
      <c r="Y74" s="186">
        <f t="shared" si="31"/>
        <v>2887.6000000000054</v>
      </c>
      <c r="Z74" s="186">
        <f t="shared" si="29"/>
        <v>4349.9499999999989</v>
      </c>
      <c r="AC74" s="249">
        <f t="shared" si="40"/>
        <v>2345.8000000000006</v>
      </c>
      <c r="AD74" s="249">
        <f t="shared" si="41"/>
        <v>3654.6</v>
      </c>
      <c r="AE74" s="249">
        <f t="shared" si="42"/>
        <v>7112.3999999999987</v>
      </c>
    </row>
    <row r="75" spans="1:31" ht="19.5" customHeight="1" x14ac:dyDescent="0.2">
      <c r="A75" s="69" t="s">
        <v>364</v>
      </c>
      <c r="B75" s="188">
        <v>44985</v>
      </c>
      <c r="C75" s="69">
        <v>1.1000000000000001</v>
      </c>
      <c r="D75" s="69">
        <v>1</v>
      </c>
      <c r="E75" s="69">
        <v>4</v>
      </c>
      <c r="F75" s="70">
        <f t="shared" si="0"/>
        <v>4379.4000000000024</v>
      </c>
      <c r="G75" s="175">
        <f t="shared" si="19"/>
        <v>6587</v>
      </c>
      <c r="H75" s="70">
        <f t="shared" si="1"/>
        <v>1826.5999999999995</v>
      </c>
      <c r="I75" s="184">
        <v>0.3</v>
      </c>
      <c r="J75" s="184">
        <v>1.3</v>
      </c>
      <c r="K75" s="176">
        <f t="shared" si="33"/>
        <v>1358.3000000000006</v>
      </c>
      <c r="L75" s="176">
        <f t="shared" si="34"/>
        <v>2530.7000000000016</v>
      </c>
      <c r="M75" s="185">
        <f t="shared" si="4"/>
        <v>1826.5999999999995</v>
      </c>
      <c r="N75" s="186">
        <f t="shared" si="35"/>
        <v>1358.3000000000006</v>
      </c>
      <c r="O75" s="186">
        <f t="shared" si="36"/>
        <v>2530.7000000000016</v>
      </c>
      <c r="P75" s="179">
        <f t="shared" si="37"/>
        <v>224.74000000000058</v>
      </c>
      <c r="Q75" s="180">
        <f t="shared" si="38"/>
        <v>3488.3999999999987</v>
      </c>
      <c r="R75" s="180">
        <f t="shared" si="39"/>
        <v>8641.6999999999989</v>
      </c>
      <c r="S75" s="70">
        <f t="shared" si="10"/>
        <v>1155.2999999999995</v>
      </c>
      <c r="T75" s="189">
        <v>0.4</v>
      </c>
      <c r="U75" s="189">
        <v>1.4</v>
      </c>
      <c r="V75" s="172">
        <f t="shared" si="30"/>
        <v>1176.0000000000014</v>
      </c>
      <c r="W75" s="172">
        <f t="shared" si="32"/>
        <v>1630.4</v>
      </c>
      <c r="X75" s="185">
        <f t="shared" si="13"/>
        <v>4652.600000000004</v>
      </c>
      <c r="Y75" s="186">
        <f t="shared" si="31"/>
        <v>2888.0000000000055</v>
      </c>
      <c r="Z75" s="186">
        <f t="shared" si="29"/>
        <v>4351.3499999999985</v>
      </c>
      <c r="AC75" s="249">
        <f t="shared" si="40"/>
        <v>2344.7000000000007</v>
      </c>
      <c r="AD75" s="249">
        <f t="shared" si="41"/>
        <v>3653.2</v>
      </c>
      <c r="AE75" s="249">
        <f t="shared" si="42"/>
        <v>7111.9999999999982</v>
      </c>
    </row>
    <row r="76" spans="1:31" ht="19.5" customHeight="1" x14ac:dyDescent="0.2">
      <c r="A76" s="69" t="s">
        <v>365</v>
      </c>
      <c r="B76" s="188" t="s">
        <v>50</v>
      </c>
      <c r="C76" s="69">
        <v>0</v>
      </c>
      <c r="D76" s="69">
        <v>0</v>
      </c>
      <c r="E76" s="69">
        <v>0</v>
      </c>
      <c r="F76" s="70">
        <f t="shared" si="0"/>
        <v>4379.4000000000024</v>
      </c>
      <c r="G76" s="175">
        <f t="shared" si="19"/>
        <v>6587</v>
      </c>
      <c r="H76" s="70">
        <f t="shared" si="1"/>
        <v>1826.5999999999995</v>
      </c>
      <c r="I76" s="184">
        <v>0</v>
      </c>
      <c r="J76" s="184">
        <v>0</v>
      </c>
      <c r="K76" s="176">
        <f t="shared" si="33"/>
        <v>1358.3000000000006</v>
      </c>
      <c r="L76" s="176">
        <f t="shared" si="34"/>
        <v>2530.7000000000016</v>
      </c>
      <c r="M76" s="185">
        <f t="shared" si="4"/>
        <v>1826.5999999999995</v>
      </c>
      <c r="N76" s="186">
        <f t="shared" si="35"/>
        <v>1358.3000000000006</v>
      </c>
      <c r="O76" s="186">
        <f t="shared" si="36"/>
        <v>2530.7000000000016</v>
      </c>
      <c r="P76" s="179">
        <f t="shared" si="37"/>
        <v>224.74000000000058</v>
      </c>
      <c r="Q76" s="180">
        <f t="shared" si="38"/>
        <v>3488.3999999999987</v>
      </c>
      <c r="R76" s="180">
        <f t="shared" si="39"/>
        <v>8641.6999999999989</v>
      </c>
      <c r="S76" s="70">
        <f t="shared" si="10"/>
        <v>1155.2999999999995</v>
      </c>
      <c r="T76" s="189">
        <v>0</v>
      </c>
      <c r="U76" s="189">
        <v>0</v>
      </c>
      <c r="V76" s="172">
        <f t="shared" si="30"/>
        <v>1176.0000000000014</v>
      </c>
      <c r="W76" s="172">
        <f t="shared" si="32"/>
        <v>1630.4</v>
      </c>
      <c r="X76" s="185">
        <f t="shared" si="13"/>
        <v>4652.600000000004</v>
      </c>
      <c r="Y76" s="186">
        <f t="shared" si="31"/>
        <v>2888.0000000000055</v>
      </c>
      <c r="Z76" s="186">
        <f t="shared" si="29"/>
        <v>4351.3499999999985</v>
      </c>
      <c r="AC76" s="249">
        <f t="shared" si="40"/>
        <v>2344.7000000000007</v>
      </c>
      <c r="AD76" s="249">
        <f t="shared" si="41"/>
        <v>3653.2</v>
      </c>
      <c r="AE76" s="249">
        <f t="shared" si="42"/>
        <v>7111.9999999999982</v>
      </c>
    </row>
    <row r="77" spans="1:31" ht="19.5" customHeight="1" x14ac:dyDescent="0.2">
      <c r="A77" s="191">
        <v>101</v>
      </c>
      <c r="B77" s="188">
        <v>44987</v>
      </c>
      <c r="C77" s="69">
        <v>1.5</v>
      </c>
      <c r="D77" s="69">
        <v>1</v>
      </c>
      <c r="E77" s="69">
        <v>6</v>
      </c>
      <c r="F77" s="70">
        <f t="shared" si="0"/>
        <v>4380.9000000000024</v>
      </c>
      <c r="G77" s="175">
        <f t="shared" si="19"/>
        <v>6593</v>
      </c>
      <c r="H77" s="70">
        <f t="shared" si="1"/>
        <v>1828.0999999999995</v>
      </c>
      <c r="I77" s="184">
        <v>0.8</v>
      </c>
      <c r="J77" s="184">
        <v>2.2999999999999998</v>
      </c>
      <c r="K77" s="176">
        <f t="shared" si="33"/>
        <v>1359.1000000000006</v>
      </c>
      <c r="L77" s="176">
        <f t="shared" si="34"/>
        <v>2533.0000000000018</v>
      </c>
      <c r="M77" s="185">
        <f t="shared" si="4"/>
        <v>1828.0999999999995</v>
      </c>
      <c r="N77" s="186">
        <f t="shared" si="35"/>
        <v>1359.1000000000006</v>
      </c>
      <c r="O77" s="186">
        <f t="shared" si="36"/>
        <v>2533.0000000000018</v>
      </c>
      <c r="P77" s="179">
        <f t="shared" si="37"/>
        <v>223.24000000000058</v>
      </c>
      <c r="Q77" s="180">
        <f t="shared" si="38"/>
        <v>3486.0999999999985</v>
      </c>
      <c r="R77" s="180">
        <f t="shared" si="39"/>
        <v>8640.9</v>
      </c>
      <c r="S77" s="70">
        <f t="shared" si="10"/>
        <v>1156.7999999999995</v>
      </c>
      <c r="T77" s="189">
        <v>0.8</v>
      </c>
      <c r="U77" s="189">
        <v>2.2999999999999998</v>
      </c>
      <c r="V77" s="172">
        <f t="shared" si="30"/>
        <v>1176.8000000000013</v>
      </c>
      <c r="W77" s="172">
        <f t="shared" si="32"/>
        <v>1632.7</v>
      </c>
      <c r="X77" s="185">
        <f t="shared" si="13"/>
        <v>4654.100000000004</v>
      </c>
      <c r="Y77" s="186">
        <f t="shared" si="31"/>
        <v>2888.8000000000056</v>
      </c>
      <c r="Z77" s="186">
        <f t="shared" si="29"/>
        <v>4353.6499999999987</v>
      </c>
      <c r="AC77" s="249">
        <f t="shared" si="40"/>
        <v>2343.2000000000007</v>
      </c>
      <c r="AD77" s="249">
        <f t="shared" si="41"/>
        <v>3650.8999999999996</v>
      </c>
      <c r="AE77" s="249">
        <f t="shared" si="42"/>
        <v>7111.1999999999989</v>
      </c>
    </row>
    <row r="78" spans="1:31" ht="19.5" customHeight="1" x14ac:dyDescent="0.2">
      <c r="A78" s="191">
        <v>102</v>
      </c>
      <c r="B78" s="188">
        <v>44991</v>
      </c>
      <c r="C78" s="69">
        <v>2.9</v>
      </c>
      <c r="D78" s="69">
        <v>2</v>
      </c>
      <c r="E78" s="69">
        <v>2</v>
      </c>
      <c r="F78" s="70">
        <f t="shared" si="0"/>
        <v>4383.800000000002</v>
      </c>
      <c r="G78" s="175">
        <f t="shared" si="19"/>
        <v>6595</v>
      </c>
      <c r="H78" s="70">
        <f t="shared" si="1"/>
        <v>1830.9999999999995</v>
      </c>
      <c r="I78" s="184">
        <v>0.7</v>
      </c>
      <c r="J78" s="184">
        <v>1.7</v>
      </c>
      <c r="K78" s="176">
        <f t="shared" si="33"/>
        <v>1359.8000000000006</v>
      </c>
      <c r="L78" s="176">
        <f t="shared" si="34"/>
        <v>2534.7000000000016</v>
      </c>
      <c r="M78" s="185">
        <f t="shared" si="4"/>
        <v>1830.9999999999995</v>
      </c>
      <c r="N78" s="186">
        <f t="shared" si="35"/>
        <v>1359.8000000000006</v>
      </c>
      <c r="O78" s="186">
        <f t="shared" si="36"/>
        <v>2534.7000000000016</v>
      </c>
      <c r="P78" s="179">
        <f t="shared" si="37"/>
        <v>220.34000000000049</v>
      </c>
      <c r="Q78" s="180">
        <f t="shared" si="38"/>
        <v>3484.3999999999987</v>
      </c>
      <c r="R78" s="180">
        <f t="shared" si="39"/>
        <v>8640.1999999999989</v>
      </c>
      <c r="S78" s="70">
        <f t="shared" si="10"/>
        <v>1159.6999999999996</v>
      </c>
      <c r="T78" s="189">
        <v>0.6</v>
      </c>
      <c r="U78" s="189">
        <v>1.6</v>
      </c>
      <c r="V78" s="172">
        <f t="shared" si="30"/>
        <v>1177.4000000000012</v>
      </c>
      <c r="W78" s="172">
        <f t="shared" si="32"/>
        <v>1634.3</v>
      </c>
      <c r="X78" s="185">
        <f t="shared" si="13"/>
        <v>4657.0000000000036</v>
      </c>
      <c r="Y78" s="186">
        <f t="shared" si="31"/>
        <v>2889.4000000000055</v>
      </c>
      <c r="Z78" s="186">
        <f t="shared" si="29"/>
        <v>4355.2499999999991</v>
      </c>
      <c r="AC78" s="249">
        <f t="shared" si="40"/>
        <v>2340.3000000000006</v>
      </c>
      <c r="AD78" s="249">
        <f t="shared" si="41"/>
        <v>3649.3</v>
      </c>
      <c r="AE78" s="249">
        <f t="shared" si="42"/>
        <v>7110.5999999999985</v>
      </c>
    </row>
    <row r="79" spans="1:31" ht="19.5" customHeight="1" x14ac:dyDescent="0.2">
      <c r="A79" s="191">
        <v>103</v>
      </c>
      <c r="B79" s="188">
        <v>44992</v>
      </c>
      <c r="C79" s="69">
        <v>3</v>
      </c>
      <c r="D79" s="69">
        <v>2</v>
      </c>
      <c r="E79" s="69">
        <v>2</v>
      </c>
      <c r="F79" s="70">
        <f t="shared" si="0"/>
        <v>4386.800000000002</v>
      </c>
      <c r="G79" s="175">
        <f t="shared" si="19"/>
        <v>6597</v>
      </c>
      <c r="H79" s="70">
        <f t="shared" si="1"/>
        <v>1833.9999999999995</v>
      </c>
      <c r="I79" s="184">
        <v>0.7</v>
      </c>
      <c r="J79" s="184">
        <v>1.5</v>
      </c>
      <c r="K79" s="176">
        <f t="shared" si="33"/>
        <v>1360.5000000000007</v>
      </c>
      <c r="L79" s="176">
        <f t="shared" si="34"/>
        <v>2536.2000000000016</v>
      </c>
      <c r="M79" s="185">
        <f t="shared" si="4"/>
        <v>1833.9999999999995</v>
      </c>
      <c r="N79" s="186">
        <f t="shared" si="35"/>
        <v>1360.5000000000007</v>
      </c>
      <c r="O79" s="186">
        <f t="shared" si="36"/>
        <v>2536.2000000000016</v>
      </c>
      <c r="P79" s="179">
        <f t="shared" si="37"/>
        <v>217.34000000000049</v>
      </c>
      <c r="Q79" s="180">
        <f t="shared" si="38"/>
        <v>3482.8999999999987</v>
      </c>
      <c r="R79" s="180">
        <f t="shared" si="39"/>
        <v>8639.4999999999982</v>
      </c>
      <c r="S79" s="70">
        <f t="shared" si="10"/>
        <v>1162.6999999999996</v>
      </c>
      <c r="T79" s="189">
        <v>0.6</v>
      </c>
      <c r="U79" s="189">
        <v>1.7</v>
      </c>
      <c r="V79" s="172">
        <f t="shared" si="30"/>
        <v>1178.0000000000011</v>
      </c>
      <c r="W79" s="172">
        <f t="shared" si="32"/>
        <v>1636</v>
      </c>
      <c r="X79" s="185">
        <f t="shared" si="13"/>
        <v>4660.0000000000036</v>
      </c>
      <c r="Y79" s="186">
        <f t="shared" si="31"/>
        <v>2890.0000000000055</v>
      </c>
      <c r="Z79" s="186">
        <f t="shared" si="29"/>
        <v>4356.9499999999989</v>
      </c>
      <c r="AC79" s="249">
        <f t="shared" si="40"/>
        <v>2337.3000000000006</v>
      </c>
      <c r="AD79" s="249">
        <f t="shared" si="41"/>
        <v>3647.6</v>
      </c>
      <c r="AE79" s="249">
        <f t="shared" si="42"/>
        <v>7109.9999999999991</v>
      </c>
    </row>
    <row r="80" spans="1:31" ht="19.5" customHeight="1" x14ac:dyDescent="0.2">
      <c r="A80" s="191">
        <v>104</v>
      </c>
      <c r="B80" s="188">
        <v>44993</v>
      </c>
      <c r="C80" s="69">
        <v>3</v>
      </c>
      <c r="D80" s="69">
        <v>2</v>
      </c>
      <c r="E80" s="69">
        <v>2</v>
      </c>
      <c r="F80" s="70">
        <f t="shared" si="0"/>
        <v>4389.800000000002</v>
      </c>
      <c r="G80" s="175">
        <f t="shared" si="19"/>
        <v>6599</v>
      </c>
      <c r="H80" s="70">
        <f t="shared" si="1"/>
        <v>1836.9999999999995</v>
      </c>
      <c r="I80" s="184">
        <v>0.7</v>
      </c>
      <c r="J80" s="184">
        <v>1.5</v>
      </c>
      <c r="K80" s="176">
        <f t="shared" si="33"/>
        <v>1361.2000000000007</v>
      </c>
      <c r="L80" s="176">
        <f t="shared" si="34"/>
        <v>2537.7000000000016</v>
      </c>
      <c r="M80" s="185">
        <f t="shared" si="4"/>
        <v>1836.9999999999995</v>
      </c>
      <c r="N80" s="186">
        <f t="shared" si="35"/>
        <v>1361.2000000000007</v>
      </c>
      <c r="O80" s="186">
        <f t="shared" si="36"/>
        <v>2537.7000000000016</v>
      </c>
      <c r="P80" s="179">
        <f t="shared" si="37"/>
        <v>214.34000000000049</v>
      </c>
      <c r="Q80" s="180">
        <f t="shared" si="38"/>
        <v>3481.3999999999987</v>
      </c>
      <c r="R80" s="180">
        <f t="shared" si="39"/>
        <v>8638.7999999999993</v>
      </c>
      <c r="S80" s="70">
        <f t="shared" si="10"/>
        <v>1165.6999999999996</v>
      </c>
      <c r="T80" s="189">
        <v>0.7</v>
      </c>
      <c r="U80" s="189">
        <v>1.5</v>
      </c>
      <c r="V80" s="172">
        <f t="shared" si="30"/>
        <v>1178.7000000000012</v>
      </c>
      <c r="W80" s="172">
        <f t="shared" si="32"/>
        <v>1637.5</v>
      </c>
      <c r="X80" s="185">
        <f t="shared" si="13"/>
        <v>4663.0000000000036</v>
      </c>
      <c r="Y80" s="186">
        <f t="shared" si="31"/>
        <v>2890.7000000000053</v>
      </c>
      <c r="Z80" s="186">
        <f t="shared" si="29"/>
        <v>4358.4499999999989</v>
      </c>
      <c r="AC80" s="249">
        <f t="shared" si="40"/>
        <v>2334.3000000000006</v>
      </c>
      <c r="AD80" s="249">
        <f t="shared" si="41"/>
        <v>3646.1</v>
      </c>
      <c r="AE80" s="249">
        <f t="shared" si="42"/>
        <v>7109.2999999999993</v>
      </c>
    </row>
    <row r="81" spans="1:31" ht="19.5" customHeight="1" x14ac:dyDescent="0.2">
      <c r="A81" s="191">
        <v>105</v>
      </c>
      <c r="B81" s="188">
        <v>44994</v>
      </c>
      <c r="C81" s="69">
        <v>1.5</v>
      </c>
      <c r="D81" s="69">
        <v>1</v>
      </c>
      <c r="E81" s="69">
        <v>5</v>
      </c>
      <c r="F81" s="70">
        <f t="shared" si="0"/>
        <v>4391.300000000002</v>
      </c>
      <c r="G81" s="175">
        <f t="shared" si="19"/>
        <v>6604</v>
      </c>
      <c r="H81" s="70">
        <f t="shared" si="1"/>
        <v>1838.4999999999995</v>
      </c>
      <c r="I81" s="184">
        <v>0.3</v>
      </c>
      <c r="J81" s="184">
        <v>1.6</v>
      </c>
      <c r="K81" s="176">
        <f t="shared" si="33"/>
        <v>1361.5000000000007</v>
      </c>
      <c r="L81" s="176">
        <f t="shared" si="34"/>
        <v>2539.3000000000015</v>
      </c>
      <c r="M81" s="185">
        <f t="shared" si="4"/>
        <v>1838.4999999999995</v>
      </c>
      <c r="N81" s="186">
        <f t="shared" si="35"/>
        <v>1361.5000000000007</v>
      </c>
      <c r="O81" s="186">
        <f t="shared" si="36"/>
        <v>2539.3000000000015</v>
      </c>
      <c r="P81" s="179">
        <f t="shared" si="37"/>
        <v>212.84000000000049</v>
      </c>
      <c r="Q81" s="180">
        <f t="shared" si="38"/>
        <v>3479.7999999999984</v>
      </c>
      <c r="R81" s="180">
        <f t="shared" si="39"/>
        <v>8638.4999999999982</v>
      </c>
      <c r="S81" s="70">
        <f t="shared" si="10"/>
        <v>1167.1999999999996</v>
      </c>
      <c r="T81" s="189">
        <v>0.4</v>
      </c>
      <c r="U81" s="189">
        <v>1.7</v>
      </c>
      <c r="V81" s="172">
        <f t="shared" si="30"/>
        <v>1179.1000000000013</v>
      </c>
      <c r="W81" s="172">
        <f t="shared" si="32"/>
        <v>1639.2</v>
      </c>
      <c r="X81" s="185">
        <f t="shared" si="13"/>
        <v>4664.5000000000036</v>
      </c>
      <c r="Y81" s="186">
        <f t="shared" si="31"/>
        <v>2891.1000000000054</v>
      </c>
      <c r="Z81" s="186">
        <f t="shared" si="29"/>
        <v>4360.1499999999987</v>
      </c>
      <c r="AC81" s="249">
        <f t="shared" si="40"/>
        <v>2332.8000000000006</v>
      </c>
      <c r="AD81" s="249">
        <f t="shared" si="41"/>
        <v>3644.3999999999996</v>
      </c>
      <c r="AE81" s="249">
        <f t="shared" si="42"/>
        <v>7108.8999999999987</v>
      </c>
    </row>
    <row r="82" spans="1:31" ht="19.5" customHeight="1" x14ac:dyDescent="0.2">
      <c r="A82" s="191">
        <v>106</v>
      </c>
      <c r="B82" s="188">
        <v>44998</v>
      </c>
      <c r="C82" s="69">
        <v>1.7</v>
      </c>
      <c r="D82" s="69">
        <v>1</v>
      </c>
      <c r="E82" s="69">
        <v>1</v>
      </c>
      <c r="F82" s="70">
        <f t="shared" si="0"/>
        <v>4393.0000000000018</v>
      </c>
      <c r="G82" s="175">
        <f t="shared" si="19"/>
        <v>6605</v>
      </c>
      <c r="H82" s="70">
        <f t="shared" si="1"/>
        <v>1840.1999999999996</v>
      </c>
      <c r="I82" s="184">
        <v>0.3</v>
      </c>
      <c r="J82" s="184">
        <v>1</v>
      </c>
      <c r="K82" s="176">
        <f t="shared" si="33"/>
        <v>1361.8000000000006</v>
      </c>
      <c r="L82" s="176">
        <f t="shared" si="34"/>
        <v>2540.3000000000015</v>
      </c>
      <c r="M82" s="185">
        <f t="shared" si="4"/>
        <v>1840.1999999999996</v>
      </c>
      <c r="N82" s="186">
        <f t="shared" si="35"/>
        <v>1361.8000000000006</v>
      </c>
      <c r="O82" s="186">
        <f t="shared" si="36"/>
        <v>2540.3000000000015</v>
      </c>
      <c r="P82" s="179">
        <f t="shared" si="37"/>
        <v>211.14000000000044</v>
      </c>
      <c r="Q82" s="180">
        <f t="shared" si="38"/>
        <v>3478.7999999999984</v>
      </c>
      <c r="R82" s="180">
        <f t="shared" si="39"/>
        <v>8638.1999999999989</v>
      </c>
      <c r="S82" s="70">
        <f t="shared" si="10"/>
        <v>1168.8999999999996</v>
      </c>
      <c r="T82" s="189">
        <v>0.3</v>
      </c>
      <c r="U82" s="189">
        <v>1</v>
      </c>
      <c r="V82" s="172">
        <f t="shared" si="30"/>
        <v>1179.4000000000012</v>
      </c>
      <c r="W82" s="172">
        <f t="shared" si="32"/>
        <v>1640.2</v>
      </c>
      <c r="X82" s="185">
        <f t="shared" si="13"/>
        <v>4666.2000000000035</v>
      </c>
      <c r="Y82" s="186">
        <f t="shared" si="31"/>
        <v>2891.4000000000055</v>
      </c>
      <c r="Z82" s="186">
        <f t="shared" si="29"/>
        <v>4361.1499999999987</v>
      </c>
      <c r="AC82" s="249">
        <f t="shared" si="40"/>
        <v>2331.1000000000004</v>
      </c>
      <c r="AD82" s="249">
        <f t="shared" si="41"/>
        <v>3643.3999999999996</v>
      </c>
      <c r="AE82" s="249">
        <f t="shared" si="42"/>
        <v>7108.5999999999985</v>
      </c>
    </row>
    <row r="83" spans="1:31" ht="19.5" customHeight="1" x14ac:dyDescent="0.2">
      <c r="A83" s="191">
        <v>107</v>
      </c>
      <c r="B83" s="188">
        <v>44999</v>
      </c>
      <c r="C83" s="69">
        <v>1.3</v>
      </c>
      <c r="D83" s="69">
        <v>1</v>
      </c>
      <c r="E83" s="69">
        <v>1</v>
      </c>
      <c r="F83" s="70">
        <f t="shared" si="0"/>
        <v>4394.300000000002</v>
      </c>
      <c r="G83" s="175">
        <f t="shared" si="19"/>
        <v>6606</v>
      </c>
      <c r="H83" s="70">
        <f t="shared" si="1"/>
        <v>1841.4999999999995</v>
      </c>
      <c r="I83" s="184">
        <v>0.4</v>
      </c>
      <c r="J83" s="184">
        <v>0.9</v>
      </c>
      <c r="K83" s="176">
        <f t="shared" si="33"/>
        <v>1362.2000000000007</v>
      </c>
      <c r="L83" s="176">
        <f t="shared" si="34"/>
        <v>2541.2000000000016</v>
      </c>
      <c r="M83" s="185">
        <f t="shared" si="4"/>
        <v>1841.4999999999995</v>
      </c>
      <c r="N83" s="186">
        <f t="shared" si="35"/>
        <v>1362.2000000000007</v>
      </c>
      <c r="O83" s="186">
        <f t="shared" si="36"/>
        <v>2541.2000000000016</v>
      </c>
      <c r="P83" s="179">
        <f t="shared" si="37"/>
        <v>209.84000000000049</v>
      </c>
      <c r="Q83" s="180">
        <f t="shared" si="38"/>
        <v>3477.8999999999987</v>
      </c>
      <c r="R83" s="180">
        <f t="shared" si="39"/>
        <v>8637.7999999999993</v>
      </c>
      <c r="S83" s="70">
        <f t="shared" si="10"/>
        <v>1170.1999999999996</v>
      </c>
      <c r="T83" s="189">
        <v>0.4</v>
      </c>
      <c r="U83" s="189">
        <v>0.8</v>
      </c>
      <c r="V83" s="172">
        <f t="shared" si="30"/>
        <v>1179.8000000000013</v>
      </c>
      <c r="W83" s="172">
        <f t="shared" si="32"/>
        <v>1641</v>
      </c>
      <c r="X83" s="185">
        <f t="shared" si="13"/>
        <v>4667.5000000000036</v>
      </c>
      <c r="Y83" s="186">
        <f t="shared" si="31"/>
        <v>2891.8000000000056</v>
      </c>
      <c r="Z83" s="186">
        <f t="shared" si="29"/>
        <v>4361.9499999999989</v>
      </c>
      <c r="AC83" s="249">
        <f t="shared" si="40"/>
        <v>2329.8000000000006</v>
      </c>
      <c r="AD83" s="249">
        <f t="shared" si="41"/>
        <v>3642.6</v>
      </c>
      <c r="AE83" s="249">
        <f t="shared" si="42"/>
        <v>7108.1999999999989</v>
      </c>
    </row>
    <row r="84" spans="1:31" ht="19.5" customHeight="1" x14ac:dyDescent="0.2">
      <c r="A84" s="191">
        <v>108</v>
      </c>
      <c r="B84" s="188">
        <v>45000</v>
      </c>
      <c r="C84" s="69">
        <v>0</v>
      </c>
      <c r="D84" s="69">
        <v>0</v>
      </c>
      <c r="E84" s="69">
        <v>0</v>
      </c>
      <c r="F84" s="70">
        <f t="shared" si="0"/>
        <v>4394.300000000002</v>
      </c>
      <c r="G84" s="175">
        <f t="shared" si="19"/>
        <v>6606</v>
      </c>
      <c r="H84" s="70">
        <f t="shared" si="1"/>
        <v>1841.4999999999995</v>
      </c>
      <c r="I84" s="184">
        <v>0</v>
      </c>
      <c r="J84" s="184">
        <v>0</v>
      </c>
      <c r="K84" s="176">
        <f t="shared" si="33"/>
        <v>1362.2000000000007</v>
      </c>
      <c r="L84" s="176">
        <f t="shared" si="34"/>
        <v>2541.2000000000016</v>
      </c>
      <c r="M84" s="185">
        <f t="shared" si="4"/>
        <v>1841.4999999999995</v>
      </c>
      <c r="N84" s="186">
        <f t="shared" si="35"/>
        <v>1362.2000000000007</v>
      </c>
      <c r="O84" s="186">
        <f t="shared" si="36"/>
        <v>2541.2000000000016</v>
      </c>
      <c r="P84" s="179">
        <f t="shared" si="37"/>
        <v>209.84000000000049</v>
      </c>
      <c r="Q84" s="180">
        <f t="shared" si="38"/>
        <v>3477.8999999999987</v>
      </c>
      <c r="R84" s="180">
        <f t="shared" si="39"/>
        <v>8637.7999999999993</v>
      </c>
      <c r="S84" s="70">
        <f t="shared" si="10"/>
        <v>1170.1999999999996</v>
      </c>
      <c r="T84" s="189">
        <v>0</v>
      </c>
      <c r="U84" s="189">
        <v>0</v>
      </c>
      <c r="V84" s="172">
        <f t="shared" si="30"/>
        <v>1179.8000000000013</v>
      </c>
      <c r="W84" s="172">
        <f t="shared" si="32"/>
        <v>1641</v>
      </c>
      <c r="X84" s="185">
        <f t="shared" si="13"/>
        <v>4667.5000000000036</v>
      </c>
      <c r="Y84" s="186">
        <f t="shared" si="31"/>
        <v>2891.8000000000056</v>
      </c>
      <c r="Z84" s="186">
        <f t="shared" si="29"/>
        <v>4361.9499999999989</v>
      </c>
      <c r="AC84" s="249">
        <f t="shared" si="40"/>
        <v>2329.8000000000006</v>
      </c>
      <c r="AD84" s="249">
        <f t="shared" si="41"/>
        <v>3642.6</v>
      </c>
      <c r="AE84" s="249">
        <f t="shared" si="42"/>
        <v>7108.1999999999989</v>
      </c>
    </row>
    <row r="85" spans="1:31" ht="19.5" customHeight="1" x14ac:dyDescent="0.2">
      <c r="A85" s="191">
        <v>109</v>
      </c>
      <c r="B85" s="188">
        <v>45001</v>
      </c>
      <c r="C85" s="69">
        <v>1.5</v>
      </c>
      <c r="D85" s="69">
        <v>1</v>
      </c>
      <c r="E85" s="69">
        <v>1</v>
      </c>
      <c r="F85" s="70">
        <f t="shared" si="0"/>
        <v>4395.800000000002</v>
      </c>
      <c r="G85" s="175">
        <f t="shared" si="19"/>
        <v>6607</v>
      </c>
      <c r="H85" s="70">
        <f t="shared" si="1"/>
        <v>1842.9999999999995</v>
      </c>
      <c r="I85" s="184">
        <v>0.3</v>
      </c>
      <c r="J85" s="184">
        <v>1</v>
      </c>
      <c r="K85" s="176">
        <f t="shared" si="33"/>
        <v>1362.5000000000007</v>
      </c>
      <c r="L85" s="176">
        <f t="shared" si="34"/>
        <v>2542.2000000000016</v>
      </c>
      <c r="M85" s="185">
        <f t="shared" si="4"/>
        <v>1842.9999999999995</v>
      </c>
      <c r="N85" s="186">
        <f t="shared" si="35"/>
        <v>1362.5000000000007</v>
      </c>
      <c r="O85" s="186">
        <f t="shared" si="36"/>
        <v>2542.2000000000016</v>
      </c>
      <c r="P85" s="179">
        <f t="shared" si="37"/>
        <v>208.34000000000049</v>
      </c>
      <c r="Q85" s="180">
        <f t="shared" si="38"/>
        <v>3476.8999999999987</v>
      </c>
      <c r="R85" s="180">
        <f t="shared" si="39"/>
        <v>8637.4999999999982</v>
      </c>
      <c r="S85" s="70">
        <f t="shared" si="10"/>
        <v>1171.6999999999996</v>
      </c>
      <c r="T85" s="189">
        <v>0.3</v>
      </c>
      <c r="U85" s="189">
        <v>1.1000000000000001</v>
      </c>
      <c r="V85" s="172">
        <f t="shared" si="30"/>
        <v>1180.1000000000013</v>
      </c>
      <c r="W85" s="172">
        <f t="shared" si="32"/>
        <v>1642.1</v>
      </c>
      <c r="X85" s="185">
        <f t="shared" si="13"/>
        <v>4669.0000000000036</v>
      </c>
      <c r="Y85" s="186">
        <f t="shared" si="31"/>
        <v>2892.1000000000058</v>
      </c>
      <c r="Z85" s="186">
        <f t="shared" si="29"/>
        <v>4363.0499999999993</v>
      </c>
      <c r="AC85" s="249">
        <f t="shared" si="40"/>
        <v>2328.3000000000006</v>
      </c>
      <c r="AD85" s="249">
        <f t="shared" si="41"/>
        <v>3641.5</v>
      </c>
      <c r="AE85" s="249">
        <f t="shared" si="42"/>
        <v>7107.8999999999987</v>
      </c>
    </row>
    <row r="86" spans="1:31" ht="19.5" customHeight="1" x14ac:dyDescent="0.2">
      <c r="A86" s="191">
        <v>110</v>
      </c>
      <c r="B86" s="188">
        <v>45005</v>
      </c>
      <c r="C86" s="69">
        <v>1.2</v>
      </c>
      <c r="D86" s="69">
        <v>1</v>
      </c>
      <c r="E86" s="69">
        <v>4</v>
      </c>
      <c r="F86" s="70">
        <f t="shared" si="0"/>
        <v>4397.0000000000018</v>
      </c>
      <c r="G86" s="175">
        <f t="shared" si="19"/>
        <v>6611</v>
      </c>
      <c r="H86" s="70">
        <f t="shared" si="1"/>
        <v>1844.1999999999996</v>
      </c>
      <c r="I86" s="184">
        <v>0.3</v>
      </c>
      <c r="J86" s="184">
        <v>1.4</v>
      </c>
      <c r="K86" s="176">
        <f t="shared" si="33"/>
        <v>1362.8000000000006</v>
      </c>
      <c r="L86" s="176">
        <f t="shared" si="34"/>
        <v>2543.6000000000017</v>
      </c>
      <c r="M86" s="185">
        <f t="shared" si="4"/>
        <v>1844.1999999999996</v>
      </c>
      <c r="N86" s="186">
        <f t="shared" si="35"/>
        <v>1362.8000000000006</v>
      </c>
      <c r="O86" s="186">
        <f t="shared" si="36"/>
        <v>2543.6000000000017</v>
      </c>
      <c r="P86" s="179">
        <f t="shared" si="37"/>
        <v>207.14000000000044</v>
      </c>
      <c r="Q86" s="180">
        <f t="shared" si="38"/>
        <v>3475.4999999999982</v>
      </c>
      <c r="R86" s="180">
        <f t="shared" si="39"/>
        <v>8637.1999999999989</v>
      </c>
      <c r="S86" s="70">
        <f t="shared" si="10"/>
        <v>1172.8999999999996</v>
      </c>
      <c r="T86" s="189">
        <v>0.4</v>
      </c>
      <c r="U86" s="189">
        <v>1.6</v>
      </c>
      <c r="V86" s="172">
        <f t="shared" si="30"/>
        <v>1180.5000000000014</v>
      </c>
      <c r="W86" s="172">
        <f t="shared" si="32"/>
        <v>1643.6999999999998</v>
      </c>
      <c r="X86" s="185">
        <f t="shared" si="13"/>
        <v>4670.2000000000035</v>
      </c>
      <c r="Y86" s="186">
        <f t="shared" si="31"/>
        <v>2892.5000000000059</v>
      </c>
      <c r="Z86" s="186">
        <f t="shared" si="29"/>
        <v>4364.6499999999996</v>
      </c>
      <c r="AC86" s="249">
        <f t="shared" si="40"/>
        <v>2327.1000000000004</v>
      </c>
      <c r="AD86" s="249">
        <f t="shared" si="41"/>
        <v>3639.9</v>
      </c>
      <c r="AE86" s="249">
        <f t="shared" si="42"/>
        <v>7107.4999999999982</v>
      </c>
    </row>
    <row r="87" spans="1:31" ht="19.5" customHeight="1" x14ac:dyDescent="0.2">
      <c r="A87" s="191">
        <v>111</v>
      </c>
      <c r="B87" s="188">
        <v>45006</v>
      </c>
      <c r="C87" s="69">
        <v>1.3</v>
      </c>
      <c r="D87" s="69">
        <v>1</v>
      </c>
      <c r="E87" s="69">
        <v>1</v>
      </c>
      <c r="F87" s="70">
        <f t="shared" si="0"/>
        <v>4398.300000000002</v>
      </c>
      <c r="G87" s="175">
        <f t="shared" si="19"/>
        <v>6612</v>
      </c>
      <c r="H87" s="70">
        <f t="shared" si="1"/>
        <v>1845.4999999999995</v>
      </c>
      <c r="I87" s="184">
        <v>0.4</v>
      </c>
      <c r="J87" s="184">
        <v>0.9</v>
      </c>
      <c r="K87" s="176">
        <f t="shared" si="33"/>
        <v>1363.2000000000007</v>
      </c>
      <c r="L87" s="176">
        <f t="shared" si="34"/>
        <v>2544.5000000000018</v>
      </c>
      <c r="M87" s="185">
        <f t="shared" si="4"/>
        <v>1845.4999999999995</v>
      </c>
      <c r="N87" s="186">
        <f t="shared" si="35"/>
        <v>1363.2000000000007</v>
      </c>
      <c r="O87" s="186">
        <f t="shared" si="36"/>
        <v>2544.5000000000018</v>
      </c>
      <c r="P87" s="179">
        <f t="shared" si="37"/>
        <v>205.84000000000049</v>
      </c>
      <c r="Q87" s="180">
        <f t="shared" si="38"/>
        <v>3474.5999999999985</v>
      </c>
      <c r="R87" s="180">
        <f t="shared" si="39"/>
        <v>8636.7999999999993</v>
      </c>
      <c r="S87" s="70">
        <f t="shared" si="10"/>
        <v>1174.1999999999996</v>
      </c>
      <c r="T87" s="189">
        <v>0.3</v>
      </c>
      <c r="U87" s="189">
        <v>0.9</v>
      </c>
      <c r="V87" s="172">
        <f t="shared" si="30"/>
        <v>1180.8000000000013</v>
      </c>
      <c r="W87" s="172">
        <f t="shared" si="32"/>
        <v>1644.6</v>
      </c>
      <c r="X87" s="185">
        <f t="shared" si="13"/>
        <v>4671.5000000000036</v>
      </c>
      <c r="Y87" s="186">
        <f t="shared" si="31"/>
        <v>2892.8000000000061</v>
      </c>
      <c r="Z87" s="186">
        <f t="shared" si="29"/>
        <v>4365.5499999999993</v>
      </c>
      <c r="AC87" s="249">
        <f t="shared" si="40"/>
        <v>2325.8000000000006</v>
      </c>
      <c r="AD87" s="249">
        <f t="shared" si="41"/>
        <v>3639</v>
      </c>
      <c r="AE87" s="249">
        <f t="shared" si="42"/>
        <v>7107.1999999999989</v>
      </c>
    </row>
    <row r="88" spans="1:31" ht="19.5" customHeight="1" x14ac:dyDescent="0.2">
      <c r="A88" s="191">
        <v>112</v>
      </c>
      <c r="B88" s="188">
        <v>45007</v>
      </c>
      <c r="C88" s="69">
        <v>2</v>
      </c>
      <c r="D88" s="69">
        <v>2</v>
      </c>
      <c r="E88" s="69">
        <v>28</v>
      </c>
      <c r="F88" s="70">
        <f t="shared" si="0"/>
        <v>4400.300000000002</v>
      </c>
      <c r="G88" s="175">
        <f t="shared" si="19"/>
        <v>6640</v>
      </c>
      <c r="H88" s="70">
        <f t="shared" si="1"/>
        <v>1847.4999999999995</v>
      </c>
      <c r="I88" s="184">
        <v>0.8</v>
      </c>
      <c r="J88" s="184">
        <v>3.5</v>
      </c>
      <c r="K88" s="176">
        <f t="shared" si="33"/>
        <v>1364.0000000000007</v>
      </c>
      <c r="L88" s="176">
        <f t="shared" si="34"/>
        <v>2548.0000000000018</v>
      </c>
      <c r="M88" s="185">
        <f t="shared" si="4"/>
        <v>1847.4999999999995</v>
      </c>
      <c r="N88" s="186">
        <f t="shared" si="35"/>
        <v>1364.0000000000007</v>
      </c>
      <c r="O88" s="186">
        <f t="shared" si="36"/>
        <v>2548.0000000000018</v>
      </c>
      <c r="P88" s="179">
        <f t="shared" si="37"/>
        <v>203.84000000000049</v>
      </c>
      <c r="Q88" s="180">
        <f t="shared" si="38"/>
        <v>3471.0999999999985</v>
      </c>
      <c r="R88" s="180">
        <f t="shared" si="39"/>
        <v>8635.9999999999982</v>
      </c>
      <c r="S88" s="70">
        <f t="shared" si="10"/>
        <v>1176.1999999999996</v>
      </c>
      <c r="T88" s="189">
        <v>0.7</v>
      </c>
      <c r="U88" s="189">
        <v>3.6</v>
      </c>
      <c r="V88" s="172">
        <f t="shared" si="30"/>
        <v>1181.5000000000014</v>
      </c>
      <c r="W88" s="172">
        <f t="shared" si="32"/>
        <v>1648.1999999999998</v>
      </c>
      <c r="X88" s="185">
        <f t="shared" si="13"/>
        <v>4673.5000000000036</v>
      </c>
      <c r="Y88" s="186">
        <f t="shared" si="31"/>
        <v>2893.5000000000059</v>
      </c>
      <c r="Z88" s="186">
        <f t="shared" si="29"/>
        <v>4369.1499999999996</v>
      </c>
      <c r="AC88" s="249">
        <f t="shared" si="40"/>
        <v>2323.8000000000006</v>
      </c>
      <c r="AD88" s="249">
        <f t="shared" si="41"/>
        <v>3635.4</v>
      </c>
      <c r="AE88" s="249">
        <f t="shared" si="42"/>
        <v>7106.4999999999982</v>
      </c>
    </row>
    <row r="89" spans="1:31" ht="19.5" customHeight="1" x14ac:dyDescent="0.2">
      <c r="A89" s="191">
        <v>113</v>
      </c>
      <c r="B89" s="188">
        <v>45008</v>
      </c>
      <c r="C89" s="69">
        <v>1.5</v>
      </c>
      <c r="D89" s="69">
        <v>1</v>
      </c>
      <c r="E89" s="69">
        <v>8</v>
      </c>
      <c r="F89" s="70">
        <f t="shared" si="0"/>
        <v>4401.800000000002</v>
      </c>
      <c r="G89" s="175">
        <f t="shared" si="19"/>
        <v>6648</v>
      </c>
      <c r="H89" s="70">
        <f t="shared" si="1"/>
        <v>1848.9999999999995</v>
      </c>
      <c r="I89" s="184">
        <v>0.3</v>
      </c>
      <c r="J89" s="184">
        <v>1.7</v>
      </c>
      <c r="K89" s="176">
        <f t="shared" si="33"/>
        <v>1364.3000000000006</v>
      </c>
      <c r="L89" s="176">
        <f t="shared" si="34"/>
        <v>2549.7000000000016</v>
      </c>
      <c r="M89" s="185">
        <f t="shared" si="4"/>
        <v>1848.9999999999995</v>
      </c>
      <c r="N89" s="186">
        <f t="shared" si="35"/>
        <v>1364.3000000000006</v>
      </c>
      <c r="O89" s="186">
        <f t="shared" si="36"/>
        <v>2549.7000000000016</v>
      </c>
      <c r="P89" s="179">
        <f t="shared" si="37"/>
        <v>202.34000000000049</v>
      </c>
      <c r="Q89" s="180">
        <f t="shared" si="38"/>
        <v>3469.3999999999987</v>
      </c>
      <c r="R89" s="180">
        <f t="shared" si="39"/>
        <v>8635.6999999999989</v>
      </c>
      <c r="S89" s="70">
        <f t="shared" si="10"/>
        <v>1177.6999999999996</v>
      </c>
      <c r="T89" s="189">
        <v>0.4</v>
      </c>
      <c r="U89" s="189">
        <v>1.7</v>
      </c>
      <c r="V89" s="172">
        <f t="shared" si="30"/>
        <v>1181.9000000000015</v>
      </c>
      <c r="W89" s="172">
        <f t="shared" si="32"/>
        <v>1649.8999999999999</v>
      </c>
      <c r="X89" s="185">
        <f t="shared" si="13"/>
        <v>4675.0000000000036</v>
      </c>
      <c r="Y89" s="186">
        <f t="shared" si="31"/>
        <v>2893.900000000006</v>
      </c>
      <c r="Z89" s="186">
        <f t="shared" si="29"/>
        <v>4370.8499999999995</v>
      </c>
      <c r="AC89" s="249">
        <f t="shared" si="40"/>
        <v>2322.3000000000006</v>
      </c>
      <c r="AD89" s="249">
        <f t="shared" si="41"/>
        <v>3633.7</v>
      </c>
      <c r="AE89" s="249">
        <f t="shared" si="42"/>
        <v>7106.0999999999985</v>
      </c>
    </row>
    <row r="90" spans="1:31" ht="19.5" customHeight="1" x14ac:dyDescent="0.2">
      <c r="A90" s="191">
        <v>114</v>
      </c>
      <c r="B90" s="188">
        <v>45011</v>
      </c>
      <c r="C90" s="69">
        <v>4.7</v>
      </c>
      <c r="D90" s="69">
        <v>2</v>
      </c>
      <c r="E90" s="69">
        <v>2</v>
      </c>
      <c r="F90" s="70">
        <f t="shared" si="0"/>
        <v>4406.5000000000018</v>
      </c>
      <c r="G90" s="175">
        <f t="shared" si="19"/>
        <v>6650</v>
      </c>
      <c r="H90" s="70">
        <f t="shared" si="1"/>
        <v>1853.6999999999996</v>
      </c>
      <c r="I90" s="184">
        <v>0.8</v>
      </c>
      <c r="J90" s="184">
        <v>1.5</v>
      </c>
      <c r="K90" s="176">
        <f t="shared" si="33"/>
        <v>1365.1000000000006</v>
      </c>
      <c r="L90" s="176">
        <f t="shared" si="34"/>
        <v>2551.2000000000016</v>
      </c>
      <c r="M90" s="185">
        <f t="shared" si="4"/>
        <v>1853.6999999999996</v>
      </c>
      <c r="N90" s="186">
        <f t="shared" si="35"/>
        <v>1365.1000000000006</v>
      </c>
      <c r="O90" s="186">
        <f t="shared" si="36"/>
        <v>2551.2000000000016</v>
      </c>
      <c r="P90" s="179">
        <f t="shared" si="37"/>
        <v>197.64000000000044</v>
      </c>
      <c r="Q90" s="180">
        <f t="shared" si="38"/>
        <v>3467.8999999999987</v>
      </c>
      <c r="R90" s="180">
        <f t="shared" si="39"/>
        <v>8634.9</v>
      </c>
      <c r="S90" s="70">
        <f t="shared" si="10"/>
        <v>1182.3999999999996</v>
      </c>
      <c r="T90" s="189">
        <v>0.7</v>
      </c>
      <c r="U90" s="189">
        <v>1.5</v>
      </c>
      <c r="V90" s="172">
        <f t="shared" si="30"/>
        <v>1182.6000000000015</v>
      </c>
      <c r="W90" s="172">
        <f t="shared" si="32"/>
        <v>1651.3999999999999</v>
      </c>
      <c r="X90" s="185">
        <f t="shared" si="13"/>
        <v>4679.7000000000035</v>
      </c>
      <c r="Y90" s="186">
        <f t="shared" si="31"/>
        <v>2894.6000000000058</v>
      </c>
      <c r="Z90" s="186">
        <f t="shared" si="29"/>
        <v>4372.3499999999995</v>
      </c>
      <c r="AC90" s="249">
        <f t="shared" si="40"/>
        <v>2317.6000000000004</v>
      </c>
      <c r="AD90" s="249">
        <f t="shared" si="41"/>
        <v>3632.2</v>
      </c>
      <c r="AE90" s="249">
        <f t="shared" si="42"/>
        <v>7105.3999999999987</v>
      </c>
    </row>
    <row r="91" spans="1:31" ht="19.5" customHeight="1" x14ac:dyDescent="0.2">
      <c r="A91" s="191">
        <v>115</v>
      </c>
      <c r="B91" s="188">
        <v>45012</v>
      </c>
      <c r="C91" s="69">
        <v>3.1</v>
      </c>
      <c r="D91" s="69">
        <v>2</v>
      </c>
      <c r="E91" s="69">
        <v>14</v>
      </c>
      <c r="F91" s="70">
        <f t="shared" si="0"/>
        <v>4409.6000000000022</v>
      </c>
      <c r="G91" s="175">
        <f t="shared" si="19"/>
        <v>6664</v>
      </c>
      <c r="H91" s="70">
        <f t="shared" si="1"/>
        <v>1856.7999999999995</v>
      </c>
      <c r="I91" s="184">
        <v>0.7</v>
      </c>
      <c r="J91" s="184">
        <v>3.3</v>
      </c>
      <c r="K91" s="176">
        <f t="shared" si="33"/>
        <v>1365.8000000000006</v>
      </c>
      <c r="L91" s="176">
        <f t="shared" si="34"/>
        <v>2554.5000000000018</v>
      </c>
      <c r="M91" s="185">
        <f t="shared" si="4"/>
        <v>1856.7999999999995</v>
      </c>
      <c r="N91" s="186">
        <f t="shared" si="35"/>
        <v>1365.8000000000006</v>
      </c>
      <c r="O91" s="186">
        <f t="shared" si="36"/>
        <v>2554.5000000000018</v>
      </c>
      <c r="P91" s="179">
        <f t="shared" si="37"/>
        <v>194.54000000000053</v>
      </c>
      <c r="Q91" s="180">
        <f t="shared" si="38"/>
        <v>3464.5999999999985</v>
      </c>
      <c r="R91" s="180">
        <f t="shared" si="39"/>
        <v>8634.1999999999989</v>
      </c>
      <c r="S91" s="70">
        <f t="shared" si="10"/>
        <v>1185.4999999999995</v>
      </c>
      <c r="T91" s="189">
        <v>0.7</v>
      </c>
      <c r="U91" s="189">
        <v>3.2</v>
      </c>
      <c r="V91" s="172">
        <f t="shared" si="30"/>
        <v>1183.3000000000015</v>
      </c>
      <c r="W91" s="172">
        <f t="shared" si="32"/>
        <v>1654.6</v>
      </c>
      <c r="X91" s="185">
        <f t="shared" si="13"/>
        <v>4682.8000000000029</v>
      </c>
      <c r="Y91" s="186">
        <f t="shared" si="31"/>
        <v>2895.3000000000056</v>
      </c>
      <c r="Z91" s="186">
        <f t="shared" si="29"/>
        <v>4375.5499999999993</v>
      </c>
      <c r="AC91" s="249">
        <f t="shared" si="40"/>
        <v>2314.5000000000005</v>
      </c>
      <c r="AD91" s="249">
        <f t="shared" si="41"/>
        <v>3629</v>
      </c>
      <c r="AE91" s="249">
        <f t="shared" si="42"/>
        <v>7104.6999999999989</v>
      </c>
    </row>
    <row r="92" spans="1:31" ht="19.5" customHeight="1" x14ac:dyDescent="0.2">
      <c r="A92" s="191">
        <v>116</v>
      </c>
      <c r="B92" s="188">
        <v>45013</v>
      </c>
      <c r="C92" s="69">
        <v>1.2</v>
      </c>
      <c r="D92" s="69">
        <v>1</v>
      </c>
      <c r="E92" s="69">
        <v>2</v>
      </c>
      <c r="F92" s="70">
        <f t="shared" si="0"/>
        <v>4410.800000000002</v>
      </c>
      <c r="G92" s="175">
        <f t="shared" si="19"/>
        <v>6666</v>
      </c>
      <c r="H92" s="70">
        <f t="shared" si="1"/>
        <v>1857.9999999999995</v>
      </c>
      <c r="I92" s="184">
        <v>0.4</v>
      </c>
      <c r="J92" s="184">
        <v>1.2</v>
      </c>
      <c r="K92" s="176">
        <f t="shared" si="33"/>
        <v>1366.2000000000007</v>
      </c>
      <c r="L92" s="176">
        <f t="shared" si="34"/>
        <v>2555.7000000000016</v>
      </c>
      <c r="M92" s="185">
        <f t="shared" si="4"/>
        <v>1857.9999999999995</v>
      </c>
      <c r="N92" s="186">
        <f t="shared" si="35"/>
        <v>1366.2000000000007</v>
      </c>
      <c r="O92" s="186">
        <f t="shared" si="36"/>
        <v>2555.7000000000016</v>
      </c>
      <c r="P92" s="179">
        <f t="shared" si="37"/>
        <v>193.34000000000049</v>
      </c>
      <c r="Q92" s="180">
        <f t="shared" si="38"/>
        <v>3463.3999999999987</v>
      </c>
      <c r="R92" s="180">
        <f t="shared" si="39"/>
        <v>8633.7999999999993</v>
      </c>
      <c r="S92" s="70">
        <f t="shared" si="10"/>
        <v>1186.6999999999996</v>
      </c>
      <c r="T92" s="189">
        <v>0.4</v>
      </c>
      <c r="U92" s="189">
        <v>1.2</v>
      </c>
      <c r="V92" s="172">
        <f t="shared" si="30"/>
        <v>1183.7000000000016</v>
      </c>
      <c r="W92" s="172">
        <f t="shared" si="32"/>
        <v>1655.8</v>
      </c>
      <c r="X92" s="185">
        <f t="shared" si="13"/>
        <v>4684.0000000000027</v>
      </c>
      <c r="Y92" s="186">
        <f t="shared" si="31"/>
        <v>2895.7000000000057</v>
      </c>
      <c r="Z92" s="186">
        <f t="shared" si="29"/>
        <v>4376.7499999999991</v>
      </c>
      <c r="AC92" s="249">
        <f t="shared" si="40"/>
        <v>2313.3000000000006</v>
      </c>
      <c r="AD92" s="249">
        <f t="shared" si="41"/>
        <v>3627.8</v>
      </c>
      <c r="AE92" s="249">
        <f t="shared" si="42"/>
        <v>7104.2999999999984</v>
      </c>
    </row>
    <row r="93" spans="1:31" ht="19.5" customHeight="1" x14ac:dyDescent="0.2">
      <c r="A93" s="191">
        <v>117</v>
      </c>
      <c r="B93" s="188">
        <v>45019</v>
      </c>
      <c r="C93" s="69">
        <v>1.2</v>
      </c>
      <c r="D93" s="69">
        <v>1</v>
      </c>
      <c r="E93" s="69">
        <v>2</v>
      </c>
      <c r="F93" s="70">
        <f t="shared" si="0"/>
        <v>4412.0000000000018</v>
      </c>
      <c r="G93" s="175">
        <f t="shared" si="19"/>
        <v>6668</v>
      </c>
      <c r="H93" s="70">
        <f t="shared" si="1"/>
        <v>1859.1999999999996</v>
      </c>
      <c r="I93" s="184">
        <v>0.3</v>
      </c>
      <c r="J93" s="184">
        <v>1.5</v>
      </c>
      <c r="K93" s="176">
        <f t="shared" si="33"/>
        <v>1366.5000000000007</v>
      </c>
      <c r="L93" s="176">
        <f t="shared" si="34"/>
        <v>2557.2000000000016</v>
      </c>
      <c r="M93" s="185">
        <f t="shared" si="4"/>
        <v>1859.1999999999996</v>
      </c>
      <c r="N93" s="186">
        <f t="shared" si="35"/>
        <v>1366.5000000000007</v>
      </c>
      <c r="O93" s="186">
        <f t="shared" si="36"/>
        <v>2557.2000000000016</v>
      </c>
      <c r="P93" s="179">
        <f t="shared" si="37"/>
        <v>192.14000000000044</v>
      </c>
      <c r="Q93" s="180">
        <f t="shared" si="38"/>
        <v>3461.8999999999987</v>
      </c>
      <c r="R93" s="180">
        <f t="shared" si="39"/>
        <v>8633.4999999999982</v>
      </c>
      <c r="S93" s="70">
        <f t="shared" si="10"/>
        <v>1187.8999999999996</v>
      </c>
      <c r="T93" s="189">
        <v>0.4</v>
      </c>
      <c r="U93" s="189">
        <v>1.5</v>
      </c>
      <c r="V93" s="172">
        <f t="shared" si="30"/>
        <v>1184.1000000000017</v>
      </c>
      <c r="W93" s="172">
        <f t="shared" si="32"/>
        <v>1657.3</v>
      </c>
      <c r="X93" s="185">
        <f t="shared" si="13"/>
        <v>4685.2000000000025</v>
      </c>
      <c r="Y93" s="186">
        <f t="shared" si="31"/>
        <v>2896.1000000000058</v>
      </c>
      <c r="Z93" s="186">
        <f t="shared" si="29"/>
        <v>4378.2499999999991</v>
      </c>
      <c r="AC93" s="249">
        <f t="shared" si="40"/>
        <v>2312.1000000000004</v>
      </c>
      <c r="AD93" s="249">
        <f t="shared" si="41"/>
        <v>3626.3</v>
      </c>
      <c r="AE93" s="249">
        <f t="shared" si="42"/>
        <v>7103.8999999999978</v>
      </c>
    </row>
    <row r="94" spans="1:31" ht="19.5" customHeight="1" x14ac:dyDescent="0.2">
      <c r="A94" s="191">
        <v>118</v>
      </c>
      <c r="B94" s="188">
        <v>45021</v>
      </c>
      <c r="C94" s="69">
        <v>1.5</v>
      </c>
      <c r="D94" s="69">
        <v>1</v>
      </c>
      <c r="E94" s="69">
        <v>3</v>
      </c>
      <c r="F94" s="70">
        <f t="shared" si="0"/>
        <v>4413.5000000000018</v>
      </c>
      <c r="G94" s="175">
        <f t="shared" si="19"/>
        <v>6671</v>
      </c>
      <c r="H94" s="70">
        <f t="shared" si="1"/>
        <v>1860.6999999999996</v>
      </c>
      <c r="I94" s="184">
        <v>0.3</v>
      </c>
      <c r="J94" s="184">
        <v>1.2</v>
      </c>
      <c r="K94" s="176">
        <f t="shared" si="33"/>
        <v>1366.8000000000006</v>
      </c>
      <c r="L94" s="176">
        <f t="shared" si="34"/>
        <v>2558.4000000000015</v>
      </c>
      <c r="M94" s="185">
        <f t="shared" si="4"/>
        <v>1860.6999999999996</v>
      </c>
      <c r="N94" s="186">
        <f t="shared" si="35"/>
        <v>1366.8000000000006</v>
      </c>
      <c r="O94" s="186">
        <f t="shared" si="36"/>
        <v>2558.4000000000015</v>
      </c>
      <c r="P94" s="179">
        <f t="shared" si="37"/>
        <v>190.64000000000044</v>
      </c>
      <c r="Q94" s="180">
        <f t="shared" si="38"/>
        <v>3460.6999999999989</v>
      </c>
      <c r="R94" s="180">
        <f t="shared" si="39"/>
        <v>8633.1999999999989</v>
      </c>
      <c r="S94" s="70">
        <f t="shared" si="10"/>
        <v>1189.3999999999996</v>
      </c>
      <c r="T94" s="189">
        <v>0.3</v>
      </c>
      <c r="U94" s="189">
        <v>1.2</v>
      </c>
      <c r="V94" s="172">
        <f t="shared" si="30"/>
        <v>1184.4000000000017</v>
      </c>
      <c r="W94" s="172">
        <f t="shared" si="32"/>
        <v>1658.5</v>
      </c>
      <c r="X94" s="185">
        <f t="shared" si="13"/>
        <v>4686.7000000000025</v>
      </c>
      <c r="Y94" s="186">
        <f t="shared" si="31"/>
        <v>2896.400000000006</v>
      </c>
      <c r="Z94" s="186">
        <f t="shared" si="29"/>
        <v>4379.4499999999989</v>
      </c>
      <c r="AC94" s="249">
        <f t="shared" si="40"/>
        <v>2310.6000000000004</v>
      </c>
      <c r="AD94" s="249">
        <f t="shared" si="41"/>
        <v>3625.1</v>
      </c>
      <c r="AE94" s="249">
        <f t="shared" si="42"/>
        <v>7103.5999999999985</v>
      </c>
    </row>
    <row r="95" spans="1:31" ht="19.5" customHeight="1" x14ac:dyDescent="0.2">
      <c r="A95" s="191">
        <v>119</v>
      </c>
      <c r="B95" s="188">
        <v>45026</v>
      </c>
      <c r="C95" s="69">
        <v>1.3</v>
      </c>
      <c r="D95" s="69">
        <v>1</v>
      </c>
      <c r="E95" s="69">
        <v>6</v>
      </c>
      <c r="F95" s="70">
        <f t="shared" si="0"/>
        <v>4414.800000000002</v>
      </c>
      <c r="G95" s="175">
        <f t="shared" si="19"/>
        <v>6677</v>
      </c>
      <c r="H95" s="70">
        <f t="shared" si="1"/>
        <v>1861.9999999999995</v>
      </c>
      <c r="I95" s="184">
        <v>0.4</v>
      </c>
      <c r="J95" s="184">
        <v>1.9</v>
      </c>
      <c r="K95" s="176">
        <f t="shared" si="33"/>
        <v>1367.2000000000007</v>
      </c>
      <c r="L95" s="176">
        <f t="shared" si="34"/>
        <v>2560.3000000000015</v>
      </c>
      <c r="M95" s="185">
        <f t="shared" si="4"/>
        <v>1861.9999999999995</v>
      </c>
      <c r="N95" s="186">
        <f t="shared" si="35"/>
        <v>1367.2000000000007</v>
      </c>
      <c r="O95" s="186">
        <f t="shared" si="36"/>
        <v>2560.3000000000015</v>
      </c>
      <c r="P95" s="179">
        <f t="shared" si="37"/>
        <v>189.34000000000049</v>
      </c>
      <c r="Q95" s="180">
        <f t="shared" si="38"/>
        <v>3458.7999999999984</v>
      </c>
      <c r="R95" s="180">
        <f t="shared" si="39"/>
        <v>8632.7999999999993</v>
      </c>
      <c r="S95" s="70">
        <f t="shared" si="10"/>
        <v>1190.6999999999996</v>
      </c>
      <c r="T95" s="189">
        <v>0.4</v>
      </c>
      <c r="U95" s="189">
        <v>1.9</v>
      </c>
      <c r="V95" s="172">
        <f t="shared" si="30"/>
        <v>1184.8000000000018</v>
      </c>
      <c r="W95" s="172">
        <f t="shared" si="32"/>
        <v>1660.4</v>
      </c>
      <c r="X95" s="185">
        <f t="shared" si="13"/>
        <v>4688.0000000000027</v>
      </c>
      <c r="Y95" s="186">
        <f t="shared" si="31"/>
        <v>2896.8000000000061</v>
      </c>
      <c r="Z95" s="186">
        <f t="shared" si="29"/>
        <v>4381.3499999999985</v>
      </c>
      <c r="AC95" s="249">
        <f t="shared" si="40"/>
        <v>2309.3000000000006</v>
      </c>
      <c r="AD95" s="249">
        <f t="shared" si="41"/>
        <v>3623.2</v>
      </c>
      <c r="AE95" s="249">
        <f t="shared" si="42"/>
        <v>7103.199999999998</v>
      </c>
    </row>
    <row r="96" spans="1:31" ht="19.5" customHeight="1" x14ac:dyDescent="0.2">
      <c r="A96" s="191">
        <v>120</v>
      </c>
      <c r="B96" s="188">
        <v>45027</v>
      </c>
      <c r="C96" s="69">
        <v>1.8</v>
      </c>
      <c r="D96" s="69">
        <v>3</v>
      </c>
      <c r="E96" s="69">
        <v>3</v>
      </c>
      <c r="F96" s="70">
        <f t="shared" si="0"/>
        <v>4416.6000000000022</v>
      </c>
      <c r="G96" s="175">
        <f t="shared" si="19"/>
        <v>6680</v>
      </c>
      <c r="H96" s="70">
        <f t="shared" si="1"/>
        <v>1863.7999999999995</v>
      </c>
      <c r="I96" s="184">
        <v>1</v>
      </c>
      <c r="J96" s="184">
        <v>2.2000000000000002</v>
      </c>
      <c r="K96" s="176">
        <f t="shared" si="33"/>
        <v>1368.2000000000007</v>
      </c>
      <c r="L96" s="176">
        <f t="shared" si="34"/>
        <v>2562.5000000000014</v>
      </c>
      <c r="M96" s="185">
        <f t="shared" si="4"/>
        <v>1863.7999999999995</v>
      </c>
      <c r="N96" s="186">
        <f t="shared" si="35"/>
        <v>1368.2000000000007</v>
      </c>
      <c r="O96" s="186">
        <f t="shared" si="36"/>
        <v>2562.5000000000014</v>
      </c>
      <c r="P96" s="179">
        <f t="shared" si="37"/>
        <v>187.54000000000053</v>
      </c>
      <c r="Q96" s="180">
        <f t="shared" si="38"/>
        <v>3456.5999999999985</v>
      </c>
      <c r="R96" s="180">
        <f t="shared" si="39"/>
        <v>8631.7999999999993</v>
      </c>
      <c r="S96" s="70">
        <f t="shared" si="10"/>
        <v>1192.4999999999995</v>
      </c>
      <c r="T96" s="189">
        <v>0.7</v>
      </c>
      <c r="U96" s="189">
        <v>1.7</v>
      </c>
      <c r="V96" s="172">
        <f t="shared" si="30"/>
        <v>1185.5000000000018</v>
      </c>
      <c r="W96" s="172">
        <f t="shared" si="32"/>
        <v>1662.1000000000001</v>
      </c>
      <c r="X96" s="185">
        <f t="shared" si="13"/>
        <v>4689.8000000000029</v>
      </c>
      <c r="Y96" s="186">
        <f t="shared" si="31"/>
        <v>2897.5000000000059</v>
      </c>
      <c r="Z96" s="186">
        <f t="shared" si="29"/>
        <v>4383.0499999999984</v>
      </c>
      <c r="AC96" s="249">
        <f t="shared" si="40"/>
        <v>2307.5000000000005</v>
      </c>
      <c r="AD96" s="249">
        <f t="shared" si="41"/>
        <v>3621.5</v>
      </c>
      <c r="AE96" s="249">
        <f t="shared" si="42"/>
        <v>7102.4999999999982</v>
      </c>
    </row>
    <row r="97" spans="1:31" ht="19.5" customHeight="1" x14ac:dyDescent="0.2">
      <c r="A97" s="191">
        <v>121</v>
      </c>
      <c r="B97" s="188">
        <v>45028</v>
      </c>
      <c r="C97" s="69">
        <v>1.5</v>
      </c>
      <c r="D97" s="69">
        <v>1</v>
      </c>
      <c r="E97" s="69">
        <v>1</v>
      </c>
      <c r="F97" s="70">
        <f t="shared" si="0"/>
        <v>4418.1000000000022</v>
      </c>
      <c r="G97" s="175">
        <f t="shared" si="19"/>
        <v>6681</v>
      </c>
      <c r="H97" s="70">
        <f t="shared" si="1"/>
        <v>1865.2999999999995</v>
      </c>
      <c r="I97" s="184">
        <v>0.3</v>
      </c>
      <c r="J97" s="184">
        <v>1.1000000000000001</v>
      </c>
      <c r="K97" s="176">
        <f t="shared" si="33"/>
        <v>1368.5000000000007</v>
      </c>
      <c r="L97" s="176">
        <f t="shared" si="34"/>
        <v>2563.6000000000013</v>
      </c>
      <c r="M97" s="185">
        <f t="shared" si="4"/>
        <v>1865.2999999999995</v>
      </c>
      <c r="N97" s="186">
        <f t="shared" si="35"/>
        <v>1368.5000000000007</v>
      </c>
      <c r="O97" s="186">
        <f t="shared" si="36"/>
        <v>2563.6000000000013</v>
      </c>
      <c r="P97" s="179">
        <f t="shared" si="37"/>
        <v>186.04000000000053</v>
      </c>
      <c r="Q97" s="180">
        <f t="shared" si="38"/>
        <v>3455.4999999999991</v>
      </c>
      <c r="R97" s="180">
        <f t="shared" si="39"/>
        <v>8631.4999999999982</v>
      </c>
      <c r="S97" s="70">
        <f t="shared" si="10"/>
        <v>1193.9999999999995</v>
      </c>
      <c r="T97" s="189">
        <v>0.3</v>
      </c>
      <c r="U97" s="189">
        <v>1.1000000000000001</v>
      </c>
      <c r="V97" s="172">
        <f t="shared" si="30"/>
        <v>1185.8000000000018</v>
      </c>
      <c r="W97" s="172">
        <f t="shared" si="32"/>
        <v>1663.2</v>
      </c>
      <c r="X97" s="185">
        <f t="shared" si="13"/>
        <v>4691.3000000000029</v>
      </c>
      <c r="Y97" s="186">
        <f t="shared" si="31"/>
        <v>2897.8000000000061</v>
      </c>
      <c r="Z97" s="186">
        <f t="shared" si="29"/>
        <v>4384.1499999999987</v>
      </c>
      <c r="AC97" s="249">
        <f t="shared" si="40"/>
        <v>2306.0000000000005</v>
      </c>
      <c r="AD97" s="249">
        <f t="shared" si="41"/>
        <v>3620.3999999999996</v>
      </c>
      <c r="AE97" s="249">
        <f t="shared" si="42"/>
        <v>7102.199999999998</v>
      </c>
    </row>
    <row r="98" spans="1:31" ht="19.5" customHeight="1" x14ac:dyDescent="0.2">
      <c r="A98" s="191">
        <v>122</v>
      </c>
      <c r="B98" s="188">
        <v>45029</v>
      </c>
      <c r="C98" s="69">
        <v>1.1000000000000001</v>
      </c>
      <c r="D98" s="69">
        <v>1</v>
      </c>
      <c r="E98" s="69">
        <v>1</v>
      </c>
      <c r="F98" s="70">
        <f t="shared" si="0"/>
        <v>4419.2000000000025</v>
      </c>
      <c r="G98" s="175">
        <f t="shared" si="19"/>
        <v>6682</v>
      </c>
      <c r="H98" s="70">
        <f t="shared" si="1"/>
        <v>1866.3999999999994</v>
      </c>
      <c r="I98" s="184">
        <v>0.3</v>
      </c>
      <c r="J98" s="184">
        <v>1</v>
      </c>
      <c r="K98" s="176">
        <f t="shared" si="33"/>
        <v>1368.8000000000006</v>
      </c>
      <c r="L98" s="176">
        <f t="shared" si="34"/>
        <v>2564.6000000000013</v>
      </c>
      <c r="M98" s="185">
        <f t="shared" si="4"/>
        <v>1866.3999999999994</v>
      </c>
      <c r="N98" s="186">
        <f t="shared" si="35"/>
        <v>1368.8000000000006</v>
      </c>
      <c r="O98" s="186">
        <f t="shared" si="36"/>
        <v>2564.6000000000013</v>
      </c>
      <c r="P98" s="179">
        <f t="shared" si="37"/>
        <v>184.94000000000062</v>
      </c>
      <c r="Q98" s="180">
        <f t="shared" si="38"/>
        <v>3454.4999999999991</v>
      </c>
      <c r="R98" s="180">
        <f t="shared" si="39"/>
        <v>8631.1999999999989</v>
      </c>
      <c r="S98" s="70">
        <f t="shared" si="10"/>
        <v>1195.0999999999995</v>
      </c>
      <c r="T98" s="189">
        <v>0.3</v>
      </c>
      <c r="U98" s="189">
        <v>1.2</v>
      </c>
      <c r="V98" s="172">
        <f t="shared" si="30"/>
        <v>1186.1000000000017</v>
      </c>
      <c r="W98" s="172">
        <f t="shared" si="32"/>
        <v>1664.4</v>
      </c>
      <c r="X98" s="185">
        <f t="shared" si="13"/>
        <v>4692.4000000000033</v>
      </c>
      <c r="Y98" s="186">
        <f t="shared" si="31"/>
        <v>2898.1000000000063</v>
      </c>
      <c r="Z98" s="186">
        <f t="shared" si="29"/>
        <v>4385.3499999999985</v>
      </c>
      <c r="AC98" s="249">
        <f t="shared" si="40"/>
        <v>2304.9000000000005</v>
      </c>
      <c r="AD98" s="249">
        <f t="shared" si="41"/>
        <v>3619.2</v>
      </c>
      <c r="AE98" s="249">
        <f t="shared" si="42"/>
        <v>7101.8999999999978</v>
      </c>
    </row>
    <row r="99" spans="1:31" ht="19.5" customHeight="1" x14ac:dyDescent="0.2">
      <c r="A99" s="191">
        <v>123</v>
      </c>
      <c r="B99" s="188">
        <v>45033</v>
      </c>
      <c r="C99" s="69">
        <v>3.3</v>
      </c>
      <c r="D99" s="69">
        <v>2</v>
      </c>
      <c r="E99" s="69">
        <v>6</v>
      </c>
      <c r="F99" s="70">
        <f t="shared" si="0"/>
        <v>4422.5000000000027</v>
      </c>
      <c r="G99" s="175">
        <f t="shared" si="19"/>
        <v>6688</v>
      </c>
      <c r="H99" s="70">
        <f t="shared" si="1"/>
        <v>1869.6999999999994</v>
      </c>
      <c r="I99" s="184">
        <v>0.7</v>
      </c>
      <c r="J99" s="184">
        <v>2.8</v>
      </c>
      <c r="K99" s="176">
        <f t="shared" si="33"/>
        <v>1369.5000000000007</v>
      </c>
      <c r="L99" s="176">
        <f t="shared" si="34"/>
        <v>2567.4000000000015</v>
      </c>
      <c r="M99" s="185">
        <f t="shared" si="4"/>
        <v>1869.6999999999994</v>
      </c>
      <c r="N99" s="186">
        <f t="shared" si="35"/>
        <v>1369.5000000000007</v>
      </c>
      <c r="O99" s="186">
        <f t="shared" si="36"/>
        <v>2567.4000000000015</v>
      </c>
      <c r="P99" s="179">
        <f t="shared" si="37"/>
        <v>181.64000000000067</v>
      </c>
      <c r="Q99" s="180">
        <f t="shared" si="38"/>
        <v>3451.6999999999989</v>
      </c>
      <c r="R99" s="180">
        <f t="shared" si="39"/>
        <v>8630.4999999999982</v>
      </c>
      <c r="S99" s="70">
        <f t="shared" si="10"/>
        <v>1198.3999999999994</v>
      </c>
      <c r="T99" s="189">
        <v>0.7</v>
      </c>
      <c r="U99" s="189">
        <v>2.8</v>
      </c>
      <c r="V99" s="172">
        <f t="shared" si="30"/>
        <v>1186.8000000000018</v>
      </c>
      <c r="W99" s="172">
        <f t="shared" si="32"/>
        <v>1667.2</v>
      </c>
      <c r="X99" s="185">
        <f t="shared" si="13"/>
        <v>4695.7000000000035</v>
      </c>
      <c r="Y99" s="186">
        <f t="shared" si="31"/>
        <v>2898.8000000000061</v>
      </c>
      <c r="Z99" s="186">
        <f t="shared" si="29"/>
        <v>4388.1499999999987</v>
      </c>
      <c r="AC99" s="249">
        <f t="shared" si="40"/>
        <v>2301.6000000000008</v>
      </c>
      <c r="AD99" s="249">
        <f t="shared" si="41"/>
        <v>3616.3999999999996</v>
      </c>
      <c r="AE99" s="249">
        <f t="shared" si="42"/>
        <v>7101.199999999998</v>
      </c>
    </row>
    <row r="100" spans="1:31" ht="19.5" customHeight="1" x14ac:dyDescent="0.2">
      <c r="A100" s="191">
        <v>124</v>
      </c>
      <c r="B100" s="188">
        <v>45034</v>
      </c>
      <c r="C100" s="69">
        <v>1.5</v>
      </c>
      <c r="D100" s="69">
        <v>1</v>
      </c>
      <c r="E100" s="69">
        <v>3</v>
      </c>
      <c r="F100" s="70">
        <f t="shared" si="0"/>
        <v>4424.0000000000027</v>
      </c>
      <c r="G100" s="175">
        <f t="shared" si="19"/>
        <v>6691</v>
      </c>
      <c r="H100" s="70">
        <f t="shared" si="1"/>
        <v>1871.1999999999994</v>
      </c>
      <c r="I100" s="184">
        <v>0.3</v>
      </c>
      <c r="J100" s="184">
        <v>1.2</v>
      </c>
      <c r="K100" s="176">
        <f t="shared" si="33"/>
        <v>1369.8000000000006</v>
      </c>
      <c r="L100" s="176">
        <f t="shared" si="34"/>
        <v>2568.6000000000013</v>
      </c>
      <c r="M100" s="185">
        <f t="shared" si="4"/>
        <v>1871.1999999999994</v>
      </c>
      <c r="N100" s="186">
        <f t="shared" si="35"/>
        <v>1369.8000000000006</v>
      </c>
      <c r="O100" s="186">
        <f t="shared" si="36"/>
        <v>2568.6000000000013</v>
      </c>
      <c r="P100" s="179">
        <f t="shared" si="37"/>
        <v>180.14000000000067</v>
      </c>
      <c r="Q100" s="180">
        <f t="shared" si="38"/>
        <v>3450.4999999999991</v>
      </c>
      <c r="R100" s="180">
        <f t="shared" si="39"/>
        <v>8630.1999999999989</v>
      </c>
      <c r="S100" s="70">
        <f t="shared" si="10"/>
        <v>1199.8999999999994</v>
      </c>
      <c r="T100" s="189">
        <v>0.3</v>
      </c>
      <c r="U100" s="189">
        <v>1.2</v>
      </c>
      <c r="V100" s="172">
        <f t="shared" si="30"/>
        <v>1187.1000000000017</v>
      </c>
      <c r="W100" s="172">
        <f t="shared" si="32"/>
        <v>1668.4</v>
      </c>
      <c r="X100" s="185">
        <f t="shared" si="13"/>
        <v>4697.2000000000035</v>
      </c>
      <c r="Y100" s="186">
        <f t="shared" si="31"/>
        <v>2899.1000000000063</v>
      </c>
      <c r="Z100" s="186">
        <f t="shared" si="29"/>
        <v>4389.3499999999985</v>
      </c>
      <c r="AC100" s="249">
        <f t="shared" si="40"/>
        <v>2300.1000000000008</v>
      </c>
      <c r="AD100" s="249">
        <f t="shared" si="41"/>
        <v>3615.2</v>
      </c>
      <c r="AE100" s="249">
        <f t="shared" si="42"/>
        <v>7100.8999999999978</v>
      </c>
    </row>
    <row r="101" spans="1:31" ht="19.5" customHeight="1" x14ac:dyDescent="0.2">
      <c r="A101" s="191">
        <v>125</v>
      </c>
      <c r="B101" s="188">
        <v>45041</v>
      </c>
      <c r="C101" s="69">
        <v>0</v>
      </c>
      <c r="D101" s="69">
        <v>1</v>
      </c>
      <c r="E101" s="69">
        <v>0</v>
      </c>
      <c r="F101" s="70">
        <f t="shared" si="0"/>
        <v>4424.0000000000027</v>
      </c>
      <c r="G101" s="175">
        <f t="shared" si="19"/>
        <v>6691</v>
      </c>
      <c r="H101" s="70">
        <f t="shared" si="1"/>
        <v>1871.1999999999994</v>
      </c>
      <c r="I101" s="184">
        <v>0.4</v>
      </c>
      <c r="J101" s="184">
        <v>0.7</v>
      </c>
      <c r="K101" s="176">
        <f t="shared" si="33"/>
        <v>1370.2000000000007</v>
      </c>
      <c r="L101" s="176">
        <f t="shared" si="34"/>
        <v>2569.3000000000011</v>
      </c>
      <c r="M101" s="185">
        <f t="shared" si="4"/>
        <v>1871.1999999999994</v>
      </c>
      <c r="N101" s="186">
        <f t="shared" si="35"/>
        <v>1370.2000000000007</v>
      </c>
      <c r="O101" s="186">
        <f t="shared" si="36"/>
        <v>2569.3000000000011</v>
      </c>
      <c r="P101" s="179">
        <f t="shared" si="37"/>
        <v>180.14000000000067</v>
      </c>
      <c r="Q101" s="180">
        <f t="shared" si="38"/>
        <v>3449.7999999999993</v>
      </c>
      <c r="R101" s="180">
        <f t="shared" si="39"/>
        <v>8629.7999999999993</v>
      </c>
      <c r="S101" s="70">
        <f t="shared" si="10"/>
        <v>1199.8999999999994</v>
      </c>
      <c r="T101" s="189">
        <v>0.4</v>
      </c>
      <c r="U101" s="189">
        <v>0.6</v>
      </c>
      <c r="V101" s="172">
        <f t="shared" si="30"/>
        <v>1187.5000000000018</v>
      </c>
      <c r="W101" s="172">
        <f t="shared" si="32"/>
        <v>1669</v>
      </c>
      <c r="X101" s="185">
        <f t="shared" si="13"/>
        <v>4697.2000000000035</v>
      </c>
      <c r="Y101" s="186">
        <f t="shared" si="31"/>
        <v>2899.5000000000064</v>
      </c>
      <c r="Z101" s="186">
        <f t="shared" si="29"/>
        <v>4389.9499999999989</v>
      </c>
      <c r="AC101" s="249">
        <f t="shared" si="40"/>
        <v>2300.1000000000008</v>
      </c>
      <c r="AD101" s="249">
        <f t="shared" si="41"/>
        <v>3614.6</v>
      </c>
      <c r="AE101" s="249">
        <f t="shared" si="42"/>
        <v>7100.4999999999982</v>
      </c>
    </row>
    <row r="102" spans="1:31" ht="19.5" customHeight="1" x14ac:dyDescent="0.2">
      <c r="A102" s="191">
        <v>126</v>
      </c>
      <c r="B102" s="188">
        <v>45048</v>
      </c>
      <c r="C102" s="69">
        <v>1.5</v>
      </c>
      <c r="D102" s="69">
        <v>1</v>
      </c>
      <c r="E102" s="69">
        <v>1</v>
      </c>
      <c r="F102" s="70">
        <f t="shared" si="0"/>
        <v>4425.5000000000027</v>
      </c>
      <c r="G102" s="175">
        <f t="shared" si="19"/>
        <v>6692</v>
      </c>
      <c r="H102" s="70">
        <f t="shared" si="1"/>
        <v>1872.6999999999994</v>
      </c>
      <c r="I102" s="184">
        <v>0.3</v>
      </c>
      <c r="J102" s="184">
        <v>0.9</v>
      </c>
      <c r="K102" s="176">
        <f t="shared" si="33"/>
        <v>1370.5000000000007</v>
      </c>
      <c r="L102" s="176">
        <f t="shared" si="34"/>
        <v>2570.2000000000012</v>
      </c>
      <c r="M102" s="185">
        <f t="shared" si="4"/>
        <v>1872.6999999999994</v>
      </c>
      <c r="N102" s="186">
        <f t="shared" si="35"/>
        <v>1370.5000000000007</v>
      </c>
      <c r="O102" s="186">
        <f t="shared" si="36"/>
        <v>2570.2000000000012</v>
      </c>
      <c r="P102" s="179">
        <f t="shared" si="37"/>
        <v>178.64000000000067</v>
      </c>
      <c r="Q102" s="180">
        <f t="shared" si="38"/>
        <v>3448.8999999999987</v>
      </c>
      <c r="R102" s="180">
        <f t="shared" si="39"/>
        <v>8629.4999999999982</v>
      </c>
      <c r="S102" s="70">
        <f t="shared" si="10"/>
        <v>1201.3999999999994</v>
      </c>
      <c r="T102" s="189">
        <v>0.3</v>
      </c>
      <c r="U102" s="189">
        <v>1</v>
      </c>
      <c r="V102" s="172">
        <f t="shared" si="30"/>
        <v>1187.8000000000018</v>
      </c>
      <c r="W102" s="172">
        <f t="shared" si="32"/>
        <v>1670</v>
      </c>
      <c r="X102" s="185">
        <f t="shared" si="13"/>
        <v>4698.7000000000035</v>
      </c>
      <c r="Y102" s="186">
        <f t="shared" si="31"/>
        <v>2899.8000000000065</v>
      </c>
      <c r="Z102" s="186">
        <f t="shared" si="29"/>
        <v>4390.9499999999989</v>
      </c>
      <c r="AC102" s="249">
        <f t="shared" si="40"/>
        <v>2298.6000000000008</v>
      </c>
      <c r="AD102" s="249">
        <f t="shared" si="41"/>
        <v>3613.6</v>
      </c>
      <c r="AE102" s="249">
        <f t="shared" si="42"/>
        <v>7100.199999999998</v>
      </c>
    </row>
    <row r="103" spans="1:31" ht="19.5" customHeight="1" x14ac:dyDescent="0.2">
      <c r="A103" s="191">
        <v>127</v>
      </c>
      <c r="B103" s="188">
        <v>45049</v>
      </c>
      <c r="C103" s="69">
        <v>0</v>
      </c>
      <c r="D103" s="69">
        <v>0</v>
      </c>
      <c r="E103" s="69">
        <v>0</v>
      </c>
      <c r="F103" s="70">
        <f t="shared" si="0"/>
        <v>4425.5000000000027</v>
      </c>
      <c r="G103" s="175">
        <f t="shared" si="19"/>
        <v>6692</v>
      </c>
      <c r="H103" s="70">
        <f t="shared" si="1"/>
        <v>1872.6999999999994</v>
      </c>
      <c r="I103" s="184">
        <v>0</v>
      </c>
      <c r="J103" s="184">
        <v>0</v>
      </c>
      <c r="K103" s="176">
        <f t="shared" ref="K103:K121" si="43">IF(I103="","",I103+K102)</f>
        <v>1370.5000000000007</v>
      </c>
      <c r="L103" s="176">
        <f t="shared" ref="L103:L121" si="44">IF(J103="","",J103+L102)</f>
        <v>2570.2000000000012</v>
      </c>
      <c r="M103" s="185">
        <f t="shared" si="4"/>
        <v>1872.6999999999994</v>
      </c>
      <c r="N103" s="186">
        <f t="shared" ref="N103:N121" si="45">IF(I103="","",I103+N102)</f>
        <v>1370.5000000000007</v>
      </c>
      <c r="O103" s="186">
        <f t="shared" ref="O103:O121" si="46">IF(J103="","",J103+O102)</f>
        <v>2570.2000000000012</v>
      </c>
      <c r="P103" s="179">
        <f t="shared" si="37"/>
        <v>178.64000000000067</v>
      </c>
      <c r="Q103" s="180">
        <f t="shared" si="38"/>
        <v>3448.8999999999987</v>
      </c>
      <c r="R103" s="180">
        <f t="shared" si="39"/>
        <v>8629.4999999999982</v>
      </c>
      <c r="S103" s="70">
        <f t="shared" si="10"/>
        <v>1201.3999999999994</v>
      </c>
      <c r="T103" s="189">
        <v>0</v>
      </c>
      <c r="U103" s="189">
        <v>0</v>
      </c>
      <c r="V103" s="172">
        <f t="shared" si="30"/>
        <v>1187.8000000000018</v>
      </c>
      <c r="W103" s="172">
        <f t="shared" si="32"/>
        <v>1670</v>
      </c>
      <c r="X103" s="185">
        <f t="shared" si="13"/>
        <v>4698.7000000000035</v>
      </c>
      <c r="Y103" s="186">
        <f t="shared" si="31"/>
        <v>2899.8000000000065</v>
      </c>
      <c r="Z103" s="186">
        <f t="shared" si="31"/>
        <v>4390.9499999999989</v>
      </c>
      <c r="AC103" s="249">
        <f t="shared" si="40"/>
        <v>2298.6000000000008</v>
      </c>
      <c r="AD103" s="249">
        <f t="shared" si="41"/>
        <v>3613.6</v>
      </c>
      <c r="AE103" s="249">
        <f t="shared" si="42"/>
        <v>7100.199999999998</v>
      </c>
    </row>
    <row r="104" spans="1:31" ht="19.5" customHeight="1" x14ac:dyDescent="0.2">
      <c r="A104" s="191">
        <v>128</v>
      </c>
      <c r="B104" s="188">
        <v>45051</v>
      </c>
      <c r="C104" s="69">
        <v>1.6</v>
      </c>
      <c r="D104" s="69">
        <v>1</v>
      </c>
      <c r="E104" s="69">
        <v>1</v>
      </c>
      <c r="F104" s="70">
        <f t="shared" si="0"/>
        <v>4427.1000000000031</v>
      </c>
      <c r="G104" s="175">
        <f t="shared" si="19"/>
        <v>6693</v>
      </c>
      <c r="H104" s="70">
        <f t="shared" si="1"/>
        <v>1874.2999999999993</v>
      </c>
      <c r="I104" s="184">
        <v>0.4</v>
      </c>
      <c r="J104" s="184">
        <v>1</v>
      </c>
      <c r="K104" s="176">
        <f t="shared" si="43"/>
        <v>1370.9000000000008</v>
      </c>
      <c r="L104" s="176">
        <f t="shared" si="44"/>
        <v>2571.2000000000012</v>
      </c>
      <c r="M104" s="185">
        <f t="shared" si="4"/>
        <v>1874.2999999999993</v>
      </c>
      <c r="N104" s="186">
        <f t="shared" si="45"/>
        <v>1370.9000000000008</v>
      </c>
      <c r="O104" s="186">
        <f t="shared" si="46"/>
        <v>2571.2000000000012</v>
      </c>
      <c r="P104" s="179">
        <f t="shared" si="37"/>
        <v>177.04000000000076</v>
      </c>
      <c r="Q104" s="180">
        <f t="shared" si="38"/>
        <v>3447.8999999999987</v>
      </c>
      <c r="R104" s="180">
        <f t="shared" si="39"/>
        <v>8629.0999999999985</v>
      </c>
      <c r="S104" s="70">
        <f t="shared" si="10"/>
        <v>1202.9999999999993</v>
      </c>
      <c r="T104" s="189">
        <v>0.3</v>
      </c>
      <c r="U104" s="189">
        <v>1</v>
      </c>
      <c r="V104" s="172">
        <f t="shared" si="30"/>
        <v>1188.1000000000017</v>
      </c>
      <c r="W104" s="172">
        <f t="shared" si="32"/>
        <v>1671</v>
      </c>
      <c r="X104" s="185">
        <f t="shared" si="13"/>
        <v>4700.3000000000029</v>
      </c>
      <c r="Y104" s="186">
        <f t="shared" si="31"/>
        <v>2900.1000000000067</v>
      </c>
      <c r="Z104" s="186">
        <f t="shared" si="31"/>
        <v>4391.9499999999989</v>
      </c>
      <c r="AC104" s="249">
        <f t="shared" si="40"/>
        <v>2297.0000000000009</v>
      </c>
      <c r="AD104" s="249">
        <f t="shared" si="41"/>
        <v>3612.6</v>
      </c>
      <c r="AE104" s="249">
        <f t="shared" si="42"/>
        <v>7099.8999999999978</v>
      </c>
    </row>
    <row r="105" spans="1:31" ht="19.5" customHeight="1" x14ac:dyDescent="0.2">
      <c r="A105" s="191">
        <v>129</v>
      </c>
      <c r="B105" s="188">
        <v>45054</v>
      </c>
      <c r="C105" s="69">
        <v>2.2999999999999998</v>
      </c>
      <c r="D105" s="69">
        <v>1</v>
      </c>
      <c r="E105" s="69">
        <v>1</v>
      </c>
      <c r="F105" s="70">
        <f t="shared" si="0"/>
        <v>4429.4000000000033</v>
      </c>
      <c r="G105" s="175">
        <f t="shared" si="19"/>
        <v>6694</v>
      </c>
      <c r="H105" s="70">
        <f t="shared" si="1"/>
        <v>1876.5999999999992</v>
      </c>
      <c r="I105" s="184">
        <v>0.3</v>
      </c>
      <c r="J105" s="184">
        <v>1.2</v>
      </c>
      <c r="K105" s="176">
        <f t="shared" si="43"/>
        <v>1371.2000000000007</v>
      </c>
      <c r="L105" s="176">
        <f t="shared" si="44"/>
        <v>2572.400000000001</v>
      </c>
      <c r="M105" s="185">
        <f t="shared" si="4"/>
        <v>1876.5999999999992</v>
      </c>
      <c r="N105" s="186">
        <f t="shared" si="45"/>
        <v>1371.2000000000007</v>
      </c>
      <c r="O105" s="186">
        <f t="shared" si="46"/>
        <v>2572.400000000001</v>
      </c>
      <c r="P105" s="179">
        <f t="shared" si="37"/>
        <v>174.7400000000008</v>
      </c>
      <c r="Q105" s="180">
        <f t="shared" si="38"/>
        <v>3446.6999999999989</v>
      </c>
      <c r="R105" s="180">
        <f t="shared" si="39"/>
        <v>8628.7999999999993</v>
      </c>
      <c r="S105" s="70">
        <f t="shared" si="10"/>
        <v>1205.2999999999993</v>
      </c>
      <c r="T105" s="189">
        <v>0.4</v>
      </c>
      <c r="U105" s="189">
        <v>1</v>
      </c>
      <c r="V105" s="172">
        <f t="shared" si="30"/>
        <v>1188.5000000000018</v>
      </c>
      <c r="W105" s="172">
        <f t="shared" si="32"/>
        <v>1672</v>
      </c>
      <c r="X105" s="185">
        <f t="shared" si="13"/>
        <v>4702.6000000000031</v>
      </c>
      <c r="Y105" s="186">
        <f t="shared" si="31"/>
        <v>2900.5000000000068</v>
      </c>
      <c r="Z105" s="186">
        <f t="shared" si="31"/>
        <v>4392.9499999999989</v>
      </c>
      <c r="AC105" s="249">
        <f t="shared" si="40"/>
        <v>2294.7000000000007</v>
      </c>
      <c r="AD105" s="249">
        <f t="shared" si="41"/>
        <v>3611.6</v>
      </c>
      <c r="AE105" s="249">
        <f t="shared" si="42"/>
        <v>7099.4999999999982</v>
      </c>
    </row>
    <row r="106" spans="1:31" ht="19.5" customHeight="1" x14ac:dyDescent="0.2">
      <c r="A106" s="191">
        <v>130</v>
      </c>
      <c r="B106" s="188">
        <v>45056</v>
      </c>
      <c r="C106" s="69">
        <v>0</v>
      </c>
      <c r="D106" s="69">
        <v>0</v>
      </c>
      <c r="E106" s="69">
        <v>0</v>
      </c>
      <c r="F106" s="70">
        <f t="shared" si="0"/>
        <v>4429.4000000000033</v>
      </c>
      <c r="G106" s="175">
        <f t="shared" si="19"/>
        <v>6694</v>
      </c>
      <c r="H106" s="70">
        <f t="shared" si="1"/>
        <v>1876.5999999999992</v>
      </c>
      <c r="I106" s="184">
        <v>0</v>
      </c>
      <c r="J106" s="184">
        <v>0</v>
      </c>
      <c r="K106" s="176">
        <f t="shared" si="43"/>
        <v>1371.2000000000007</v>
      </c>
      <c r="L106" s="176">
        <f t="shared" si="44"/>
        <v>2572.400000000001</v>
      </c>
      <c r="M106" s="185">
        <f t="shared" si="4"/>
        <v>1876.5999999999992</v>
      </c>
      <c r="N106" s="186">
        <f t="shared" si="45"/>
        <v>1371.2000000000007</v>
      </c>
      <c r="O106" s="186">
        <f t="shared" si="46"/>
        <v>2572.400000000001</v>
      </c>
      <c r="P106" s="179">
        <f t="shared" si="37"/>
        <v>174.7400000000008</v>
      </c>
      <c r="Q106" s="180">
        <f t="shared" si="38"/>
        <v>3446.6999999999989</v>
      </c>
      <c r="R106" s="180">
        <f t="shared" si="39"/>
        <v>8628.7999999999993</v>
      </c>
      <c r="S106" s="70">
        <f t="shared" si="10"/>
        <v>1205.2999999999993</v>
      </c>
      <c r="T106" s="189">
        <v>0</v>
      </c>
      <c r="U106" s="189">
        <v>0</v>
      </c>
      <c r="V106" s="172">
        <f t="shared" si="30"/>
        <v>1188.5000000000018</v>
      </c>
      <c r="W106" s="172">
        <f t="shared" si="32"/>
        <v>1672</v>
      </c>
      <c r="X106" s="185">
        <f t="shared" si="13"/>
        <v>4702.6000000000031</v>
      </c>
      <c r="Y106" s="186">
        <f t="shared" si="31"/>
        <v>2900.5000000000068</v>
      </c>
      <c r="Z106" s="186">
        <f t="shared" si="31"/>
        <v>4392.9499999999989</v>
      </c>
      <c r="AC106" s="249">
        <f t="shared" si="40"/>
        <v>2294.7000000000007</v>
      </c>
      <c r="AD106" s="249">
        <f t="shared" si="41"/>
        <v>3611.6</v>
      </c>
      <c r="AE106" s="249">
        <f t="shared" si="42"/>
        <v>7099.4999999999982</v>
      </c>
    </row>
    <row r="107" spans="1:31" ht="19.5" customHeight="1" x14ac:dyDescent="0.2">
      <c r="A107" s="191">
        <v>131</v>
      </c>
      <c r="B107" s="188">
        <v>45057</v>
      </c>
      <c r="C107" s="69">
        <v>0.8</v>
      </c>
      <c r="D107" s="69">
        <v>1</v>
      </c>
      <c r="E107" s="69">
        <v>2</v>
      </c>
      <c r="F107" s="70">
        <f t="shared" si="0"/>
        <v>4430.2000000000035</v>
      </c>
      <c r="G107" s="175">
        <f t="shared" si="19"/>
        <v>6696</v>
      </c>
      <c r="H107" s="70">
        <f t="shared" si="1"/>
        <v>1877.3999999999992</v>
      </c>
      <c r="I107" s="184">
        <v>0.6</v>
      </c>
      <c r="J107" s="184">
        <v>1.1000000000000001</v>
      </c>
      <c r="K107" s="176">
        <f t="shared" si="43"/>
        <v>1371.8000000000006</v>
      </c>
      <c r="L107" s="176">
        <f t="shared" si="44"/>
        <v>2573.5000000000009</v>
      </c>
      <c r="M107" s="185">
        <f t="shared" si="4"/>
        <v>1877.3999999999992</v>
      </c>
      <c r="N107" s="186">
        <f t="shared" si="45"/>
        <v>1371.8000000000006</v>
      </c>
      <c r="O107" s="186">
        <f t="shared" si="46"/>
        <v>2573.5000000000009</v>
      </c>
      <c r="P107" s="179">
        <f t="shared" si="37"/>
        <v>173.94000000000085</v>
      </c>
      <c r="Q107" s="180">
        <f t="shared" si="38"/>
        <v>3445.5999999999995</v>
      </c>
      <c r="R107" s="180">
        <f t="shared" si="39"/>
        <v>8628.1999999999989</v>
      </c>
      <c r="S107" s="70">
        <f t="shared" si="10"/>
        <v>1206.0999999999992</v>
      </c>
      <c r="T107" s="189">
        <v>0.6</v>
      </c>
      <c r="U107" s="189">
        <v>1.2</v>
      </c>
      <c r="V107" s="172">
        <f t="shared" si="30"/>
        <v>1189.1000000000017</v>
      </c>
      <c r="W107" s="172">
        <f t="shared" si="32"/>
        <v>1673.2</v>
      </c>
      <c r="X107" s="185">
        <f t="shared" si="13"/>
        <v>4703.4000000000033</v>
      </c>
      <c r="Y107" s="186">
        <f t="shared" si="31"/>
        <v>2901.1000000000067</v>
      </c>
      <c r="Z107" s="186">
        <f t="shared" si="31"/>
        <v>4394.1499999999987</v>
      </c>
      <c r="AC107" s="249">
        <f t="shared" si="40"/>
        <v>2293.900000000001</v>
      </c>
      <c r="AD107" s="249">
        <f t="shared" si="41"/>
        <v>3610.3999999999996</v>
      </c>
      <c r="AE107" s="249">
        <f t="shared" si="42"/>
        <v>7098.8999999999978</v>
      </c>
    </row>
    <row r="108" spans="1:31" ht="19.5" customHeight="1" x14ac:dyDescent="0.2">
      <c r="A108" s="191">
        <v>132</v>
      </c>
      <c r="B108" s="188">
        <v>45058</v>
      </c>
      <c r="C108" s="69">
        <v>2.2000000000000002</v>
      </c>
      <c r="D108" s="69">
        <v>1</v>
      </c>
      <c r="E108" s="69">
        <v>1</v>
      </c>
      <c r="F108" s="70">
        <f t="shared" si="0"/>
        <v>4432.4000000000033</v>
      </c>
      <c r="G108" s="175">
        <f t="shared" si="19"/>
        <v>6697</v>
      </c>
      <c r="H108" s="70">
        <f t="shared" si="1"/>
        <v>1879.5999999999992</v>
      </c>
      <c r="I108" s="184">
        <v>0.5</v>
      </c>
      <c r="J108" s="184">
        <v>1.2</v>
      </c>
      <c r="K108" s="176">
        <f t="shared" si="43"/>
        <v>1372.3000000000006</v>
      </c>
      <c r="L108" s="176">
        <f t="shared" si="44"/>
        <v>2574.7000000000007</v>
      </c>
      <c r="M108" s="185">
        <f t="shared" si="4"/>
        <v>1879.5999999999992</v>
      </c>
      <c r="N108" s="186">
        <f t="shared" si="45"/>
        <v>1372.3000000000006</v>
      </c>
      <c r="O108" s="186">
        <f t="shared" si="46"/>
        <v>2574.7000000000007</v>
      </c>
      <c r="P108" s="179">
        <f t="shared" si="37"/>
        <v>171.7400000000008</v>
      </c>
      <c r="Q108" s="180">
        <f t="shared" si="38"/>
        <v>3444.3999999999996</v>
      </c>
      <c r="R108" s="180">
        <f t="shared" si="39"/>
        <v>8627.6999999999989</v>
      </c>
      <c r="S108" s="70">
        <f t="shared" si="10"/>
        <v>1208.2999999999993</v>
      </c>
      <c r="T108" s="189">
        <v>0.4</v>
      </c>
      <c r="U108" s="189">
        <v>1.1000000000000001</v>
      </c>
      <c r="V108" s="172">
        <f t="shared" si="30"/>
        <v>1189.5000000000018</v>
      </c>
      <c r="W108" s="172">
        <f t="shared" si="32"/>
        <v>1674.3</v>
      </c>
      <c r="X108" s="185">
        <f t="shared" si="13"/>
        <v>4705.6000000000031</v>
      </c>
      <c r="Y108" s="186">
        <f t="shared" si="31"/>
        <v>2901.5000000000068</v>
      </c>
      <c r="Z108" s="186">
        <f t="shared" si="31"/>
        <v>4395.2499999999991</v>
      </c>
      <c r="AC108" s="249">
        <f t="shared" si="40"/>
        <v>2291.7000000000007</v>
      </c>
      <c r="AD108" s="249">
        <f t="shared" si="41"/>
        <v>3609.3</v>
      </c>
      <c r="AE108" s="249">
        <f t="shared" si="42"/>
        <v>7098.4999999999982</v>
      </c>
    </row>
    <row r="109" spans="1:31" ht="19.5" customHeight="1" x14ac:dyDescent="0.2">
      <c r="A109" s="191">
        <v>133</v>
      </c>
      <c r="B109" s="188">
        <v>45063</v>
      </c>
      <c r="C109" s="69">
        <v>2.2999999999999998</v>
      </c>
      <c r="D109" s="69">
        <v>1</v>
      </c>
      <c r="E109" s="69">
        <v>1</v>
      </c>
      <c r="F109" s="70">
        <f t="shared" si="0"/>
        <v>4434.7000000000035</v>
      </c>
      <c r="G109" s="175">
        <f t="shared" si="19"/>
        <v>6698</v>
      </c>
      <c r="H109" s="70">
        <f t="shared" si="1"/>
        <v>1881.8999999999992</v>
      </c>
      <c r="I109" s="184">
        <v>0.3</v>
      </c>
      <c r="J109" s="184">
        <v>0.9</v>
      </c>
      <c r="K109" s="176">
        <f t="shared" si="43"/>
        <v>1372.6000000000006</v>
      </c>
      <c r="L109" s="176">
        <f t="shared" si="44"/>
        <v>2575.6000000000008</v>
      </c>
      <c r="M109" s="185">
        <f t="shared" si="4"/>
        <v>1881.8999999999992</v>
      </c>
      <c r="N109" s="186">
        <f t="shared" si="45"/>
        <v>1372.6000000000006</v>
      </c>
      <c r="O109" s="186">
        <f t="shared" si="46"/>
        <v>2575.6000000000008</v>
      </c>
      <c r="P109" s="179">
        <f t="shared" si="37"/>
        <v>169.44000000000085</v>
      </c>
      <c r="Q109" s="180">
        <f t="shared" si="38"/>
        <v>3443.4999999999991</v>
      </c>
      <c r="R109" s="180">
        <f t="shared" si="39"/>
        <v>8627.4</v>
      </c>
      <c r="S109" s="70">
        <f t="shared" si="10"/>
        <v>1210.5999999999992</v>
      </c>
      <c r="T109" s="189">
        <v>0.3</v>
      </c>
      <c r="U109" s="189">
        <v>1</v>
      </c>
      <c r="V109" s="172">
        <f t="shared" si="30"/>
        <v>1189.8000000000018</v>
      </c>
      <c r="W109" s="172">
        <f t="shared" si="32"/>
        <v>1675.3</v>
      </c>
      <c r="X109" s="185">
        <f t="shared" si="13"/>
        <v>4707.9000000000033</v>
      </c>
      <c r="Y109" s="186">
        <f t="shared" si="31"/>
        <v>2901.800000000007</v>
      </c>
      <c r="Z109" s="186">
        <f t="shared" si="31"/>
        <v>4396.2499999999991</v>
      </c>
      <c r="AC109" s="249">
        <f t="shared" si="40"/>
        <v>2289.400000000001</v>
      </c>
      <c r="AD109" s="249">
        <f t="shared" si="41"/>
        <v>3608.3</v>
      </c>
      <c r="AE109" s="249">
        <f t="shared" si="42"/>
        <v>7098.199999999998</v>
      </c>
    </row>
    <row r="110" spans="1:31" ht="19.5" customHeight="1" x14ac:dyDescent="0.2">
      <c r="A110" s="191">
        <v>134</v>
      </c>
      <c r="B110" s="188">
        <v>45067</v>
      </c>
      <c r="C110" s="69">
        <v>0</v>
      </c>
      <c r="D110" s="69">
        <v>1</v>
      </c>
      <c r="E110" s="69">
        <v>0</v>
      </c>
      <c r="F110" s="70">
        <f t="shared" si="0"/>
        <v>4434.7000000000035</v>
      </c>
      <c r="G110" s="175">
        <f t="shared" si="19"/>
        <v>6698</v>
      </c>
      <c r="H110" s="70">
        <f t="shared" si="1"/>
        <v>1881.8999999999992</v>
      </c>
      <c r="I110" s="184">
        <v>0.3</v>
      </c>
      <c r="J110" s="184">
        <v>0.7</v>
      </c>
      <c r="K110" s="176">
        <f t="shared" si="43"/>
        <v>1372.9000000000005</v>
      </c>
      <c r="L110" s="176">
        <f t="shared" si="44"/>
        <v>2576.3000000000006</v>
      </c>
      <c r="M110" s="185">
        <f t="shared" si="4"/>
        <v>1881.8999999999992</v>
      </c>
      <c r="N110" s="186">
        <f t="shared" si="45"/>
        <v>1372.9000000000005</v>
      </c>
      <c r="O110" s="186">
        <f t="shared" si="46"/>
        <v>2576.3000000000006</v>
      </c>
      <c r="P110" s="179">
        <f t="shared" si="37"/>
        <v>169.44000000000085</v>
      </c>
      <c r="Q110" s="180">
        <f t="shared" si="38"/>
        <v>3442.7999999999993</v>
      </c>
      <c r="R110" s="180">
        <f t="shared" si="39"/>
        <v>8627.0999999999985</v>
      </c>
      <c r="S110" s="70">
        <f t="shared" si="10"/>
        <v>1210.5999999999992</v>
      </c>
      <c r="T110" s="189">
        <v>0.4</v>
      </c>
      <c r="U110" s="189">
        <v>0.6</v>
      </c>
      <c r="V110" s="172">
        <f t="shared" si="30"/>
        <v>1190.2000000000019</v>
      </c>
      <c r="W110" s="172">
        <f t="shared" si="32"/>
        <v>1675.8999999999999</v>
      </c>
      <c r="X110" s="185">
        <f t="shared" si="13"/>
        <v>4707.9000000000033</v>
      </c>
      <c r="Y110" s="186">
        <f t="shared" si="31"/>
        <v>2902.2000000000071</v>
      </c>
      <c r="Z110" s="186">
        <f t="shared" si="31"/>
        <v>4396.8499999999995</v>
      </c>
      <c r="AC110" s="249">
        <f t="shared" si="40"/>
        <v>2289.400000000001</v>
      </c>
      <c r="AD110" s="249">
        <f t="shared" si="41"/>
        <v>3607.7</v>
      </c>
      <c r="AE110" s="249">
        <f t="shared" si="42"/>
        <v>7097.7999999999984</v>
      </c>
    </row>
    <row r="111" spans="1:31" ht="19.5" customHeight="1" x14ac:dyDescent="0.2">
      <c r="A111" s="191">
        <v>135</v>
      </c>
      <c r="B111" s="188">
        <v>45071</v>
      </c>
      <c r="C111" s="69">
        <v>1.5</v>
      </c>
      <c r="D111" s="69">
        <v>1</v>
      </c>
      <c r="E111" s="69">
        <v>1</v>
      </c>
      <c r="F111" s="70">
        <f t="shared" si="0"/>
        <v>4436.2000000000035</v>
      </c>
      <c r="G111" s="175">
        <f t="shared" si="19"/>
        <v>6699</v>
      </c>
      <c r="H111" s="70">
        <f t="shared" si="1"/>
        <v>1883.3999999999992</v>
      </c>
      <c r="I111" s="184">
        <v>0.4</v>
      </c>
      <c r="J111" s="184">
        <v>0.9</v>
      </c>
      <c r="K111" s="176">
        <f t="shared" si="43"/>
        <v>1373.3000000000006</v>
      </c>
      <c r="L111" s="176">
        <f t="shared" si="44"/>
        <v>2577.2000000000007</v>
      </c>
      <c r="M111" s="185">
        <f t="shared" si="4"/>
        <v>1883.3999999999992</v>
      </c>
      <c r="N111" s="186">
        <f t="shared" si="45"/>
        <v>1373.3000000000006</v>
      </c>
      <c r="O111" s="186">
        <f t="shared" si="46"/>
        <v>2577.2000000000007</v>
      </c>
      <c r="P111" s="179">
        <f t="shared" si="37"/>
        <v>167.94000000000085</v>
      </c>
      <c r="Q111" s="180">
        <f t="shared" si="38"/>
        <v>3441.8999999999996</v>
      </c>
      <c r="R111" s="180">
        <f t="shared" si="39"/>
        <v>8626.6999999999989</v>
      </c>
      <c r="S111" s="70">
        <f t="shared" si="10"/>
        <v>1212.0999999999992</v>
      </c>
      <c r="T111" s="189">
        <v>0.3</v>
      </c>
      <c r="U111" s="189">
        <v>0.9</v>
      </c>
      <c r="V111" s="172">
        <f t="shared" si="30"/>
        <v>1190.5000000000018</v>
      </c>
      <c r="W111" s="172">
        <f t="shared" si="32"/>
        <v>1676.8</v>
      </c>
      <c r="X111" s="185">
        <f t="shared" si="13"/>
        <v>4709.4000000000033</v>
      </c>
      <c r="Y111" s="186">
        <f t="shared" si="31"/>
        <v>2902.5000000000073</v>
      </c>
      <c r="Z111" s="186">
        <f t="shared" si="31"/>
        <v>4397.7499999999991</v>
      </c>
      <c r="AC111" s="249">
        <f t="shared" si="40"/>
        <v>2287.900000000001</v>
      </c>
      <c r="AD111" s="249">
        <f t="shared" si="41"/>
        <v>3606.8</v>
      </c>
      <c r="AE111" s="249">
        <f t="shared" si="42"/>
        <v>7097.4999999999982</v>
      </c>
    </row>
    <row r="112" spans="1:31" ht="19.5" customHeight="1" x14ac:dyDescent="0.2">
      <c r="A112" s="191">
        <v>136</v>
      </c>
      <c r="B112" s="188">
        <v>45074</v>
      </c>
      <c r="C112" s="69">
        <v>2.1</v>
      </c>
      <c r="D112" s="69">
        <v>1</v>
      </c>
      <c r="E112" s="69">
        <v>1</v>
      </c>
      <c r="F112" s="70">
        <f t="shared" si="0"/>
        <v>4438.3000000000038</v>
      </c>
      <c r="G112" s="175">
        <f t="shared" si="19"/>
        <v>6700</v>
      </c>
      <c r="H112" s="70">
        <f t="shared" si="1"/>
        <v>1885.4999999999991</v>
      </c>
      <c r="I112" s="184">
        <v>0.3</v>
      </c>
      <c r="J112" s="184">
        <v>1</v>
      </c>
      <c r="K112" s="176">
        <f t="shared" si="43"/>
        <v>1373.6000000000006</v>
      </c>
      <c r="L112" s="176">
        <f t="shared" si="44"/>
        <v>2578.2000000000007</v>
      </c>
      <c r="M112" s="185">
        <f t="shared" si="4"/>
        <v>1885.4999999999991</v>
      </c>
      <c r="N112" s="186">
        <f t="shared" si="45"/>
        <v>1373.6000000000006</v>
      </c>
      <c r="O112" s="186">
        <f t="shared" si="46"/>
        <v>2578.2000000000007</v>
      </c>
      <c r="P112" s="179">
        <f t="shared" si="37"/>
        <v>165.84000000000094</v>
      </c>
      <c r="Q112" s="180">
        <f t="shared" si="38"/>
        <v>3440.8999999999996</v>
      </c>
      <c r="R112" s="180">
        <f t="shared" si="39"/>
        <v>8626.4</v>
      </c>
      <c r="S112" s="70">
        <f t="shared" si="10"/>
        <v>1214.1999999999991</v>
      </c>
      <c r="T112" s="189">
        <v>0.3</v>
      </c>
      <c r="U112" s="189">
        <v>1.1000000000000001</v>
      </c>
      <c r="V112" s="172">
        <f t="shared" si="30"/>
        <v>1190.8000000000018</v>
      </c>
      <c r="W112" s="172">
        <f t="shared" si="32"/>
        <v>1677.8999999999999</v>
      </c>
      <c r="X112" s="185">
        <f t="shared" si="13"/>
        <v>4711.5000000000036</v>
      </c>
      <c r="Y112" s="186">
        <f t="shared" si="31"/>
        <v>2902.8000000000075</v>
      </c>
      <c r="Z112" s="186">
        <f t="shared" si="31"/>
        <v>4398.8499999999995</v>
      </c>
      <c r="AC112" s="249">
        <f t="shared" si="40"/>
        <v>2285.8000000000011</v>
      </c>
      <c r="AD112" s="249">
        <f t="shared" si="41"/>
        <v>3605.7</v>
      </c>
      <c r="AE112" s="249">
        <f t="shared" si="42"/>
        <v>7097.199999999998</v>
      </c>
    </row>
    <row r="113" spans="1:31" ht="19.5" customHeight="1" x14ac:dyDescent="0.2">
      <c r="A113" s="191">
        <v>137</v>
      </c>
      <c r="B113" s="188">
        <v>45076</v>
      </c>
      <c r="C113" s="69">
        <v>0</v>
      </c>
      <c r="D113" s="69">
        <v>0</v>
      </c>
      <c r="E113" s="69">
        <v>0</v>
      </c>
      <c r="F113" s="70">
        <f t="shared" si="0"/>
        <v>4438.3000000000038</v>
      </c>
      <c r="G113" s="175">
        <f t="shared" si="19"/>
        <v>6700</v>
      </c>
      <c r="H113" s="70">
        <f t="shared" si="1"/>
        <v>1885.4999999999991</v>
      </c>
      <c r="I113" s="184">
        <v>0</v>
      </c>
      <c r="J113" s="184">
        <v>0</v>
      </c>
      <c r="K113" s="176">
        <f t="shared" si="43"/>
        <v>1373.6000000000006</v>
      </c>
      <c r="L113" s="176">
        <f t="shared" si="44"/>
        <v>2578.2000000000007</v>
      </c>
      <c r="M113" s="185">
        <f t="shared" si="4"/>
        <v>1885.4999999999991</v>
      </c>
      <c r="N113" s="186">
        <f t="shared" si="45"/>
        <v>1373.6000000000006</v>
      </c>
      <c r="O113" s="186">
        <f t="shared" si="46"/>
        <v>2578.2000000000007</v>
      </c>
      <c r="P113" s="179">
        <f t="shared" si="37"/>
        <v>165.84000000000094</v>
      </c>
      <c r="Q113" s="180">
        <f t="shared" si="38"/>
        <v>3440.8999999999996</v>
      </c>
      <c r="R113" s="180">
        <f t="shared" si="39"/>
        <v>8626.4</v>
      </c>
      <c r="S113" s="70">
        <f t="shared" si="10"/>
        <v>1214.1999999999991</v>
      </c>
      <c r="T113" s="189">
        <v>0</v>
      </c>
      <c r="U113" s="189">
        <v>0</v>
      </c>
      <c r="V113" s="172">
        <f t="shared" si="30"/>
        <v>1190.8000000000018</v>
      </c>
      <c r="W113" s="172">
        <f t="shared" si="32"/>
        <v>1677.8999999999999</v>
      </c>
      <c r="X113" s="185">
        <f t="shared" si="13"/>
        <v>4711.5000000000036</v>
      </c>
      <c r="Y113" s="186">
        <f t="shared" si="31"/>
        <v>2902.8000000000075</v>
      </c>
      <c r="Z113" s="186">
        <f t="shared" si="31"/>
        <v>4398.8499999999995</v>
      </c>
      <c r="AC113" s="249">
        <f t="shared" si="40"/>
        <v>2285.8000000000011</v>
      </c>
      <c r="AD113" s="249">
        <f t="shared" si="41"/>
        <v>3605.7</v>
      </c>
      <c r="AE113" s="249">
        <f t="shared" si="42"/>
        <v>7097.199999999998</v>
      </c>
    </row>
    <row r="114" spans="1:31" ht="19.5" customHeight="1" x14ac:dyDescent="0.2">
      <c r="A114" s="191">
        <v>138</v>
      </c>
      <c r="B114" s="188">
        <v>45077</v>
      </c>
      <c r="C114" s="69">
        <v>1.7</v>
      </c>
      <c r="D114" s="69">
        <v>1</v>
      </c>
      <c r="E114" s="69">
        <v>1</v>
      </c>
      <c r="F114" s="70">
        <f t="shared" si="0"/>
        <v>4440.0000000000036</v>
      </c>
      <c r="G114" s="175">
        <f t="shared" si="19"/>
        <v>6701</v>
      </c>
      <c r="H114" s="70">
        <f t="shared" si="1"/>
        <v>1887.1999999999991</v>
      </c>
      <c r="I114" s="184">
        <v>0.3</v>
      </c>
      <c r="J114" s="184">
        <v>1.1000000000000001</v>
      </c>
      <c r="K114" s="176">
        <f t="shared" si="43"/>
        <v>1373.9000000000005</v>
      </c>
      <c r="L114" s="176">
        <f t="shared" si="44"/>
        <v>2579.3000000000006</v>
      </c>
      <c r="M114" s="185">
        <f t="shared" si="4"/>
        <v>1887.1999999999991</v>
      </c>
      <c r="N114" s="186">
        <f t="shared" si="45"/>
        <v>1373.9000000000005</v>
      </c>
      <c r="O114" s="186">
        <f t="shared" si="46"/>
        <v>2579.3000000000006</v>
      </c>
      <c r="P114" s="179">
        <f t="shared" si="37"/>
        <v>164.1400000000009</v>
      </c>
      <c r="Q114" s="180">
        <f t="shared" si="38"/>
        <v>3439.7999999999993</v>
      </c>
      <c r="R114" s="180">
        <f t="shared" si="39"/>
        <v>8626.0999999999985</v>
      </c>
      <c r="S114" s="70">
        <f t="shared" si="10"/>
        <v>1215.8999999999992</v>
      </c>
      <c r="T114" s="189">
        <v>0.4</v>
      </c>
      <c r="U114" s="189">
        <v>1.1000000000000001</v>
      </c>
      <c r="V114" s="172">
        <f t="shared" si="30"/>
        <v>1191.2000000000019</v>
      </c>
      <c r="W114" s="172">
        <f t="shared" si="32"/>
        <v>1678.9999999999998</v>
      </c>
      <c r="X114" s="185">
        <f t="shared" si="13"/>
        <v>4713.2000000000035</v>
      </c>
      <c r="Y114" s="186">
        <f t="shared" si="31"/>
        <v>2903.2000000000075</v>
      </c>
      <c r="Z114" s="186">
        <f t="shared" si="31"/>
        <v>4399.95</v>
      </c>
      <c r="AC114" s="249">
        <f t="shared" si="40"/>
        <v>2284.1000000000008</v>
      </c>
      <c r="AD114" s="249">
        <f t="shared" si="41"/>
        <v>3604.6000000000004</v>
      </c>
      <c r="AE114" s="249">
        <f t="shared" si="42"/>
        <v>7096.7999999999984</v>
      </c>
    </row>
    <row r="115" spans="1:31" ht="19.5" customHeight="1" x14ac:dyDescent="0.2">
      <c r="A115" s="192">
        <v>139</v>
      </c>
      <c r="B115" s="193">
        <v>45079</v>
      </c>
      <c r="C115" s="111">
        <v>0</v>
      </c>
      <c r="D115" s="111">
        <v>0</v>
      </c>
      <c r="E115" s="111">
        <v>0</v>
      </c>
      <c r="F115" s="112">
        <f t="shared" si="0"/>
        <v>4440.0000000000036</v>
      </c>
      <c r="G115" s="194">
        <f t="shared" si="19"/>
        <v>6701</v>
      </c>
      <c r="H115" s="112">
        <f t="shared" si="1"/>
        <v>1887.1999999999991</v>
      </c>
      <c r="I115" s="195">
        <v>0</v>
      </c>
      <c r="J115" s="195">
        <v>0</v>
      </c>
      <c r="K115" s="196">
        <f t="shared" si="43"/>
        <v>1373.9000000000005</v>
      </c>
      <c r="L115" s="196">
        <f t="shared" si="44"/>
        <v>2579.3000000000006</v>
      </c>
      <c r="M115" s="197">
        <f t="shared" si="4"/>
        <v>1887.1999999999991</v>
      </c>
      <c r="N115" s="198">
        <f t="shared" si="45"/>
        <v>1373.9000000000005</v>
      </c>
      <c r="O115" s="198">
        <f t="shared" si="46"/>
        <v>2579.3000000000006</v>
      </c>
      <c r="P115" s="179">
        <f t="shared" si="37"/>
        <v>164.1400000000009</v>
      </c>
      <c r="Q115" s="180">
        <f t="shared" si="38"/>
        <v>3439.7999999999993</v>
      </c>
      <c r="R115" s="180">
        <f t="shared" si="39"/>
        <v>8626.0999999999985</v>
      </c>
      <c r="S115" s="70">
        <f t="shared" si="10"/>
        <v>1215.8999999999992</v>
      </c>
      <c r="T115" s="201">
        <v>0</v>
      </c>
      <c r="U115" s="201">
        <v>0</v>
      </c>
      <c r="V115" s="202">
        <f t="shared" si="30"/>
        <v>1191.2000000000019</v>
      </c>
      <c r="W115" s="202">
        <f t="shared" si="32"/>
        <v>1678.9999999999998</v>
      </c>
      <c r="X115" s="197">
        <f t="shared" si="13"/>
        <v>4713.2000000000035</v>
      </c>
      <c r="Y115" s="198">
        <f t="shared" si="31"/>
        <v>2903.2000000000075</v>
      </c>
      <c r="Z115" s="198">
        <f t="shared" si="31"/>
        <v>4399.95</v>
      </c>
      <c r="AA115" s="155"/>
      <c r="AB115" s="155"/>
      <c r="AC115" s="249">
        <f t="shared" si="40"/>
        <v>2284.1000000000008</v>
      </c>
      <c r="AD115" s="249">
        <f t="shared" si="41"/>
        <v>3604.6000000000004</v>
      </c>
      <c r="AE115" s="249">
        <f t="shared" si="42"/>
        <v>7096.7999999999984</v>
      </c>
    </row>
    <row r="116" spans="1:31" ht="19.5" customHeight="1" x14ac:dyDescent="0.2">
      <c r="A116" s="191">
        <v>140</v>
      </c>
      <c r="B116" s="188">
        <v>45083</v>
      </c>
      <c r="C116" s="69">
        <v>1</v>
      </c>
      <c r="D116" s="69">
        <v>1</v>
      </c>
      <c r="E116" s="69">
        <v>2</v>
      </c>
      <c r="F116" s="70">
        <f t="shared" si="0"/>
        <v>4441.0000000000036</v>
      </c>
      <c r="G116" s="175">
        <f t="shared" si="19"/>
        <v>6703</v>
      </c>
      <c r="H116" s="70">
        <f t="shared" si="1"/>
        <v>1888.1999999999991</v>
      </c>
      <c r="I116" s="184">
        <v>0.4</v>
      </c>
      <c r="J116" s="184">
        <v>1.1000000000000001</v>
      </c>
      <c r="K116" s="176">
        <f t="shared" si="43"/>
        <v>1374.3000000000006</v>
      </c>
      <c r="L116" s="176">
        <f t="shared" si="44"/>
        <v>2580.4000000000005</v>
      </c>
      <c r="M116" s="185">
        <f t="shared" si="4"/>
        <v>1888.1999999999991</v>
      </c>
      <c r="N116" s="186">
        <f t="shared" si="45"/>
        <v>1374.3000000000006</v>
      </c>
      <c r="O116" s="186">
        <f t="shared" si="46"/>
        <v>2580.4000000000005</v>
      </c>
      <c r="P116" s="179">
        <f t="shared" si="37"/>
        <v>163.1400000000009</v>
      </c>
      <c r="Q116" s="180">
        <f t="shared" si="38"/>
        <v>3438.7</v>
      </c>
      <c r="R116" s="180">
        <f t="shared" si="39"/>
        <v>8625.6999999999989</v>
      </c>
      <c r="S116" s="70">
        <f t="shared" si="10"/>
        <v>1216.8999999999992</v>
      </c>
      <c r="T116" s="189">
        <v>0.3</v>
      </c>
      <c r="U116" s="189">
        <v>1</v>
      </c>
      <c r="V116" s="172">
        <f t="shared" si="30"/>
        <v>1191.5000000000018</v>
      </c>
      <c r="W116" s="172">
        <f t="shared" si="32"/>
        <v>1679.9999999999998</v>
      </c>
      <c r="X116" s="185">
        <f t="shared" si="13"/>
        <v>4714.2000000000035</v>
      </c>
      <c r="Y116" s="186">
        <f t="shared" si="31"/>
        <v>2903.5000000000077</v>
      </c>
      <c r="Z116" s="186">
        <f t="shared" si="31"/>
        <v>4400.95</v>
      </c>
      <c r="AA116" s="203"/>
      <c r="AB116" s="203"/>
      <c r="AC116" s="249">
        <f t="shared" si="40"/>
        <v>2283.1000000000008</v>
      </c>
      <c r="AD116" s="249">
        <f t="shared" si="41"/>
        <v>3603.6000000000004</v>
      </c>
      <c r="AE116" s="249">
        <f t="shared" si="42"/>
        <v>7096.4999999999982</v>
      </c>
    </row>
    <row r="117" spans="1:31" ht="19.5" customHeight="1" x14ac:dyDescent="0.2">
      <c r="A117" s="191">
        <v>141</v>
      </c>
      <c r="B117" s="188">
        <v>45084</v>
      </c>
      <c r="C117" s="69">
        <v>1.5</v>
      </c>
      <c r="D117" s="69">
        <v>1</v>
      </c>
      <c r="E117" s="69">
        <v>3</v>
      </c>
      <c r="F117" s="70">
        <f t="shared" si="0"/>
        <v>4442.5000000000036</v>
      </c>
      <c r="G117" s="175">
        <f t="shared" si="19"/>
        <v>6706</v>
      </c>
      <c r="H117" s="70">
        <f t="shared" si="1"/>
        <v>1889.6999999999991</v>
      </c>
      <c r="I117" s="184">
        <v>0.3</v>
      </c>
      <c r="J117" s="184">
        <v>1.6</v>
      </c>
      <c r="K117" s="176">
        <f t="shared" si="43"/>
        <v>1374.6000000000006</v>
      </c>
      <c r="L117" s="176">
        <f t="shared" si="44"/>
        <v>2582.0000000000005</v>
      </c>
      <c r="M117" s="185">
        <f t="shared" si="4"/>
        <v>1889.6999999999991</v>
      </c>
      <c r="N117" s="186">
        <f t="shared" si="45"/>
        <v>1374.6000000000006</v>
      </c>
      <c r="O117" s="186">
        <f t="shared" si="46"/>
        <v>2582.0000000000005</v>
      </c>
      <c r="P117" s="179">
        <f t="shared" si="37"/>
        <v>161.6400000000009</v>
      </c>
      <c r="Q117" s="180">
        <f t="shared" si="38"/>
        <v>3437.0999999999995</v>
      </c>
      <c r="R117" s="180">
        <f t="shared" si="39"/>
        <v>8625.4</v>
      </c>
      <c r="S117" s="70">
        <f t="shared" si="10"/>
        <v>1218.3999999999992</v>
      </c>
      <c r="T117" s="189">
        <v>0.4</v>
      </c>
      <c r="U117" s="189">
        <v>1.7</v>
      </c>
      <c r="V117" s="172">
        <f t="shared" si="30"/>
        <v>1191.9000000000019</v>
      </c>
      <c r="W117" s="172">
        <f t="shared" si="32"/>
        <v>1681.6999999999998</v>
      </c>
      <c r="X117" s="185">
        <f t="shared" si="13"/>
        <v>4715.7000000000035</v>
      </c>
      <c r="Y117" s="186">
        <f t="shared" si="31"/>
        <v>2903.9000000000078</v>
      </c>
      <c r="Z117" s="186">
        <f t="shared" si="31"/>
        <v>4402.6499999999996</v>
      </c>
      <c r="AA117" s="203"/>
      <c r="AB117" s="203"/>
      <c r="AC117" s="249">
        <f t="shared" si="40"/>
        <v>2281.6000000000008</v>
      </c>
      <c r="AD117" s="249">
        <f t="shared" si="41"/>
        <v>3601.9</v>
      </c>
      <c r="AE117" s="249">
        <f t="shared" si="42"/>
        <v>7096.0999999999985</v>
      </c>
    </row>
    <row r="118" spans="1:31" ht="19.5" customHeight="1" x14ac:dyDescent="0.2">
      <c r="A118" s="191">
        <v>142</v>
      </c>
      <c r="B118" s="188">
        <v>45089</v>
      </c>
      <c r="C118" s="69">
        <v>1.6</v>
      </c>
      <c r="D118" s="69">
        <v>1</v>
      </c>
      <c r="E118" s="69">
        <v>6</v>
      </c>
      <c r="F118" s="70">
        <f t="shared" si="0"/>
        <v>4444.100000000004</v>
      </c>
      <c r="G118" s="175">
        <f t="shared" si="19"/>
        <v>6712</v>
      </c>
      <c r="H118" s="70">
        <f t="shared" si="1"/>
        <v>1891.299999999999</v>
      </c>
      <c r="I118" s="184">
        <v>0.3</v>
      </c>
      <c r="J118" s="184">
        <v>1.3</v>
      </c>
      <c r="K118" s="176">
        <f t="shared" si="43"/>
        <v>1374.9000000000005</v>
      </c>
      <c r="L118" s="176">
        <f t="shared" si="44"/>
        <v>2583.3000000000006</v>
      </c>
      <c r="M118" s="185">
        <f t="shared" si="4"/>
        <v>1891.299999999999</v>
      </c>
      <c r="N118" s="186">
        <f t="shared" si="45"/>
        <v>1374.9000000000005</v>
      </c>
      <c r="O118" s="186">
        <f t="shared" si="46"/>
        <v>2583.3000000000006</v>
      </c>
      <c r="P118" s="179">
        <f t="shared" si="37"/>
        <v>160.04000000000099</v>
      </c>
      <c r="Q118" s="180">
        <f t="shared" si="38"/>
        <v>3435.7999999999993</v>
      </c>
      <c r="R118" s="180">
        <f t="shared" si="39"/>
        <v>8625.0999999999985</v>
      </c>
      <c r="S118" s="70">
        <f t="shared" si="10"/>
        <v>1219.9999999999991</v>
      </c>
      <c r="T118" s="189">
        <v>0.3</v>
      </c>
      <c r="U118" s="189">
        <v>1.2</v>
      </c>
      <c r="V118" s="172">
        <f t="shared" si="30"/>
        <v>1192.2000000000019</v>
      </c>
      <c r="W118" s="172">
        <f t="shared" si="32"/>
        <v>1682.8999999999999</v>
      </c>
      <c r="X118" s="185">
        <f t="shared" si="13"/>
        <v>4717.3000000000029</v>
      </c>
      <c r="Y118" s="186">
        <f t="shared" si="31"/>
        <v>2904.200000000008</v>
      </c>
      <c r="Z118" s="186">
        <f t="shared" si="31"/>
        <v>4403.8499999999995</v>
      </c>
      <c r="AA118" s="203"/>
      <c r="AB118" s="203"/>
      <c r="AC118" s="249">
        <f t="shared" si="40"/>
        <v>2280.0000000000009</v>
      </c>
      <c r="AD118" s="249">
        <f t="shared" si="41"/>
        <v>3600.7</v>
      </c>
      <c r="AE118" s="249">
        <f t="shared" si="42"/>
        <v>7095.7999999999984</v>
      </c>
    </row>
    <row r="119" spans="1:31" ht="19.5" customHeight="1" x14ac:dyDescent="0.2">
      <c r="A119" s="191">
        <v>143</v>
      </c>
      <c r="B119" s="188">
        <v>45090</v>
      </c>
      <c r="C119" s="69">
        <v>1.5</v>
      </c>
      <c r="D119" s="69">
        <v>2</v>
      </c>
      <c r="E119" s="69">
        <v>3</v>
      </c>
      <c r="F119" s="70">
        <f t="shared" si="0"/>
        <v>4445.600000000004</v>
      </c>
      <c r="G119" s="175">
        <f t="shared" si="19"/>
        <v>6715</v>
      </c>
      <c r="H119" s="70">
        <f t="shared" si="1"/>
        <v>1892.799999999999</v>
      </c>
      <c r="I119" s="184">
        <v>0.7</v>
      </c>
      <c r="J119" s="184">
        <v>1.7</v>
      </c>
      <c r="K119" s="176">
        <f t="shared" si="43"/>
        <v>1375.6000000000006</v>
      </c>
      <c r="L119" s="176">
        <f t="shared" si="44"/>
        <v>2585.0000000000005</v>
      </c>
      <c r="M119" s="185">
        <f t="shared" si="4"/>
        <v>1892.799999999999</v>
      </c>
      <c r="N119" s="186">
        <f t="shared" si="45"/>
        <v>1375.6000000000006</v>
      </c>
      <c r="O119" s="186">
        <f t="shared" si="46"/>
        <v>2585.0000000000005</v>
      </c>
      <c r="P119" s="179">
        <f t="shared" si="37"/>
        <v>158.54000000000099</v>
      </c>
      <c r="Q119" s="180">
        <f t="shared" si="38"/>
        <v>3434.0999999999995</v>
      </c>
      <c r="R119" s="180">
        <f t="shared" si="39"/>
        <v>8624.4</v>
      </c>
      <c r="S119" s="70">
        <f t="shared" si="10"/>
        <v>1221.4999999999991</v>
      </c>
      <c r="T119" s="189">
        <v>0.6</v>
      </c>
      <c r="U119" s="189">
        <v>1.7</v>
      </c>
      <c r="V119" s="172">
        <f t="shared" si="30"/>
        <v>1192.8000000000018</v>
      </c>
      <c r="W119" s="172">
        <f t="shared" si="32"/>
        <v>1684.6</v>
      </c>
      <c r="X119" s="185">
        <f t="shared" si="13"/>
        <v>4718.8000000000029</v>
      </c>
      <c r="Y119" s="186">
        <f t="shared" si="31"/>
        <v>2904.8000000000079</v>
      </c>
      <c r="Z119" s="186">
        <f t="shared" si="31"/>
        <v>4405.5499999999993</v>
      </c>
      <c r="AA119" s="203"/>
      <c r="AB119" s="203"/>
      <c r="AC119" s="249">
        <f t="shared" si="40"/>
        <v>2278.5000000000009</v>
      </c>
      <c r="AD119" s="249">
        <f t="shared" si="41"/>
        <v>3599</v>
      </c>
      <c r="AE119" s="249">
        <f t="shared" si="42"/>
        <v>7095.199999999998</v>
      </c>
    </row>
    <row r="120" spans="1:31" ht="19.5" customHeight="1" x14ac:dyDescent="0.2">
      <c r="A120" s="191">
        <v>144</v>
      </c>
      <c r="B120" s="188">
        <v>45091</v>
      </c>
      <c r="C120" s="69">
        <v>1.2</v>
      </c>
      <c r="D120" s="69">
        <v>1</v>
      </c>
      <c r="E120" s="69">
        <v>5</v>
      </c>
      <c r="F120" s="70">
        <f t="shared" si="0"/>
        <v>4446.8000000000038</v>
      </c>
      <c r="G120" s="175">
        <f t="shared" si="19"/>
        <v>6720</v>
      </c>
      <c r="H120" s="70">
        <f t="shared" si="1"/>
        <v>1893.9999999999991</v>
      </c>
      <c r="I120" s="184">
        <v>0.3</v>
      </c>
      <c r="J120" s="184">
        <v>1</v>
      </c>
      <c r="K120" s="176">
        <f t="shared" si="43"/>
        <v>1375.9000000000005</v>
      </c>
      <c r="L120" s="176">
        <f t="shared" si="44"/>
        <v>2586.0000000000005</v>
      </c>
      <c r="M120" s="185">
        <f t="shared" si="4"/>
        <v>1893.9999999999991</v>
      </c>
      <c r="N120" s="186">
        <f t="shared" si="45"/>
        <v>1375.9000000000005</v>
      </c>
      <c r="O120" s="186">
        <f t="shared" si="46"/>
        <v>2586.0000000000005</v>
      </c>
      <c r="P120" s="179">
        <f t="shared" si="37"/>
        <v>157.34000000000094</v>
      </c>
      <c r="Q120" s="180">
        <f t="shared" si="38"/>
        <v>3433.0999999999995</v>
      </c>
      <c r="R120" s="180">
        <f t="shared" si="39"/>
        <v>8624.0999999999985</v>
      </c>
      <c r="S120" s="70">
        <f t="shared" si="10"/>
        <v>1222.6999999999991</v>
      </c>
      <c r="T120" s="189">
        <v>0.4</v>
      </c>
      <c r="U120" s="189">
        <v>1</v>
      </c>
      <c r="V120" s="172">
        <f t="shared" si="30"/>
        <v>1193.2000000000019</v>
      </c>
      <c r="W120" s="172">
        <f t="shared" si="32"/>
        <v>1685.6</v>
      </c>
      <c r="X120" s="185">
        <f t="shared" si="13"/>
        <v>4720.0000000000027</v>
      </c>
      <c r="Y120" s="186">
        <f t="shared" si="31"/>
        <v>2905.200000000008</v>
      </c>
      <c r="Z120" s="186">
        <f t="shared" si="31"/>
        <v>4406.5499999999993</v>
      </c>
      <c r="AA120" s="203"/>
      <c r="AB120" s="203"/>
      <c r="AC120" s="249">
        <f t="shared" si="40"/>
        <v>2277.3000000000011</v>
      </c>
      <c r="AD120" s="249">
        <f t="shared" si="41"/>
        <v>3598</v>
      </c>
      <c r="AE120" s="249">
        <f t="shared" si="42"/>
        <v>7094.7999999999984</v>
      </c>
    </row>
    <row r="121" spans="1:31" ht="19.5" customHeight="1" thickBot="1" x14ac:dyDescent="0.25">
      <c r="A121" s="192">
        <v>145</v>
      </c>
      <c r="B121" s="193">
        <v>45092</v>
      </c>
      <c r="C121" s="111">
        <v>1.2</v>
      </c>
      <c r="D121" s="111">
        <v>1</v>
      </c>
      <c r="E121" s="111">
        <v>4</v>
      </c>
      <c r="F121" s="112">
        <f t="shared" si="0"/>
        <v>4448.0000000000036</v>
      </c>
      <c r="G121" s="194">
        <f t="shared" si="19"/>
        <v>6724</v>
      </c>
      <c r="H121" s="112">
        <f t="shared" si="1"/>
        <v>1895.1999999999991</v>
      </c>
      <c r="I121" s="195">
        <v>0.4</v>
      </c>
      <c r="J121" s="195">
        <v>1.1000000000000001</v>
      </c>
      <c r="K121" s="196">
        <f t="shared" si="43"/>
        <v>1376.3000000000006</v>
      </c>
      <c r="L121" s="196">
        <f t="shared" si="44"/>
        <v>2587.1000000000004</v>
      </c>
      <c r="M121" s="197">
        <f t="shared" si="4"/>
        <v>1895.1999999999991</v>
      </c>
      <c r="N121" s="198">
        <f t="shared" si="45"/>
        <v>1376.3000000000006</v>
      </c>
      <c r="O121" s="198">
        <f t="shared" si="46"/>
        <v>2587.1000000000004</v>
      </c>
      <c r="P121" s="179">
        <f t="shared" si="37"/>
        <v>156.1400000000009</v>
      </c>
      <c r="Q121" s="180">
        <f t="shared" si="38"/>
        <v>3432</v>
      </c>
      <c r="R121" s="180">
        <f t="shared" si="39"/>
        <v>8623.6999999999989</v>
      </c>
      <c r="S121" s="70">
        <f t="shared" si="10"/>
        <v>1223.8999999999992</v>
      </c>
      <c r="T121" s="201">
        <v>0.3</v>
      </c>
      <c r="U121" s="201">
        <v>1.1000000000000001</v>
      </c>
      <c r="V121" s="202">
        <f>IF(T121="","",T121+V120)</f>
        <v>1193.5000000000018</v>
      </c>
      <c r="W121" s="202">
        <f t="shared" si="32"/>
        <v>1686.6999999999998</v>
      </c>
      <c r="X121" s="197">
        <f t="shared" si="13"/>
        <v>4721.2000000000025</v>
      </c>
      <c r="Y121" s="198">
        <f t="shared" si="31"/>
        <v>2905.5000000000082</v>
      </c>
      <c r="Z121" s="243">
        <f t="shared" si="31"/>
        <v>4407.6499999999996</v>
      </c>
      <c r="AA121" s="244"/>
      <c r="AB121" s="244"/>
      <c r="AC121" s="249">
        <f t="shared" si="40"/>
        <v>2276.1000000000008</v>
      </c>
      <c r="AD121" s="249">
        <f t="shared" si="41"/>
        <v>3596.9</v>
      </c>
      <c r="AE121" s="249">
        <f t="shared" si="42"/>
        <v>7094.4999999999982</v>
      </c>
    </row>
    <row r="122" spans="1:31" s="114" customFormat="1" ht="19.5" customHeight="1" thickBot="1" x14ac:dyDescent="0.25">
      <c r="A122" s="414" t="s">
        <v>528</v>
      </c>
      <c r="B122" s="415"/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6"/>
    </row>
    <row r="123" spans="1:31" s="155" customFormat="1" ht="61.5" customHeight="1" x14ac:dyDescent="0.2">
      <c r="A123" s="483" t="s">
        <v>6</v>
      </c>
      <c r="B123" s="484"/>
      <c r="C123" s="484"/>
      <c r="D123" s="484"/>
      <c r="E123" s="484"/>
      <c r="F123" s="485" t="s">
        <v>7</v>
      </c>
      <c r="G123" s="484"/>
      <c r="H123" s="500" t="s">
        <v>286</v>
      </c>
      <c r="I123" s="484"/>
      <c r="J123" s="484"/>
      <c r="K123" s="484"/>
      <c r="L123" s="484"/>
      <c r="M123" s="438" t="s">
        <v>287</v>
      </c>
      <c r="N123" s="484"/>
      <c r="O123" s="484"/>
      <c r="P123" s="464" t="s">
        <v>661</v>
      </c>
      <c r="Q123" s="465"/>
      <c r="R123" s="466"/>
      <c r="S123" s="500" t="s">
        <v>488</v>
      </c>
      <c r="T123" s="484"/>
      <c r="U123" s="484"/>
      <c r="V123" s="484"/>
      <c r="W123" s="484"/>
      <c r="X123" s="438" t="s">
        <v>488</v>
      </c>
      <c r="Y123" s="484"/>
      <c r="Z123" s="484"/>
      <c r="AA123" s="241" t="s">
        <v>12</v>
      </c>
      <c r="AB123" s="242"/>
      <c r="AC123" s="417" t="s">
        <v>661</v>
      </c>
      <c r="AD123" s="417"/>
      <c r="AE123" s="417"/>
    </row>
    <row r="124" spans="1:31" s="155" customFormat="1" ht="26.25" customHeight="1" thickBot="1" x14ac:dyDescent="0.25">
      <c r="A124" s="229" t="s">
        <v>13</v>
      </c>
      <c r="B124" s="230" t="s">
        <v>14</v>
      </c>
      <c r="C124" s="231" t="s">
        <v>15</v>
      </c>
      <c r="D124" s="232" t="s">
        <v>16</v>
      </c>
      <c r="E124" s="233" t="s">
        <v>17</v>
      </c>
      <c r="F124" s="112" t="s">
        <v>18</v>
      </c>
      <c r="G124" s="232" t="s">
        <v>19</v>
      </c>
      <c r="H124" s="112" t="s">
        <v>290</v>
      </c>
      <c r="I124" s="234" t="s">
        <v>291</v>
      </c>
      <c r="J124" s="234" t="s">
        <v>292</v>
      </c>
      <c r="K124" s="231" t="s">
        <v>23</v>
      </c>
      <c r="L124" s="231" t="s">
        <v>24</v>
      </c>
      <c r="M124" s="235" t="s">
        <v>25</v>
      </c>
      <c r="N124" s="236" t="s">
        <v>21</v>
      </c>
      <c r="O124" s="236" t="s">
        <v>22</v>
      </c>
      <c r="P124" s="246" t="s">
        <v>662</v>
      </c>
      <c r="Q124" s="246" t="s">
        <v>663</v>
      </c>
      <c r="R124" s="246" t="s">
        <v>664</v>
      </c>
      <c r="S124" s="112" t="s">
        <v>25</v>
      </c>
      <c r="T124" s="234" t="s">
        <v>291</v>
      </c>
      <c r="U124" s="237" t="s">
        <v>292</v>
      </c>
      <c r="V124" s="231" t="s">
        <v>23</v>
      </c>
      <c r="W124" s="238" t="s">
        <v>24</v>
      </c>
      <c r="X124" s="235" t="s">
        <v>25</v>
      </c>
      <c r="Y124" s="236" t="s">
        <v>21</v>
      </c>
      <c r="Z124" s="236" t="s">
        <v>22</v>
      </c>
      <c r="AA124" s="239" t="s">
        <v>293</v>
      </c>
      <c r="AB124" s="239" t="s">
        <v>294</v>
      </c>
      <c r="AC124" s="248" t="s">
        <v>488</v>
      </c>
      <c r="AD124" s="248" t="s">
        <v>488</v>
      </c>
      <c r="AE124" s="248" t="s">
        <v>488</v>
      </c>
    </row>
    <row r="125" spans="1:31" s="114" customFormat="1" ht="19.5" customHeight="1" thickBot="1" x14ac:dyDescent="0.25">
      <c r="A125" s="414" t="s">
        <v>650</v>
      </c>
      <c r="B125" s="415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6"/>
    </row>
    <row r="126" spans="1:31" s="155" customFormat="1" ht="61.5" customHeight="1" x14ac:dyDescent="0.2">
      <c r="A126" s="483" t="s">
        <v>6</v>
      </c>
      <c r="B126" s="484"/>
      <c r="C126" s="484"/>
      <c r="D126" s="484"/>
      <c r="E126" s="484"/>
      <c r="F126" s="485" t="s">
        <v>7</v>
      </c>
      <c r="G126" s="484"/>
      <c r="H126" s="451" t="s">
        <v>286</v>
      </c>
      <c r="I126" s="484"/>
      <c r="J126" s="484"/>
      <c r="K126" s="484"/>
      <c r="L126" s="484"/>
      <c r="M126" s="438" t="s">
        <v>287</v>
      </c>
      <c r="N126" s="484"/>
      <c r="O126" s="484"/>
      <c r="P126" s="464" t="s">
        <v>661</v>
      </c>
      <c r="Q126" s="465"/>
      <c r="R126" s="466"/>
      <c r="S126" s="451" t="s">
        <v>654</v>
      </c>
      <c r="T126" s="484"/>
      <c r="U126" s="484"/>
      <c r="V126" s="484"/>
      <c r="W126" s="484"/>
      <c r="X126" s="438" t="s">
        <v>523</v>
      </c>
      <c r="Y126" s="484"/>
      <c r="Z126" s="484"/>
      <c r="AA126" s="241" t="s">
        <v>12</v>
      </c>
      <c r="AB126" s="242"/>
      <c r="AC126" s="417" t="s">
        <v>661</v>
      </c>
      <c r="AD126" s="417"/>
      <c r="AE126" s="417"/>
    </row>
    <row r="127" spans="1:31" ht="26.25" customHeight="1" thickBot="1" x14ac:dyDescent="0.25">
      <c r="A127" s="229" t="s">
        <v>13</v>
      </c>
      <c r="B127" s="230" t="s">
        <v>14</v>
      </c>
      <c r="C127" s="231" t="s">
        <v>15</v>
      </c>
      <c r="D127" s="232" t="s">
        <v>16</v>
      </c>
      <c r="E127" s="233" t="s">
        <v>17</v>
      </c>
      <c r="F127" s="112" t="s">
        <v>18</v>
      </c>
      <c r="G127" s="232" t="s">
        <v>19</v>
      </c>
      <c r="H127" s="112" t="s">
        <v>290</v>
      </c>
      <c r="I127" s="234" t="s">
        <v>291</v>
      </c>
      <c r="J127" s="234" t="s">
        <v>292</v>
      </c>
      <c r="K127" s="231" t="s">
        <v>23</v>
      </c>
      <c r="L127" s="231" t="s">
        <v>24</v>
      </c>
      <c r="M127" s="235" t="s">
        <v>25</v>
      </c>
      <c r="N127" s="236" t="s">
        <v>21</v>
      </c>
      <c r="O127" s="236" t="s">
        <v>22</v>
      </c>
      <c r="P127" s="246" t="s">
        <v>662</v>
      </c>
      <c r="Q127" s="246" t="s">
        <v>663</v>
      </c>
      <c r="R127" s="246" t="s">
        <v>664</v>
      </c>
      <c r="S127" s="112" t="s">
        <v>25</v>
      </c>
      <c r="T127" s="234" t="s">
        <v>291</v>
      </c>
      <c r="U127" s="237" t="s">
        <v>292</v>
      </c>
      <c r="V127" s="231" t="s">
        <v>23</v>
      </c>
      <c r="W127" s="238" t="s">
        <v>24</v>
      </c>
      <c r="X127" s="235" t="s">
        <v>25</v>
      </c>
      <c r="Y127" s="236" t="s">
        <v>21</v>
      </c>
      <c r="Z127" s="236" t="s">
        <v>22</v>
      </c>
      <c r="AA127" s="239" t="s">
        <v>293</v>
      </c>
      <c r="AB127" s="239" t="s">
        <v>294</v>
      </c>
      <c r="AC127" s="247" t="s">
        <v>665</v>
      </c>
      <c r="AD127" s="247" t="s">
        <v>663</v>
      </c>
      <c r="AE127" s="247" t="s">
        <v>664</v>
      </c>
    </row>
    <row r="128" spans="1:31" ht="19.5" customHeight="1" thickBot="1" x14ac:dyDescent="0.25">
      <c r="A128" s="480" t="s">
        <v>653</v>
      </c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2"/>
    </row>
    <row r="129" spans="1:31" ht="19.5" customHeight="1" x14ac:dyDescent="0.2">
      <c r="A129" s="408"/>
      <c r="B129" s="409"/>
      <c r="C129" s="386"/>
      <c r="D129" s="386"/>
      <c r="E129" s="386"/>
      <c r="F129" s="129">
        <v>4448</v>
      </c>
      <c r="G129" s="207">
        <v>6724</v>
      </c>
      <c r="H129" s="129">
        <v>1970</v>
      </c>
      <c r="I129" s="226"/>
      <c r="J129" s="226"/>
      <c r="K129" s="209">
        <v>681.39999999999918</v>
      </c>
      <c r="L129" s="209">
        <v>1835.6999999999994</v>
      </c>
      <c r="M129" s="210">
        <v>1969.9999999999995</v>
      </c>
      <c r="N129" s="211">
        <v>1409.3000000000002</v>
      </c>
      <c r="O129" s="211">
        <v>2668.2000000000012</v>
      </c>
      <c r="P129" s="199">
        <f t="shared" ref="P129:P153" si="47">IF(M129="","",1118.76-(M129-932.58))</f>
        <v>81.340000000000373</v>
      </c>
      <c r="Q129" s="200">
        <f t="shared" ref="Q129:Q153" si="48">IF(O129="","",4170.13-(O129-1848.97))</f>
        <v>3350.8999999999987</v>
      </c>
      <c r="R129" s="200">
        <f t="shared" ref="R129:R153" si="49">IF(N129="","",8882.9-(N129-1117.1))</f>
        <v>8590.6999999999989</v>
      </c>
      <c r="S129" s="129">
        <v>3129.5</v>
      </c>
      <c r="T129" s="391"/>
      <c r="U129" s="391"/>
      <c r="V129" s="214">
        <v>1409.0000000000002</v>
      </c>
      <c r="W129" s="214">
        <v>2668.3000000000006</v>
      </c>
      <c r="X129" s="210">
        <v>4968.8000000000011</v>
      </c>
      <c r="Y129" s="211">
        <v>2647.9000000000051</v>
      </c>
      <c r="Z129" s="211">
        <v>5540.3000000000011</v>
      </c>
      <c r="AA129" s="240"/>
      <c r="AB129" s="240"/>
      <c r="AC129" s="212">
        <f t="shared" ref="AC129:AC153" si="50">IF(X129="","",1311.4-(X129-4027.9))</f>
        <v>370.49999999999909</v>
      </c>
      <c r="AD129" s="212">
        <f t="shared" ref="AD129:AD153" si="51">IF(Z129="","",4763.06-(Z129-5203.73))</f>
        <v>4426.4899999999989</v>
      </c>
      <c r="AE129" s="212">
        <f>IF(Y129="","",8577.5-(Y129-2365.07))</f>
        <v>8294.6699999999946</v>
      </c>
    </row>
    <row r="130" spans="1:31" ht="19.5" customHeight="1" x14ac:dyDescent="0.2">
      <c r="A130" s="191">
        <v>123</v>
      </c>
      <c r="B130" s="188">
        <v>45468</v>
      </c>
      <c r="C130" s="69">
        <v>0</v>
      </c>
      <c r="D130" s="69">
        <v>2</v>
      </c>
      <c r="E130" s="69">
        <v>0</v>
      </c>
      <c r="F130" s="70">
        <f t="shared" si="0"/>
        <v>4448</v>
      </c>
      <c r="G130" s="175">
        <f t="shared" si="19"/>
        <v>6724</v>
      </c>
      <c r="H130" s="70">
        <f t="shared" si="1"/>
        <v>1970</v>
      </c>
      <c r="I130" s="184">
        <v>1.9</v>
      </c>
      <c r="J130" s="184">
        <v>3</v>
      </c>
      <c r="K130" s="176">
        <f t="shared" ref="K130:L134" si="52">IF(I130="","",I130+K129)</f>
        <v>683.29999999999916</v>
      </c>
      <c r="L130" s="176">
        <f t="shared" si="52"/>
        <v>1838.6999999999994</v>
      </c>
      <c r="M130" s="204">
        <f t="shared" si="4"/>
        <v>1969.9999999999995</v>
      </c>
      <c r="N130" s="186">
        <f t="shared" ref="N130:O134" si="53">IF(I130="","",I130+N129)</f>
        <v>1411.2000000000003</v>
      </c>
      <c r="O130" s="186">
        <f t="shared" si="53"/>
        <v>2671.2000000000012</v>
      </c>
      <c r="P130" s="199">
        <f t="shared" si="47"/>
        <v>81.340000000000373</v>
      </c>
      <c r="Q130" s="200">
        <f t="shared" si="48"/>
        <v>3347.8999999999987</v>
      </c>
      <c r="R130" s="200">
        <f t="shared" si="49"/>
        <v>8588.7999999999993</v>
      </c>
      <c r="S130" s="70">
        <f t="shared" si="10"/>
        <v>3129.5</v>
      </c>
      <c r="T130" s="189">
        <v>2</v>
      </c>
      <c r="U130" s="189">
        <v>3</v>
      </c>
      <c r="V130" s="172">
        <f t="shared" si="30"/>
        <v>1411.0000000000002</v>
      </c>
      <c r="W130" s="172">
        <f t="shared" si="32"/>
        <v>2671.3000000000006</v>
      </c>
      <c r="X130" s="204">
        <f t="shared" si="13"/>
        <v>4968.8000000000011</v>
      </c>
      <c r="Y130" s="186">
        <f t="shared" si="31"/>
        <v>2649.9000000000051</v>
      </c>
      <c r="Z130" s="186">
        <f t="shared" ref="Z130:Z134" si="54">IF(U130="","",U130+Z129)</f>
        <v>5543.3000000000011</v>
      </c>
      <c r="AA130" s="203"/>
      <c r="AB130" s="203"/>
      <c r="AC130" s="212">
        <f t="shared" si="50"/>
        <v>370.49999999999909</v>
      </c>
      <c r="AD130" s="212">
        <f t="shared" si="51"/>
        <v>4423.4899999999989</v>
      </c>
      <c r="AE130" s="212">
        <f t="shared" ref="AE130:AE153" si="55">IF(Y130="","",8577.5-(Y130-2365.07))</f>
        <v>8292.6699999999946</v>
      </c>
    </row>
    <row r="131" spans="1:31" ht="19.5" customHeight="1" x14ac:dyDescent="0.2">
      <c r="A131" s="191">
        <v>124</v>
      </c>
      <c r="B131" s="188">
        <v>45469</v>
      </c>
      <c r="C131" s="69">
        <v>0</v>
      </c>
      <c r="D131" s="69">
        <v>1</v>
      </c>
      <c r="E131" s="69">
        <v>0</v>
      </c>
      <c r="F131" s="70">
        <f t="shared" si="0"/>
        <v>4448</v>
      </c>
      <c r="G131" s="175">
        <f t="shared" si="19"/>
        <v>6724</v>
      </c>
      <c r="H131" s="70">
        <f t="shared" si="1"/>
        <v>1970</v>
      </c>
      <c r="I131" s="184">
        <v>2.7</v>
      </c>
      <c r="J131" s="184">
        <v>3.6</v>
      </c>
      <c r="K131" s="176">
        <f t="shared" si="52"/>
        <v>685.9999999999992</v>
      </c>
      <c r="L131" s="176">
        <f t="shared" si="52"/>
        <v>1842.2999999999993</v>
      </c>
      <c r="M131" s="204">
        <f t="shared" si="4"/>
        <v>1969.9999999999995</v>
      </c>
      <c r="N131" s="186">
        <f t="shared" si="53"/>
        <v>1413.9000000000003</v>
      </c>
      <c r="O131" s="186">
        <f t="shared" si="53"/>
        <v>2674.8000000000011</v>
      </c>
      <c r="P131" s="199">
        <f t="shared" si="47"/>
        <v>81.340000000000373</v>
      </c>
      <c r="Q131" s="200">
        <f t="shared" si="48"/>
        <v>3344.2999999999993</v>
      </c>
      <c r="R131" s="200">
        <f t="shared" si="49"/>
        <v>8586.0999999999985</v>
      </c>
      <c r="S131" s="70">
        <f t="shared" si="10"/>
        <v>3129.5</v>
      </c>
      <c r="T131" s="189">
        <v>3</v>
      </c>
      <c r="U131" s="189">
        <v>3.3</v>
      </c>
      <c r="V131" s="172">
        <f t="shared" si="30"/>
        <v>1414.0000000000002</v>
      </c>
      <c r="W131" s="172">
        <f t="shared" si="32"/>
        <v>2674.6000000000008</v>
      </c>
      <c r="X131" s="204">
        <f t="shared" si="13"/>
        <v>4968.8000000000011</v>
      </c>
      <c r="Y131" s="186">
        <f t="shared" si="31"/>
        <v>2652.9000000000051</v>
      </c>
      <c r="Z131" s="186">
        <f t="shared" si="54"/>
        <v>5546.6000000000013</v>
      </c>
      <c r="AA131" s="203"/>
      <c r="AB131" s="203"/>
      <c r="AC131" s="212">
        <f t="shared" si="50"/>
        <v>370.49999999999909</v>
      </c>
      <c r="AD131" s="212">
        <f t="shared" si="51"/>
        <v>4420.1899999999987</v>
      </c>
      <c r="AE131" s="212">
        <f t="shared" si="55"/>
        <v>8289.6699999999946</v>
      </c>
    </row>
    <row r="132" spans="1:31" ht="19.5" customHeight="1" x14ac:dyDescent="0.2">
      <c r="A132" s="205">
        <v>125</v>
      </c>
      <c r="B132" s="206">
        <v>45470</v>
      </c>
      <c r="C132" s="128">
        <v>0.7</v>
      </c>
      <c r="D132" s="128">
        <v>2</v>
      </c>
      <c r="E132" s="128">
        <v>1</v>
      </c>
      <c r="F132" s="129">
        <f t="shared" si="0"/>
        <v>4448.7</v>
      </c>
      <c r="G132" s="207">
        <f t="shared" si="19"/>
        <v>6725</v>
      </c>
      <c r="H132" s="129">
        <f t="shared" si="1"/>
        <v>1970.7</v>
      </c>
      <c r="I132" s="208">
        <v>2.2999999999999998</v>
      </c>
      <c r="J132" s="208">
        <v>3.4</v>
      </c>
      <c r="K132" s="209">
        <f t="shared" si="52"/>
        <v>688.29999999999916</v>
      </c>
      <c r="L132" s="209">
        <f t="shared" si="52"/>
        <v>1845.6999999999994</v>
      </c>
      <c r="M132" s="210">
        <f t="shared" si="4"/>
        <v>1970.6999999999996</v>
      </c>
      <c r="N132" s="211">
        <f t="shared" si="53"/>
        <v>1416.2000000000003</v>
      </c>
      <c r="O132" s="211">
        <f t="shared" si="53"/>
        <v>2678.2000000000012</v>
      </c>
      <c r="P132" s="199">
        <f t="shared" si="47"/>
        <v>80.640000000000555</v>
      </c>
      <c r="Q132" s="200">
        <f t="shared" si="48"/>
        <v>3340.8999999999987</v>
      </c>
      <c r="R132" s="200">
        <f t="shared" si="49"/>
        <v>8583.7999999999993</v>
      </c>
      <c r="S132" s="129">
        <f t="shared" si="10"/>
        <v>3130.2</v>
      </c>
      <c r="T132" s="213">
        <v>1.6</v>
      </c>
      <c r="U132" s="213">
        <v>2.9</v>
      </c>
      <c r="V132" s="214">
        <f t="shared" si="30"/>
        <v>1415.6000000000001</v>
      </c>
      <c r="W132" s="214">
        <f t="shared" si="32"/>
        <v>2677.5000000000009</v>
      </c>
      <c r="X132" s="210">
        <f t="shared" si="13"/>
        <v>4969.5000000000009</v>
      </c>
      <c r="Y132" s="211">
        <f t="shared" si="31"/>
        <v>2654.500000000005</v>
      </c>
      <c r="Z132" s="211">
        <f t="shared" si="54"/>
        <v>5549.5000000000009</v>
      </c>
      <c r="AA132" s="155"/>
      <c r="AB132" s="155"/>
      <c r="AC132" s="212">
        <f t="shared" si="50"/>
        <v>369.79999999999927</v>
      </c>
      <c r="AD132" s="212">
        <f t="shared" si="51"/>
        <v>4417.2899999999991</v>
      </c>
      <c r="AE132" s="212">
        <f t="shared" si="55"/>
        <v>8288.0699999999961</v>
      </c>
    </row>
    <row r="133" spans="1:31" ht="19.5" customHeight="1" x14ac:dyDescent="0.2">
      <c r="A133" s="191">
        <v>126</v>
      </c>
      <c r="B133" s="188">
        <v>45471</v>
      </c>
      <c r="C133" s="69">
        <v>1</v>
      </c>
      <c r="D133" s="69">
        <v>2</v>
      </c>
      <c r="E133" s="69">
        <v>2</v>
      </c>
      <c r="F133" s="70">
        <f t="shared" si="0"/>
        <v>4449.7</v>
      </c>
      <c r="G133" s="175">
        <f t="shared" si="19"/>
        <v>6727</v>
      </c>
      <c r="H133" s="70">
        <f t="shared" si="1"/>
        <v>1971.7</v>
      </c>
      <c r="I133" s="184">
        <v>0.7</v>
      </c>
      <c r="J133" s="184">
        <v>1.9</v>
      </c>
      <c r="K133" s="176">
        <f t="shared" si="52"/>
        <v>688.9999999999992</v>
      </c>
      <c r="L133" s="176">
        <f t="shared" si="52"/>
        <v>1847.5999999999995</v>
      </c>
      <c r="M133" s="204">
        <f t="shared" si="4"/>
        <v>1971.6999999999996</v>
      </c>
      <c r="N133" s="186">
        <f t="shared" si="53"/>
        <v>1416.9000000000003</v>
      </c>
      <c r="O133" s="186">
        <f t="shared" si="53"/>
        <v>2680.1000000000013</v>
      </c>
      <c r="P133" s="199">
        <f t="shared" si="47"/>
        <v>79.640000000000555</v>
      </c>
      <c r="Q133" s="200">
        <f t="shared" si="48"/>
        <v>3338.9999999999991</v>
      </c>
      <c r="R133" s="200">
        <f t="shared" si="49"/>
        <v>8583.0999999999985</v>
      </c>
      <c r="S133" s="70">
        <f t="shared" si="10"/>
        <v>3131.2</v>
      </c>
      <c r="T133" s="189">
        <v>0.7</v>
      </c>
      <c r="U133" s="189">
        <v>1.9</v>
      </c>
      <c r="V133" s="172">
        <f t="shared" si="30"/>
        <v>1416.3000000000002</v>
      </c>
      <c r="W133" s="172">
        <f t="shared" si="32"/>
        <v>2679.400000000001</v>
      </c>
      <c r="X133" s="204">
        <f t="shared" si="13"/>
        <v>4970.5000000000009</v>
      </c>
      <c r="Y133" s="186">
        <f t="shared" si="31"/>
        <v>2655.2000000000048</v>
      </c>
      <c r="Z133" s="186">
        <f t="shared" si="54"/>
        <v>5551.4000000000005</v>
      </c>
      <c r="AC133" s="212">
        <f t="shared" si="50"/>
        <v>368.79999999999927</v>
      </c>
      <c r="AD133" s="212">
        <f t="shared" si="51"/>
        <v>4415.3899999999994</v>
      </c>
      <c r="AE133" s="212">
        <f t="shared" si="55"/>
        <v>8287.3699999999953</v>
      </c>
    </row>
    <row r="134" spans="1:31" ht="19.5" customHeight="1" x14ac:dyDescent="0.2">
      <c r="A134" s="191">
        <v>127</v>
      </c>
      <c r="B134" s="188">
        <v>45474</v>
      </c>
      <c r="C134" s="144">
        <v>1.5</v>
      </c>
      <c r="D134" s="144">
        <v>2</v>
      </c>
      <c r="E134" s="144">
        <v>2</v>
      </c>
      <c r="F134" s="70">
        <f t="shared" si="0"/>
        <v>4451.2</v>
      </c>
      <c r="G134" s="175">
        <f t="shared" si="19"/>
        <v>6729</v>
      </c>
      <c r="H134" s="70">
        <f t="shared" si="1"/>
        <v>1973.2</v>
      </c>
      <c r="I134" s="184">
        <v>0.7</v>
      </c>
      <c r="J134" s="215">
        <v>2.4</v>
      </c>
      <c r="K134" s="176">
        <f t="shared" si="52"/>
        <v>689.69999999999925</v>
      </c>
      <c r="L134" s="176">
        <f t="shared" si="52"/>
        <v>1849.9999999999995</v>
      </c>
      <c r="M134" s="204">
        <f t="shared" si="4"/>
        <v>1973.1999999999996</v>
      </c>
      <c r="N134" s="186">
        <f t="shared" si="53"/>
        <v>1417.6000000000004</v>
      </c>
      <c r="O134" s="186">
        <f t="shared" si="53"/>
        <v>2682.5000000000014</v>
      </c>
      <c r="P134" s="199">
        <f t="shared" si="47"/>
        <v>78.140000000000555</v>
      </c>
      <c r="Q134" s="200">
        <f t="shared" si="48"/>
        <v>3336.5999999999985</v>
      </c>
      <c r="R134" s="200">
        <f t="shared" si="49"/>
        <v>8582.4</v>
      </c>
      <c r="S134" s="70">
        <f t="shared" si="10"/>
        <v>3132.7</v>
      </c>
      <c r="T134" s="215">
        <v>0.7</v>
      </c>
      <c r="U134" s="215">
        <v>2.4</v>
      </c>
      <c r="V134" s="172">
        <f t="shared" si="30"/>
        <v>1417.0000000000002</v>
      </c>
      <c r="W134" s="172">
        <f t="shared" si="32"/>
        <v>2681.8000000000011</v>
      </c>
      <c r="X134" s="204">
        <f t="shared" si="13"/>
        <v>4972.0000000000009</v>
      </c>
      <c r="Y134" s="186">
        <f t="shared" si="31"/>
        <v>2655.9000000000046</v>
      </c>
      <c r="Z134" s="186">
        <f t="shared" si="54"/>
        <v>5553.8</v>
      </c>
      <c r="AC134" s="212">
        <f t="shared" si="50"/>
        <v>367.29999999999927</v>
      </c>
      <c r="AD134" s="212">
        <f t="shared" si="51"/>
        <v>4412.99</v>
      </c>
      <c r="AE134" s="212">
        <f t="shared" si="55"/>
        <v>8286.6699999999946</v>
      </c>
    </row>
    <row r="135" spans="1:31" ht="19.5" customHeight="1" x14ac:dyDescent="0.2">
      <c r="A135" s="191">
        <v>128</v>
      </c>
      <c r="B135" s="188">
        <v>45474</v>
      </c>
      <c r="C135" s="144">
        <v>1.6</v>
      </c>
      <c r="D135" s="144">
        <v>2</v>
      </c>
      <c r="E135" s="144">
        <v>10</v>
      </c>
      <c r="F135" s="70">
        <f t="shared" ref="F135:F198" si="56">IF(C135="","",C135+F134)</f>
        <v>4452.8</v>
      </c>
      <c r="G135" s="175">
        <f t="shared" ref="G135:G198" si="57">IF(E135="","",E135+G134)</f>
        <v>6739</v>
      </c>
      <c r="H135" s="70">
        <f t="shared" ref="H135:H153" si="58">IF(C135="","",C135+H134)</f>
        <v>1974.8</v>
      </c>
      <c r="I135" s="184">
        <v>0.3</v>
      </c>
      <c r="J135" s="215">
        <v>1.6</v>
      </c>
      <c r="K135" s="176">
        <f t="shared" ref="K135:K153" si="59">IF(I135="","",I135+K134)</f>
        <v>689.9999999999992</v>
      </c>
      <c r="L135" s="176">
        <f t="shared" ref="L135:L153" si="60">IF(J135="","",J135+L134)</f>
        <v>1851.5999999999995</v>
      </c>
      <c r="M135" s="204">
        <f t="shared" ref="M135:M153" si="61">IF(H135="","",H135-H134+M134)</f>
        <v>1974.7999999999995</v>
      </c>
      <c r="N135" s="186">
        <f t="shared" ref="N135:N198" si="62">IF(I135="","",I135+N134)</f>
        <v>1417.9000000000003</v>
      </c>
      <c r="O135" s="186">
        <f t="shared" ref="O135:O198" si="63">IF(J135="","",J135+O134)</f>
        <v>2684.1000000000013</v>
      </c>
      <c r="P135" s="199">
        <f t="shared" si="47"/>
        <v>76.540000000000646</v>
      </c>
      <c r="Q135" s="200">
        <f t="shared" si="48"/>
        <v>3334.9999999999991</v>
      </c>
      <c r="R135" s="200">
        <f t="shared" si="49"/>
        <v>8582.0999999999985</v>
      </c>
      <c r="S135" s="70">
        <f t="shared" ref="S135:S198" si="64">IF(C135="","",C135+S134)</f>
        <v>3134.2999999999997</v>
      </c>
      <c r="T135" s="215">
        <v>0.4</v>
      </c>
      <c r="U135" s="215">
        <v>1.9</v>
      </c>
      <c r="V135" s="172">
        <f t="shared" ref="V135:V198" si="65">IF(T135="","",T135+V134)</f>
        <v>1417.4000000000003</v>
      </c>
      <c r="W135" s="172">
        <f t="shared" ref="W135:W198" si="66">IF(U135="","",U135+W134)</f>
        <v>2683.7000000000012</v>
      </c>
      <c r="X135" s="204">
        <f t="shared" ref="X135:X198" si="67">IF(S135="","",S135-S134+X134)</f>
        <v>4973.6000000000004</v>
      </c>
      <c r="Y135" s="186">
        <f t="shared" ref="Y135:Y198" si="68">IF(T135="","",T135+Y134)</f>
        <v>2656.3000000000047</v>
      </c>
      <c r="Z135" s="186">
        <f t="shared" ref="Z135:Z198" si="69">IF(U135="","",U135+Z134)</f>
        <v>5555.7</v>
      </c>
      <c r="AC135" s="212">
        <f t="shared" si="50"/>
        <v>365.69999999999982</v>
      </c>
      <c r="AD135" s="212">
        <f t="shared" si="51"/>
        <v>4411.09</v>
      </c>
      <c r="AE135" s="212">
        <f t="shared" si="55"/>
        <v>8286.269999999995</v>
      </c>
    </row>
    <row r="136" spans="1:31" ht="19.5" customHeight="1" x14ac:dyDescent="0.2">
      <c r="A136" s="191">
        <v>129</v>
      </c>
      <c r="B136" s="188">
        <v>45475</v>
      </c>
      <c r="C136" s="144">
        <v>1.8</v>
      </c>
      <c r="D136" s="144">
        <v>1</v>
      </c>
      <c r="E136" s="144">
        <v>3</v>
      </c>
      <c r="F136" s="70">
        <f t="shared" si="56"/>
        <v>4454.6000000000004</v>
      </c>
      <c r="G136" s="175">
        <f>IF(E136="","",E136+G135)</f>
        <v>6742</v>
      </c>
      <c r="H136" s="70">
        <f t="shared" si="58"/>
        <v>1976.6</v>
      </c>
      <c r="I136" s="184">
        <v>0.4</v>
      </c>
      <c r="J136" s="215">
        <v>1.4</v>
      </c>
      <c r="K136" s="176">
        <f t="shared" si="59"/>
        <v>690.39999999999918</v>
      </c>
      <c r="L136" s="176">
        <f t="shared" si="60"/>
        <v>1852.9999999999995</v>
      </c>
      <c r="M136" s="204">
        <f t="shared" si="61"/>
        <v>1976.5999999999995</v>
      </c>
      <c r="N136" s="186">
        <f t="shared" si="62"/>
        <v>1418.3000000000004</v>
      </c>
      <c r="O136" s="186">
        <f t="shared" si="63"/>
        <v>2685.5000000000014</v>
      </c>
      <c r="P136" s="199">
        <f t="shared" si="47"/>
        <v>74.740000000000464</v>
      </c>
      <c r="Q136" s="200">
        <f t="shared" si="48"/>
        <v>3333.5999999999985</v>
      </c>
      <c r="R136" s="200">
        <f t="shared" si="49"/>
        <v>8581.6999999999989</v>
      </c>
      <c r="S136" s="70">
        <f t="shared" si="64"/>
        <v>3136.1</v>
      </c>
      <c r="T136" s="215">
        <v>0.3</v>
      </c>
      <c r="U136" s="215">
        <v>1.3</v>
      </c>
      <c r="V136" s="172">
        <f t="shared" si="65"/>
        <v>1417.7000000000003</v>
      </c>
      <c r="W136" s="172">
        <f t="shared" si="66"/>
        <v>2685.0000000000014</v>
      </c>
      <c r="X136" s="204">
        <f t="shared" si="67"/>
        <v>4975.4000000000005</v>
      </c>
      <c r="Y136" s="186">
        <f t="shared" si="68"/>
        <v>2656.6000000000049</v>
      </c>
      <c r="Z136" s="186">
        <f t="shared" si="69"/>
        <v>5557</v>
      </c>
      <c r="AC136" s="212">
        <f t="shared" si="50"/>
        <v>363.89999999999964</v>
      </c>
      <c r="AD136" s="212">
        <f t="shared" si="51"/>
        <v>4409.79</v>
      </c>
      <c r="AE136" s="212">
        <f t="shared" si="55"/>
        <v>8285.9699999999957</v>
      </c>
    </row>
    <row r="137" spans="1:31" ht="19.5" customHeight="1" x14ac:dyDescent="0.2">
      <c r="A137" s="191">
        <v>130</v>
      </c>
      <c r="B137" s="188">
        <v>45476</v>
      </c>
      <c r="C137" s="144">
        <v>1.1000000000000001</v>
      </c>
      <c r="D137" s="144">
        <v>1</v>
      </c>
      <c r="E137" s="144">
        <v>1</v>
      </c>
      <c r="F137" s="70">
        <f t="shared" si="56"/>
        <v>4455.7000000000007</v>
      </c>
      <c r="G137" s="175">
        <f t="shared" si="57"/>
        <v>6743</v>
      </c>
      <c r="H137" s="70">
        <f t="shared" si="58"/>
        <v>1977.6999999999998</v>
      </c>
      <c r="I137" s="184">
        <v>0.3</v>
      </c>
      <c r="J137" s="215">
        <v>1</v>
      </c>
      <c r="K137" s="176">
        <f t="shared" si="59"/>
        <v>690.69999999999914</v>
      </c>
      <c r="L137" s="176">
        <f t="shared" si="60"/>
        <v>1853.9999999999995</v>
      </c>
      <c r="M137" s="204">
        <f t="shared" si="61"/>
        <v>1977.6999999999994</v>
      </c>
      <c r="N137" s="186">
        <f t="shared" si="62"/>
        <v>1418.6000000000004</v>
      </c>
      <c r="O137" s="186">
        <f t="shared" si="63"/>
        <v>2686.5000000000014</v>
      </c>
      <c r="P137" s="199">
        <f t="shared" si="47"/>
        <v>73.640000000000555</v>
      </c>
      <c r="Q137" s="200">
        <f t="shared" si="48"/>
        <v>3332.5999999999985</v>
      </c>
      <c r="R137" s="200">
        <f t="shared" si="49"/>
        <v>8581.4</v>
      </c>
      <c r="S137" s="70">
        <f t="shared" si="64"/>
        <v>3137.2</v>
      </c>
      <c r="T137" s="215">
        <v>0.4</v>
      </c>
      <c r="U137" s="215">
        <v>1</v>
      </c>
      <c r="V137" s="172">
        <f t="shared" si="65"/>
        <v>1418.1000000000004</v>
      </c>
      <c r="W137" s="172">
        <f t="shared" si="66"/>
        <v>2686.0000000000014</v>
      </c>
      <c r="X137" s="204">
        <f t="shared" si="67"/>
        <v>4976.5</v>
      </c>
      <c r="Y137" s="186">
        <f t="shared" si="68"/>
        <v>2657.000000000005</v>
      </c>
      <c r="Z137" s="186">
        <f t="shared" si="69"/>
        <v>5558</v>
      </c>
      <c r="AC137" s="212">
        <f t="shared" si="50"/>
        <v>362.80000000000018</v>
      </c>
      <c r="AD137" s="212">
        <f t="shared" si="51"/>
        <v>4408.79</v>
      </c>
      <c r="AE137" s="212">
        <f t="shared" si="55"/>
        <v>8285.5699999999961</v>
      </c>
    </row>
    <row r="138" spans="1:31" ht="19.5" customHeight="1" x14ac:dyDescent="0.2">
      <c r="A138" s="191">
        <v>131</v>
      </c>
      <c r="B138" s="188">
        <v>45477</v>
      </c>
      <c r="C138" s="144">
        <v>0</v>
      </c>
      <c r="D138" s="144">
        <v>0</v>
      </c>
      <c r="E138" s="144">
        <v>0</v>
      </c>
      <c r="F138" s="70">
        <f t="shared" si="56"/>
        <v>4455.7000000000007</v>
      </c>
      <c r="G138" s="175">
        <f t="shared" si="57"/>
        <v>6743</v>
      </c>
      <c r="H138" s="70">
        <f t="shared" si="58"/>
        <v>1977.6999999999998</v>
      </c>
      <c r="I138" s="184">
        <v>0</v>
      </c>
      <c r="J138" s="215">
        <v>0</v>
      </c>
      <c r="K138" s="176">
        <f t="shared" si="59"/>
        <v>690.69999999999914</v>
      </c>
      <c r="L138" s="176">
        <f t="shared" si="60"/>
        <v>1853.9999999999995</v>
      </c>
      <c r="M138" s="204">
        <f t="shared" si="61"/>
        <v>1977.6999999999994</v>
      </c>
      <c r="N138" s="186">
        <f t="shared" si="62"/>
        <v>1418.6000000000004</v>
      </c>
      <c r="O138" s="186">
        <f t="shared" si="63"/>
        <v>2686.5000000000014</v>
      </c>
      <c r="P138" s="199">
        <f t="shared" si="47"/>
        <v>73.640000000000555</v>
      </c>
      <c r="Q138" s="200">
        <f t="shared" si="48"/>
        <v>3332.5999999999985</v>
      </c>
      <c r="R138" s="200">
        <f t="shared" si="49"/>
        <v>8581.4</v>
      </c>
      <c r="S138" s="70">
        <f t="shared" si="64"/>
        <v>3137.2</v>
      </c>
      <c r="T138" s="215">
        <v>0</v>
      </c>
      <c r="U138" s="215">
        <v>0</v>
      </c>
      <c r="V138" s="172">
        <f t="shared" si="65"/>
        <v>1418.1000000000004</v>
      </c>
      <c r="W138" s="172">
        <f t="shared" si="66"/>
        <v>2686.0000000000014</v>
      </c>
      <c r="X138" s="204">
        <f t="shared" si="67"/>
        <v>4976.5</v>
      </c>
      <c r="Y138" s="186">
        <f t="shared" si="68"/>
        <v>2657.000000000005</v>
      </c>
      <c r="Z138" s="186">
        <f t="shared" si="69"/>
        <v>5558</v>
      </c>
      <c r="AC138" s="212">
        <f t="shared" si="50"/>
        <v>362.80000000000018</v>
      </c>
      <c r="AD138" s="212">
        <f t="shared" si="51"/>
        <v>4408.79</v>
      </c>
      <c r="AE138" s="212">
        <f t="shared" si="55"/>
        <v>8285.5699999999961</v>
      </c>
    </row>
    <row r="139" spans="1:31" ht="19.5" customHeight="1" x14ac:dyDescent="0.2">
      <c r="A139" s="191">
        <v>132</v>
      </c>
      <c r="B139" s="188">
        <v>45484</v>
      </c>
      <c r="C139" s="144">
        <v>1.8</v>
      </c>
      <c r="D139" s="144">
        <v>1</v>
      </c>
      <c r="E139" s="144">
        <v>1</v>
      </c>
      <c r="F139" s="70">
        <f t="shared" si="56"/>
        <v>4457.5000000000009</v>
      </c>
      <c r="G139" s="175">
        <f t="shared" si="57"/>
        <v>6744</v>
      </c>
      <c r="H139" s="70">
        <f t="shared" si="58"/>
        <v>1979.4999999999998</v>
      </c>
      <c r="I139" s="184">
        <v>0.3</v>
      </c>
      <c r="J139" s="215">
        <v>0.8</v>
      </c>
      <c r="K139" s="176">
        <f t="shared" si="59"/>
        <v>690.99999999999909</v>
      </c>
      <c r="L139" s="176">
        <f t="shared" si="60"/>
        <v>1854.7999999999995</v>
      </c>
      <c r="M139" s="204">
        <f t="shared" si="61"/>
        <v>1979.4999999999993</v>
      </c>
      <c r="N139" s="186">
        <f t="shared" si="62"/>
        <v>1418.9000000000003</v>
      </c>
      <c r="O139" s="186">
        <f t="shared" si="63"/>
        <v>2687.3000000000015</v>
      </c>
      <c r="P139" s="199">
        <f t="shared" si="47"/>
        <v>71.840000000000828</v>
      </c>
      <c r="Q139" s="200">
        <f t="shared" si="48"/>
        <v>3331.7999999999984</v>
      </c>
      <c r="R139" s="200">
        <f t="shared" si="49"/>
        <v>8581.0999999999985</v>
      </c>
      <c r="S139" s="70">
        <f t="shared" si="64"/>
        <v>3139</v>
      </c>
      <c r="T139" s="215">
        <v>0.3</v>
      </c>
      <c r="U139" s="215">
        <v>0.9</v>
      </c>
      <c r="V139" s="172">
        <f t="shared" si="65"/>
        <v>1418.4000000000003</v>
      </c>
      <c r="W139" s="172">
        <f t="shared" si="66"/>
        <v>2686.9000000000015</v>
      </c>
      <c r="X139" s="204">
        <f t="shared" si="67"/>
        <v>4978.3</v>
      </c>
      <c r="Y139" s="186">
        <f t="shared" si="68"/>
        <v>2657.3000000000052</v>
      </c>
      <c r="Z139" s="186">
        <f t="shared" si="69"/>
        <v>5558.9</v>
      </c>
      <c r="AC139" s="212">
        <f t="shared" si="50"/>
        <v>361</v>
      </c>
      <c r="AD139" s="212">
        <f t="shared" si="51"/>
        <v>4407.8900000000003</v>
      </c>
      <c r="AE139" s="212">
        <f t="shared" si="55"/>
        <v>8285.269999999995</v>
      </c>
    </row>
    <row r="140" spans="1:31" ht="19.5" customHeight="1" x14ac:dyDescent="0.2">
      <c r="A140" s="191">
        <v>133</v>
      </c>
      <c r="B140" s="188">
        <v>45484</v>
      </c>
      <c r="C140" s="144">
        <v>0</v>
      </c>
      <c r="D140" s="144">
        <v>1</v>
      </c>
      <c r="E140" s="144">
        <v>0</v>
      </c>
      <c r="F140" s="70">
        <f t="shared" si="56"/>
        <v>4457.5000000000009</v>
      </c>
      <c r="G140" s="175">
        <f t="shared" si="57"/>
        <v>6744</v>
      </c>
      <c r="H140" s="70">
        <f t="shared" si="58"/>
        <v>1979.4999999999998</v>
      </c>
      <c r="I140" s="184">
        <v>0.4</v>
      </c>
      <c r="J140" s="215">
        <v>0.5</v>
      </c>
      <c r="K140" s="176">
        <f t="shared" si="59"/>
        <v>691.39999999999907</v>
      </c>
      <c r="L140" s="176">
        <f t="shared" si="60"/>
        <v>1855.2999999999995</v>
      </c>
      <c r="M140" s="204">
        <f t="shared" si="61"/>
        <v>1979.4999999999993</v>
      </c>
      <c r="N140" s="186">
        <f t="shared" si="62"/>
        <v>1419.3000000000004</v>
      </c>
      <c r="O140" s="186">
        <f t="shared" si="63"/>
        <v>2687.8000000000015</v>
      </c>
      <c r="P140" s="199">
        <f t="shared" si="47"/>
        <v>71.840000000000828</v>
      </c>
      <c r="Q140" s="200">
        <f t="shared" si="48"/>
        <v>3331.2999999999984</v>
      </c>
      <c r="R140" s="200">
        <f t="shared" si="49"/>
        <v>8580.6999999999989</v>
      </c>
      <c r="S140" s="70">
        <f t="shared" si="64"/>
        <v>3139</v>
      </c>
      <c r="T140" s="215">
        <v>0.4</v>
      </c>
      <c r="U140" s="215">
        <v>0.5</v>
      </c>
      <c r="V140" s="172">
        <f t="shared" si="65"/>
        <v>1418.8000000000004</v>
      </c>
      <c r="W140" s="172">
        <f t="shared" si="66"/>
        <v>2687.4000000000015</v>
      </c>
      <c r="X140" s="204">
        <f t="shared" si="67"/>
        <v>4978.3</v>
      </c>
      <c r="Y140" s="186">
        <f t="shared" si="68"/>
        <v>2657.7000000000053</v>
      </c>
      <c r="Z140" s="186">
        <f t="shared" si="69"/>
        <v>5559.4</v>
      </c>
      <c r="AC140" s="212">
        <f t="shared" si="50"/>
        <v>361</v>
      </c>
      <c r="AD140" s="212">
        <f t="shared" si="51"/>
        <v>4407.3900000000003</v>
      </c>
      <c r="AE140" s="212">
        <f t="shared" si="55"/>
        <v>8284.8699999999953</v>
      </c>
    </row>
    <row r="141" spans="1:31" ht="19.5" customHeight="1" x14ac:dyDescent="0.2">
      <c r="A141" s="191">
        <v>134</v>
      </c>
      <c r="B141" s="188">
        <v>45485</v>
      </c>
      <c r="C141" s="144">
        <v>1.4</v>
      </c>
      <c r="D141" s="144">
        <v>1</v>
      </c>
      <c r="E141" s="144">
        <v>3</v>
      </c>
      <c r="F141" s="70">
        <f t="shared" si="56"/>
        <v>4458.9000000000005</v>
      </c>
      <c r="G141" s="175">
        <f t="shared" si="57"/>
        <v>6747</v>
      </c>
      <c r="H141" s="70">
        <f t="shared" si="58"/>
        <v>1980.8999999999999</v>
      </c>
      <c r="I141" s="184">
        <v>0.3</v>
      </c>
      <c r="J141" s="215">
        <v>1</v>
      </c>
      <c r="K141" s="176">
        <f t="shared" si="59"/>
        <v>691.69999999999902</v>
      </c>
      <c r="L141" s="176">
        <f t="shared" si="60"/>
        <v>1856.2999999999995</v>
      </c>
      <c r="M141" s="204">
        <f t="shared" si="61"/>
        <v>1980.8999999999994</v>
      </c>
      <c r="N141" s="186">
        <f t="shared" si="62"/>
        <v>1419.6000000000004</v>
      </c>
      <c r="O141" s="186">
        <f t="shared" si="63"/>
        <v>2688.8000000000015</v>
      </c>
      <c r="P141" s="199">
        <f t="shared" si="47"/>
        <v>70.440000000000737</v>
      </c>
      <c r="Q141" s="200">
        <f t="shared" si="48"/>
        <v>3330.2999999999984</v>
      </c>
      <c r="R141" s="200">
        <f t="shared" si="49"/>
        <v>8580.4</v>
      </c>
      <c r="S141" s="70">
        <f t="shared" si="64"/>
        <v>3140.4</v>
      </c>
      <c r="T141" s="215">
        <v>0.3</v>
      </c>
      <c r="U141" s="215">
        <v>1</v>
      </c>
      <c r="V141" s="172">
        <f t="shared" si="65"/>
        <v>1419.1000000000004</v>
      </c>
      <c r="W141" s="172">
        <f t="shared" si="66"/>
        <v>2688.4000000000015</v>
      </c>
      <c r="X141" s="204">
        <f t="shared" si="67"/>
        <v>4979.7000000000007</v>
      </c>
      <c r="Y141" s="186">
        <f t="shared" si="68"/>
        <v>2658.0000000000055</v>
      </c>
      <c r="Z141" s="186">
        <f t="shared" si="69"/>
        <v>5560.4</v>
      </c>
      <c r="AC141" s="212">
        <f t="shared" si="50"/>
        <v>359.59999999999945</v>
      </c>
      <c r="AD141" s="212">
        <f t="shared" si="51"/>
        <v>4406.3900000000003</v>
      </c>
      <c r="AE141" s="212">
        <f t="shared" si="55"/>
        <v>8284.5699999999943</v>
      </c>
    </row>
    <row r="142" spans="1:31" ht="19.5" customHeight="1" x14ac:dyDescent="0.2">
      <c r="A142" s="191">
        <v>135</v>
      </c>
      <c r="B142" s="188">
        <v>45489</v>
      </c>
      <c r="C142" s="144">
        <v>0</v>
      </c>
      <c r="D142" s="144">
        <v>0</v>
      </c>
      <c r="E142" s="144">
        <v>0</v>
      </c>
      <c r="F142" s="70">
        <f t="shared" si="56"/>
        <v>4458.9000000000005</v>
      </c>
      <c r="G142" s="175">
        <f t="shared" si="57"/>
        <v>6747</v>
      </c>
      <c r="H142" s="70">
        <f t="shared" si="58"/>
        <v>1980.8999999999999</v>
      </c>
      <c r="I142" s="184">
        <v>0</v>
      </c>
      <c r="J142" s="215">
        <v>0</v>
      </c>
      <c r="K142" s="176">
        <f t="shared" si="59"/>
        <v>691.69999999999902</v>
      </c>
      <c r="L142" s="176">
        <f t="shared" si="60"/>
        <v>1856.2999999999995</v>
      </c>
      <c r="M142" s="204">
        <f t="shared" si="61"/>
        <v>1980.8999999999994</v>
      </c>
      <c r="N142" s="186">
        <f t="shared" si="62"/>
        <v>1419.6000000000004</v>
      </c>
      <c r="O142" s="186">
        <f t="shared" si="63"/>
        <v>2688.8000000000015</v>
      </c>
      <c r="P142" s="199">
        <f t="shared" si="47"/>
        <v>70.440000000000737</v>
      </c>
      <c r="Q142" s="200">
        <f t="shared" si="48"/>
        <v>3330.2999999999984</v>
      </c>
      <c r="R142" s="200">
        <f t="shared" si="49"/>
        <v>8580.4</v>
      </c>
      <c r="S142" s="70">
        <f t="shared" si="64"/>
        <v>3140.4</v>
      </c>
      <c r="T142" s="215">
        <v>0</v>
      </c>
      <c r="U142" s="215">
        <v>0</v>
      </c>
      <c r="V142" s="172">
        <f t="shared" si="65"/>
        <v>1419.1000000000004</v>
      </c>
      <c r="W142" s="172">
        <f t="shared" si="66"/>
        <v>2688.4000000000015</v>
      </c>
      <c r="X142" s="204">
        <f t="shared" si="67"/>
        <v>4979.7000000000007</v>
      </c>
      <c r="Y142" s="186">
        <f t="shared" si="68"/>
        <v>2658.0000000000055</v>
      </c>
      <c r="Z142" s="186">
        <f t="shared" si="69"/>
        <v>5560.4</v>
      </c>
      <c r="AC142" s="212">
        <f t="shared" si="50"/>
        <v>359.59999999999945</v>
      </c>
      <c r="AD142" s="212">
        <f t="shared" si="51"/>
        <v>4406.3900000000003</v>
      </c>
      <c r="AE142" s="212">
        <f t="shared" si="55"/>
        <v>8284.5699999999943</v>
      </c>
    </row>
    <row r="143" spans="1:31" ht="19.5" customHeight="1" x14ac:dyDescent="0.2">
      <c r="A143" s="191">
        <v>136</v>
      </c>
      <c r="B143" s="188">
        <v>45490</v>
      </c>
      <c r="C143" s="144">
        <v>0.6</v>
      </c>
      <c r="D143" s="144">
        <v>2</v>
      </c>
      <c r="E143" s="144">
        <v>1</v>
      </c>
      <c r="F143" s="70">
        <f t="shared" si="56"/>
        <v>4459.5000000000009</v>
      </c>
      <c r="G143" s="175">
        <f t="shared" si="57"/>
        <v>6748</v>
      </c>
      <c r="H143" s="70">
        <f t="shared" si="58"/>
        <v>1981.4999999999998</v>
      </c>
      <c r="I143" s="184">
        <v>0.4</v>
      </c>
      <c r="J143" s="215">
        <v>1</v>
      </c>
      <c r="K143" s="176">
        <f t="shared" si="59"/>
        <v>692.099999999999</v>
      </c>
      <c r="L143" s="176">
        <f t="shared" si="60"/>
        <v>1857.2999999999995</v>
      </c>
      <c r="M143" s="204">
        <f t="shared" si="61"/>
        <v>1981.4999999999993</v>
      </c>
      <c r="N143" s="186">
        <f t="shared" si="62"/>
        <v>1420.0000000000005</v>
      </c>
      <c r="O143" s="186">
        <f t="shared" si="63"/>
        <v>2689.8000000000015</v>
      </c>
      <c r="P143" s="199">
        <f t="shared" si="47"/>
        <v>69.840000000000828</v>
      </c>
      <c r="Q143" s="200">
        <f t="shared" si="48"/>
        <v>3329.2999999999984</v>
      </c>
      <c r="R143" s="200">
        <f t="shared" si="49"/>
        <v>8580</v>
      </c>
      <c r="S143" s="70">
        <f t="shared" si="64"/>
        <v>3141</v>
      </c>
      <c r="T143" s="215">
        <v>0.3</v>
      </c>
      <c r="U143" s="215">
        <v>0.9</v>
      </c>
      <c r="V143" s="172">
        <f t="shared" si="65"/>
        <v>1419.4000000000003</v>
      </c>
      <c r="W143" s="172">
        <f t="shared" si="66"/>
        <v>2689.3000000000015</v>
      </c>
      <c r="X143" s="204">
        <f t="shared" si="67"/>
        <v>4980.3000000000011</v>
      </c>
      <c r="Y143" s="186">
        <f t="shared" si="68"/>
        <v>2658.3000000000056</v>
      </c>
      <c r="Z143" s="186">
        <f t="shared" si="69"/>
        <v>5561.2999999999993</v>
      </c>
      <c r="AC143" s="212">
        <f t="shared" si="50"/>
        <v>358.99999999999909</v>
      </c>
      <c r="AD143" s="212">
        <f t="shared" si="51"/>
        <v>4405.4900000000007</v>
      </c>
      <c r="AE143" s="212">
        <f t="shared" si="55"/>
        <v>8284.269999999995</v>
      </c>
    </row>
    <row r="144" spans="1:31" ht="19.5" customHeight="1" x14ac:dyDescent="0.2">
      <c r="A144" s="191">
        <v>137</v>
      </c>
      <c r="B144" s="188">
        <v>45491</v>
      </c>
      <c r="C144" s="144">
        <v>0.5</v>
      </c>
      <c r="D144" s="144">
        <v>1</v>
      </c>
      <c r="E144" s="144">
        <v>1</v>
      </c>
      <c r="F144" s="70">
        <f t="shared" si="56"/>
        <v>4460.0000000000009</v>
      </c>
      <c r="G144" s="175">
        <f t="shared" si="57"/>
        <v>6749</v>
      </c>
      <c r="H144" s="70">
        <f t="shared" si="58"/>
        <v>1981.9999999999998</v>
      </c>
      <c r="I144" s="184">
        <v>0.3</v>
      </c>
      <c r="J144" s="215">
        <v>0.9</v>
      </c>
      <c r="K144" s="176">
        <f t="shared" si="59"/>
        <v>692.39999999999895</v>
      </c>
      <c r="L144" s="176">
        <f t="shared" si="60"/>
        <v>1858.1999999999996</v>
      </c>
      <c r="M144" s="204">
        <f t="shared" si="61"/>
        <v>1981.9999999999993</v>
      </c>
      <c r="N144" s="186">
        <f t="shared" si="62"/>
        <v>1420.3000000000004</v>
      </c>
      <c r="O144" s="186">
        <f t="shared" si="63"/>
        <v>2690.7000000000016</v>
      </c>
      <c r="P144" s="199">
        <f t="shared" si="47"/>
        <v>69.340000000000828</v>
      </c>
      <c r="Q144" s="200">
        <f t="shared" si="48"/>
        <v>3328.3999999999987</v>
      </c>
      <c r="R144" s="200">
        <f t="shared" si="49"/>
        <v>8579.6999999999989</v>
      </c>
      <c r="S144" s="70">
        <f t="shared" si="64"/>
        <v>3141.5</v>
      </c>
      <c r="T144" s="215">
        <v>0.4</v>
      </c>
      <c r="U144" s="215">
        <v>1</v>
      </c>
      <c r="V144" s="172">
        <f t="shared" si="65"/>
        <v>1419.8000000000004</v>
      </c>
      <c r="W144" s="172">
        <f t="shared" si="66"/>
        <v>2690.3000000000015</v>
      </c>
      <c r="X144" s="204">
        <f t="shared" si="67"/>
        <v>4980.8000000000011</v>
      </c>
      <c r="Y144" s="186">
        <f t="shared" si="68"/>
        <v>2658.7000000000057</v>
      </c>
      <c r="Z144" s="186">
        <f t="shared" si="69"/>
        <v>5562.2999999999993</v>
      </c>
      <c r="AC144" s="212">
        <f t="shared" si="50"/>
        <v>358.49999999999909</v>
      </c>
      <c r="AD144" s="212">
        <f t="shared" si="51"/>
        <v>4404.4900000000007</v>
      </c>
      <c r="AE144" s="212">
        <f t="shared" si="55"/>
        <v>8283.8699999999953</v>
      </c>
    </row>
    <row r="145" spans="1:31" ht="19.5" customHeight="1" x14ac:dyDescent="0.2">
      <c r="A145" s="191">
        <v>138</v>
      </c>
      <c r="B145" s="188">
        <v>45492</v>
      </c>
      <c r="C145" s="144">
        <v>0.4</v>
      </c>
      <c r="D145" s="144">
        <v>1</v>
      </c>
      <c r="E145" s="144">
        <v>1</v>
      </c>
      <c r="F145" s="70">
        <f t="shared" si="56"/>
        <v>4460.4000000000005</v>
      </c>
      <c r="G145" s="175">
        <f t="shared" si="57"/>
        <v>6750</v>
      </c>
      <c r="H145" s="70">
        <f t="shared" si="58"/>
        <v>1982.3999999999999</v>
      </c>
      <c r="I145" s="184">
        <v>0.4</v>
      </c>
      <c r="J145" s="215">
        <v>0.8</v>
      </c>
      <c r="K145" s="176">
        <f t="shared" si="59"/>
        <v>692.79999999999893</v>
      </c>
      <c r="L145" s="176">
        <f t="shared" si="60"/>
        <v>1858.9999999999995</v>
      </c>
      <c r="M145" s="204">
        <f t="shared" si="61"/>
        <v>1982.3999999999994</v>
      </c>
      <c r="N145" s="186">
        <f t="shared" si="62"/>
        <v>1420.7000000000005</v>
      </c>
      <c r="O145" s="186">
        <f t="shared" si="63"/>
        <v>2691.5000000000018</v>
      </c>
      <c r="P145" s="199">
        <f t="shared" si="47"/>
        <v>68.940000000000737</v>
      </c>
      <c r="Q145" s="200">
        <f t="shared" si="48"/>
        <v>3327.5999999999985</v>
      </c>
      <c r="R145" s="200">
        <f t="shared" si="49"/>
        <v>8579.2999999999993</v>
      </c>
      <c r="S145" s="70">
        <f t="shared" si="64"/>
        <v>3141.9</v>
      </c>
      <c r="T145" s="215">
        <v>0.3</v>
      </c>
      <c r="U145" s="215">
        <v>0.8</v>
      </c>
      <c r="V145" s="172">
        <f t="shared" si="65"/>
        <v>1420.1000000000004</v>
      </c>
      <c r="W145" s="172">
        <f t="shared" si="66"/>
        <v>2691.1000000000017</v>
      </c>
      <c r="X145" s="204">
        <f t="shared" si="67"/>
        <v>4981.2000000000007</v>
      </c>
      <c r="Y145" s="186">
        <f t="shared" si="68"/>
        <v>2659.0000000000059</v>
      </c>
      <c r="Z145" s="186">
        <f t="shared" si="69"/>
        <v>5563.0999999999995</v>
      </c>
      <c r="AC145" s="212">
        <f t="shared" si="50"/>
        <v>358.09999999999945</v>
      </c>
      <c r="AD145" s="212">
        <f t="shared" si="51"/>
        <v>4403.6900000000005</v>
      </c>
      <c r="AE145" s="212">
        <f t="shared" si="55"/>
        <v>8283.5699999999943</v>
      </c>
    </row>
    <row r="146" spans="1:31" ht="19.5" customHeight="1" x14ac:dyDescent="0.2">
      <c r="A146" s="191">
        <v>139</v>
      </c>
      <c r="B146" s="188">
        <v>45495</v>
      </c>
      <c r="C146" s="144">
        <v>2.2999999999999998</v>
      </c>
      <c r="D146" s="144">
        <v>1</v>
      </c>
      <c r="E146" s="144">
        <v>1</v>
      </c>
      <c r="F146" s="70">
        <f t="shared" si="56"/>
        <v>4462.7000000000007</v>
      </c>
      <c r="G146" s="175">
        <f t="shared" si="57"/>
        <v>6751</v>
      </c>
      <c r="H146" s="70">
        <f t="shared" si="58"/>
        <v>1984.6999999999998</v>
      </c>
      <c r="I146" s="184">
        <v>0.3</v>
      </c>
      <c r="J146" s="215">
        <v>0.9</v>
      </c>
      <c r="K146" s="176">
        <f t="shared" si="59"/>
        <v>693.09999999999889</v>
      </c>
      <c r="L146" s="176">
        <f t="shared" si="60"/>
        <v>1859.8999999999996</v>
      </c>
      <c r="M146" s="204">
        <f t="shared" si="61"/>
        <v>1984.6999999999994</v>
      </c>
      <c r="N146" s="186">
        <f t="shared" si="62"/>
        <v>1421.0000000000005</v>
      </c>
      <c r="O146" s="186">
        <f t="shared" si="63"/>
        <v>2692.4000000000019</v>
      </c>
      <c r="P146" s="199">
        <f t="shared" si="47"/>
        <v>66.640000000000555</v>
      </c>
      <c r="Q146" s="200">
        <f t="shared" si="48"/>
        <v>3326.699999999998</v>
      </c>
      <c r="R146" s="200">
        <f t="shared" si="49"/>
        <v>8579</v>
      </c>
      <c r="S146" s="70">
        <f t="shared" si="64"/>
        <v>3144.2000000000003</v>
      </c>
      <c r="T146" s="215">
        <v>0.4</v>
      </c>
      <c r="U146" s="215">
        <v>0.8</v>
      </c>
      <c r="V146" s="172">
        <f t="shared" si="65"/>
        <v>1420.5000000000005</v>
      </c>
      <c r="W146" s="172">
        <f t="shared" si="66"/>
        <v>2691.9000000000019</v>
      </c>
      <c r="X146" s="204">
        <f t="shared" si="67"/>
        <v>4983.5000000000009</v>
      </c>
      <c r="Y146" s="186">
        <f t="shared" si="68"/>
        <v>2659.400000000006</v>
      </c>
      <c r="Z146" s="186">
        <f t="shared" si="69"/>
        <v>5563.9</v>
      </c>
      <c r="AC146" s="212">
        <f t="shared" si="50"/>
        <v>355.79999999999927</v>
      </c>
      <c r="AD146" s="212">
        <f t="shared" si="51"/>
        <v>4402.8900000000003</v>
      </c>
      <c r="AE146" s="212">
        <f t="shared" si="55"/>
        <v>8283.1699999999946</v>
      </c>
    </row>
    <row r="147" spans="1:31" ht="19.5" customHeight="1" x14ac:dyDescent="0.2">
      <c r="A147" s="191">
        <v>140</v>
      </c>
      <c r="B147" s="188">
        <v>45496</v>
      </c>
      <c r="C147" s="144">
        <v>1.2</v>
      </c>
      <c r="D147" s="144">
        <v>1</v>
      </c>
      <c r="E147" s="144">
        <v>1</v>
      </c>
      <c r="F147" s="70">
        <f t="shared" si="56"/>
        <v>4463.9000000000005</v>
      </c>
      <c r="G147" s="175">
        <f t="shared" si="57"/>
        <v>6752</v>
      </c>
      <c r="H147" s="70">
        <f t="shared" si="58"/>
        <v>1985.8999999999999</v>
      </c>
      <c r="I147" s="184">
        <v>0.3</v>
      </c>
      <c r="J147" s="215">
        <v>0.8</v>
      </c>
      <c r="K147" s="176">
        <f t="shared" si="59"/>
        <v>693.39999999999884</v>
      </c>
      <c r="L147" s="176">
        <f t="shared" si="60"/>
        <v>1860.6999999999996</v>
      </c>
      <c r="M147" s="204">
        <f t="shared" si="61"/>
        <v>1985.8999999999994</v>
      </c>
      <c r="N147" s="186">
        <f t="shared" si="62"/>
        <v>1421.3000000000004</v>
      </c>
      <c r="O147" s="186">
        <f t="shared" si="63"/>
        <v>2693.2000000000021</v>
      </c>
      <c r="P147" s="199">
        <f t="shared" si="47"/>
        <v>65.440000000000737</v>
      </c>
      <c r="Q147" s="200">
        <f t="shared" si="48"/>
        <v>3325.8999999999978</v>
      </c>
      <c r="R147" s="200">
        <f t="shared" si="49"/>
        <v>8578.6999999999989</v>
      </c>
      <c r="S147" s="70">
        <f t="shared" si="64"/>
        <v>3145.4</v>
      </c>
      <c r="T147" s="215">
        <v>0.3</v>
      </c>
      <c r="U147" s="215">
        <v>0.9</v>
      </c>
      <c r="V147" s="172">
        <f t="shared" si="65"/>
        <v>1420.8000000000004</v>
      </c>
      <c r="W147" s="172">
        <f t="shared" si="66"/>
        <v>2692.800000000002</v>
      </c>
      <c r="X147" s="204">
        <f t="shared" si="67"/>
        <v>4984.7000000000007</v>
      </c>
      <c r="Y147" s="186">
        <f t="shared" si="68"/>
        <v>2659.7000000000062</v>
      </c>
      <c r="Z147" s="186">
        <f t="shared" si="69"/>
        <v>5564.7999999999993</v>
      </c>
      <c r="AC147" s="212">
        <f t="shared" si="50"/>
        <v>354.59999999999945</v>
      </c>
      <c r="AD147" s="212">
        <f t="shared" si="51"/>
        <v>4401.9900000000007</v>
      </c>
      <c r="AE147" s="212">
        <f t="shared" si="55"/>
        <v>8282.8699999999935</v>
      </c>
    </row>
    <row r="148" spans="1:31" ht="19.5" customHeight="1" x14ac:dyDescent="0.2">
      <c r="A148" s="192">
        <v>141</v>
      </c>
      <c r="B148" s="193">
        <v>45496</v>
      </c>
      <c r="C148" s="216">
        <v>0</v>
      </c>
      <c r="D148" s="216">
        <v>1</v>
      </c>
      <c r="E148" s="216">
        <v>0</v>
      </c>
      <c r="F148" s="112">
        <f t="shared" si="56"/>
        <v>4463.9000000000005</v>
      </c>
      <c r="G148" s="194">
        <f t="shared" si="57"/>
        <v>6752</v>
      </c>
      <c r="H148" s="112">
        <f t="shared" si="58"/>
        <v>1985.8999999999999</v>
      </c>
      <c r="I148" s="195">
        <v>0.4</v>
      </c>
      <c r="J148" s="217">
        <v>0.5</v>
      </c>
      <c r="K148" s="196">
        <f t="shared" si="59"/>
        <v>693.79999999999882</v>
      </c>
      <c r="L148" s="196">
        <f t="shared" si="60"/>
        <v>1861.1999999999996</v>
      </c>
      <c r="M148" s="218">
        <f t="shared" si="61"/>
        <v>1985.8999999999994</v>
      </c>
      <c r="N148" s="198">
        <f t="shared" si="62"/>
        <v>1421.7000000000005</v>
      </c>
      <c r="O148" s="198">
        <f t="shared" si="63"/>
        <v>2693.7000000000021</v>
      </c>
      <c r="P148" s="199">
        <f t="shared" si="47"/>
        <v>65.440000000000737</v>
      </c>
      <c r="Q148" s="200">
        <f t="shared" si="48"/>
        <v>3325.3999999999978</v>
      </c>
      <c r="R148" s="200">
        <f t="shared" si="49"/>
        <v>8578.2999999999993</v>
      </c>
      <c r="S148" s="112">
        <f t="shared" si="64"/>
        <v>3145.4</v>
      </c>
      <c r="T148" s="217">
        <v>0.3</v>
      </c>
      <c r="U148" s="217">
        <v>0.5</v>
      </c>
      <c r="V148" s="202">
        <f t="shared" si="65"/>
        <v>1421.1000000000004</v>
      </c>
      <c r="W148" s="202">
        <f t="shared" si="66"/>
        <v>2693.300000000002</v>
      </c>
      <c r="X148" s="218">
        <f t="shared" si="67"/>
        <v>4984.7000000000007</v>
      </c>
      <c r="Y148" s="198">
        <f t="shared" si="68"/>
        <v>2660.0000000000064</v>
      </c>
      <c r="Z148" s="198">
        <f t="shared" si="69"/>
        <v>5565.2999999999993</v>
      </c>
      <c r="AC148" s="212">
        <f t="shared" si="50"/>
        <v>354.59999999999945</v>
      </c>
      <c r="AD148" s="212">
        <f t="shared" si="51"/>
        <v>4401.4900000000007</v>
      </c>
      <c r="AE148" s="212">
        <f t="shared" si="55"/>
        <v>8282.5699999999943</v>
      </c>
    </row>
    <row r="149" spans="1:31" ht="19.5" customHeight="1" x14ac:dyDescent="0.2">
      <c r="A149" s="191">
        <v>142</v>
      </c>
      <c r="B149" s="188">
        <v>45497</v>
      </c>
      <c r="C149" s="144">
        <v>2</v>
      </c>
      <c r="D149" s="144">
        <v>3</v>
      </c>
      <c r="E149" s="144">
        <v>7</v>
      </c>
      <c r="F149" s="70">
        <f t="shared" si="56"/>
        <v>4465.9000000000005</v>
      </c>
      <c r="G149" s="175">
        <f t="shared" si="57"/>
        <v>6759</v>
      </c>
      <c r="H149" s="70">
        <f t="shared" si="58"/>
        <v>1987.8999999999999</v>
      </c>
      <c r="I149" s="184">
        <v>1</v>
      </c>
      <c r="J149" s="215">
        <v>3.4</v>
      </c>
      <c r="K149" s="176">
        <f t="shared" si="59"/>
        <v>694.79999999999882</v>
      </c>
      <c r="L149" s="176">
        <f t="shared" si="60"/>
        <v>1864.5999999999997</v>
      </c>
      <c r="M149" s="204">
        <f t="shared" si="61"/>
        <v>1987.8999999999994</v>
      </c>
      <c r="N149" s="186">
        <f t="shared" si="62"/>
        <v>1422.7000000000005</v>
      </c>
      <c r="O149" s="186">
        <f t="shared" si="63"/>
        <v>2697.1000000000022</v>
      </c>
      <c r="P149" s="199">
        <f t="shared" si="47"/>
        <v>63.440000000000737</v>
      </c>
      <c r="Q149" s="200">
        <f t="shared" si="48"/>
        <v>3321.9999999999982</v>
      </c>
      <c r="R149" s="200">
        <f t="shared" si="49"/>
        <v>8577.2999999999993</v>
      </c>
      <c r="S149" s="70">
        <f t="shared" si="64"/>
        <v>3147.4</v>
      </c>
      <c r="T149" s="215">
        <v>1.1000000000000001</v>
      </c>
      <c r="U149" s="215">
        <v>3.8</v>
      </c>
      <c r="V149" s="172">
        <f t="shared" si="65"/>
        <v>1422.2000000000003</v>
      </c>
      <c r="W149" s="172">
        <f t="shared" si="66"/>
        <v>2697.1000000000022</v>
      </c>
      <c r="X149" s="204">
        <f t="shared" si="67"/>
        <v>4986.7000000000007</v>
      </c>
      <c r="Y149" s="186">
        <f t="shared" si="68"/>
        <v>2661.1000000000063</v>
      </c>
      <c r="Z149" s="186">
        <f t="shared" si="69"/>
        <v>5569.0999999999995</v>
      </c>
      <c r="AC149" s="212">
        <f t="shared" si="50"/>
        <v>352.59999999999945</v>
      </c>
      <c r="AD149" s="212">
        <f t="shared" si="51"/>
        <v>4397.6900000000005</v>
      </c>
      <c r="AE149" s="212">
        <f t="shared" si="55"/>
        <v>8281.4699999999939</v>
      </c>
    </row>
    <row r="150" spans="1:31" ht="19.5" customHeight="1" x14ac:dyDescent="0.2">
      <c r="A150" s="191">
        <v>143</v>
      </c>
      <c r="B150" s="219">
        <v>45498</v>
      </c>
      <c r="C150" s="144">
        <v>4.4000000000000004</v>
      </c>
      <c r="D150" s="144">
        <v>2</v>
      </c>
      <c r="E150" s="144">
        <v>2</v>
      </c>
      <c r="F150" s="70">
        <f t="shared" si="56"/>
        <v>4470.3</v>
      </c>
      <c r="G150" s="175">
        <f t="shared" si="57"/>
        <v>6761</v>
      </c>
      <c r="H150" s="70">
        <f t="shared" si="58"/>
        <v>1992.3</v>
      </c>
      <c r="I150" s="184">
        <v>0.7</v>
      </c>
      <c r="J150" s="215">
        <v>1.9</v>
      </c>
      <c r="K150" s="176">
        <f t="shared" si="59"/>
        <v>695.49999999999886</v>
      </c>
      <c r="L150" s="176">
        <f t="shared" si="60"/>
        <v>1866.4999999999998</v>
      </c>
      <c r="M150" s="204">
        <f t="shared" si="61"/>
        <v>1992.2999999999995</v>
      </c>
      <c r="N150" s="186">
        <f t="shared" si="62"/>
        <v>1423.4000000000005</v>
      </c>
      <c r="O150" s="186">
        <f t="shared" si="63"/>
        <v>2699.0000000000023</v>
      </c>
      <c r="P150" s="199">
        <f t="shared" si="47"/>
        <v>59.040000000000646</v>
      </c>
      <c r="Q150" s="200">
        <f t="shared" si="48"/>
        <v>3320.0999999999976</v>
      </c>
      <c r="R150" s="200">
        <f t="shared" si="49"/>
        <v>8576.5999999999985</v>
      </c>
      <c r="S150" s="70">
        <f t="shared" si="64"/>
        <v>3151.8</v>
      </c>
      <c r="T150" s="215">
        <v>0.6</v>
      </c>
      <c r="U150" s="215">
        <v>1.7</v>
      </c>
      <c r="V150" s="172">
        <f t="shared" si="65"/>
        <v>1422.8000000000002</v>
      </c>
      <c r="W150" s="172">
        <f t="shared" si="66"/>
        <v>2698.800000000002</v>
      </c>
      <c r="X150" s="204">
        <f t="shared" si="67"/>
        <v>4991.1000000000004</v>
      </c>
      <c r="Y150" s="186">
        <f t="shared" si="68"/>
        <v>2661.7000000000062</v>
      </c>
      <c r="Z150" s="186">
        <f t="shared" si="69"/>
        <v>5570.7999999999993</v>
      </c>
      <c r="AC150" s="212">
        <f t="shared" si="50"/>
        <v>348.19999999999982</v>
      </c>
      <c r="AD150" s="212">
        <f t="shared" si="51"/>
        <v>4395.9900000000007</v>
      </c>
      <c r="AE150" s="212">
        <f t="shared" si="55"/>
        <v>8280.8699999999935</v>
      </c>
    </row>
    <row r="151" spans="1:31" ht="19.5" customHeight="1" x14ac:dyDescent="0.2">
      <c r="A151" s="192">
        <v>144</v>
      </c>
      <c r="B151" s="220">
        <v>45499</v>
      </c>
      <c r="C151" s="221">
        <v>1.1000000000000001</v>
      </c>
      <c r="D151" s="221">
        <v>1</v>
      </c>
      <c r="E151" s="221">
        <v>2</v>
      </c>
      <c r="F151" s="70">
        <f t="shared" si="56"/>
        <v>4471.4000000000005</v>
      </c>
      <c r="G151" s="175">
        <f t="shared" si="57"/>
        <v>6763</v>
      </c>
      <c r="H151" s="70">
        <f t="shared" si="58"/>
        <v>1993.3999999999999</v>
      </c>
      <c r="I151" s="208">
        <v>0.3</v>
      </c>
      <c r="J151" s="222">
        <v>1.2</v>
      </c>
      <c r="K151" s="176">
        <f t="shared" si="59"/>
        <v>695.79999999999882</v>
      </c>
      <c r="L151" s="176">
        <f t="shared" si="60"/>
        <v>1867.6999999999998</v>
      </c>
      <c r="M151" s="204">
        <f t="shared" si="61"/>
        <v>1993.3999999999994</v>
      </c>
      <c r="N151" s="186">
        <f t="shared" si="62"/>
        <v>1423.7000000000005</v>
      </c>
      <c r="O151" s="186">
        <f t="shared" si="63"/>
        <v>2700.2000000000021</v>
      </c>
      <c r="P151" s="199">
        <f t="shared" si="47"/>
        <v>57.940000000000737</v>
      </c>
      <c r="Q151" s="200">
        <f t="shared" si="48"/>
        <v>3318.8999999999978</v>
      </c>
      <c r="R151" s="200">
        <f t="shared" si="49"/>
        <v>8576.2999999999993</v>
      </c>
      <c r="S151" s="70">
        <f t="shared" si="64"/>
        <v>3152.9</v>
      </c>
      <c r="T151" s="222">
        <v>0.4</v>
      </c>
      <c r="U151" s="222">
        <v>1.3</v>
      </c>
      <c r="V151" s="172">
        <f t="shared" si="65"/>
        <v>1423.2000000000003</v>
      </c>
      <c r="W151" s="172">
        <f t="shared" si="66"/>
        <v>2700.1000000000022</v>
      </c>
      <c r="X151" s="204">
        <f t="shared" si="67"/>
        <v>4992.2000000000007</v>
      </c>
      <c r="Y151" s="186">
        <f t="shared" si="68"/>
        <v>2662.1000000000063</v>
      </c>
      <c r="Z151" s="186">
        <f t="shared" si="69"/>
        <v>5572.0999999999995</v>
      </c>
      <c r="AC151" s="212">
        <f t="shared" si="50"/>
        <v>347.09999999999945</v>
      </c>
      <c r="AD151" s="212">
        <f t="shared" si="51"/>
        <v>4394.6900000000005</v>
      </c>
      <c r="AE151" s="212">
        <f t="shared" si="55"/>
        <v>8280.4699999999939</v>
      </c>
    </row>
    <row r="152" spans="1:31" ht="19.5" customHeight="1" x14ac:dyDescent="0.2">
      <c r="A152" s="191">
        <v>145</v>
      </c>
      <c r="B152" s="219">
        <v>45500</v>
      </c>
      <c r="C152" s="144">
        <v>2.1</v>
      </c>
      <c r="D152" s="144">
        <v>1</v>
      </c>
      <c r="E152" s="144">
        <v>1</v>
      </c>
      <c r="F152" s="70">
        <f t="shared" si="56"/>
        <v>4473.5000000000009</v>
      </c>
      <c r="G152" s="175">
        <f t="shared" si="57"/>
        <v>6764</v>
      </c>
      <c r="H152" s="70">
        <f t="shared" si="58"/>
        <v>1995.4999999999998</v>
      </c>
      <c r="I152" s="184">
        <v>0.3</v>
      </c>
      <c r="J152" s="215">
        <v>0.9</v>
      </c>
      <c r="K152" s="176">
        <f t="shared" si="59"/>
        <v>696.09999999999877</v>
      </c>
      <c r="L152" s="176">
        <f t="shared" si="60"/>
        <v>1868.6</v>
      </c>
      <c r="M152" s="204">
        <f t="shared" si="61"/>
        <v>1995.4999999999993</v>
      </c>
      <c r="N152" s="186">
        <f t="shared" si="62"/>
        <v>1424.0000000000005</v>
      </c>
      <c r="O152" s="186">
        <f t="shared" si="63"/>
        <v>2701.1000000000022</v>
      </c>
      <c r="P152" s="199">
        <f t="shared" si="47"/>
        <v>55.840000000000828</v>
      </c>
      <c r="Q152" s="200">
        <f t="shared" si="48"/>
        <v>3317.9999999999982</v>
      </c>
      <c r="R152" s="200">
        <f t="shared" si="49"/>
        <v>8576</v>
      </c>
      <c r="S152" s="70">
        <f t="shared" si="64"/>
        <v>3155</v>
      </c>
      <c r="T152" s="215">
        <v>0.3</v>
      </c>
      <c r="U152" s="215">
        <v>1</v>
      </c>
      <c r="V152" s="172">
        <f t="shared" si="65"/>
        <v>1423.5000000000002</v>
      </c>
      <c r="W152" s="172">
        <f t="shared" si="66"/>
        <v>2701.1000000000022</v>
      </c>
      <c r="X152" s="204">
        <f t="shared" si="67"/>
        <v>4994.3000000000011</v>
      </c>
      <c r="Y152" s="186">
        <f t="shared" si="68"/>
        <v>2662.4000000000065</v>
      </c>
      <c r="Z152" s="186">
        <f t="shared" si="69"/>
        <v>5573.0999999999995</v>
      </c>
      <c r="AC152" s="212">
        <f t="shared" si="50"/>
        <v>344.99999999999909</v>
      </c>
      <c r="AD152" s="212">
        <f t="shared" si="51"/>
        <v>4393.6900000000005</v>
      </c>
      <c r="AE152" s="212">
        <f t="shared" si="55"/>
        <v>8280.1699999999946</v>
      </c>
    </row>
    <row r="153" spans="1:31" ht="19.5" customHeight="1" thickBot="1" x14ac:dyDescent="0.25">
      <c r="A153" s="192">
        <v>146</v>
      </c>
      <c r="B153" s="223">
        <v>45502</v>
      </c>
      <c r="C153" s="216">
        <v>0.5</v>
      </c>
      <c r="D153" s="216">
        <v>1</v>
      </c>
      <c r="E153" s="216">
        <v>1</v>
      </c>
      <c r="F153" s="112">
        <f t="shared" si="56"/>
        <v>4474.0000000000009</v>
      </c>
      <c r="G153" s="194">
        <f t="shared" si="57"/>
        <v>6765</v>
      </c>
      <c r="H153" s="112">
        <f t="shared" si="58"/>
        <v>1995.9999999999998</v>
      </c>
      <c r="I153" s="195">
        <v>0.4</v>
      </c>
      <c r="J153" s="217">
        <v>0.9</v>
      </c>
      <c r="K153" s="196">
        <f t="shared" si="59"/>
        <v>696.49999999999875</v>
      </c>
      <c r="L153" s="196">
        <f t="shared" si="60"/>
        <v>1869.5</v>
      </c>
      <c r="M153" s="218">
        <f t="shared" si="61"/>
        <v>1995.9999999999993</v>
      </c>
      <c r="N153" s="198">
        <f t="shared" si="62"/>
        <v>1424.4000000000005</v>
      </c>
      <c r="O153" s="198">
        <f t="shared" si="63"/>
        <v>2702.0000000000023</v>
      </c>
      <c r="P153" s="199">
        <f t="shared" si="47"/>
        <v>55.340000000000828</v>
      </c>
      <c r="Q153" s="200">
        <f t="shared" si="48"/>
        <v>3317.0999999999976</v>
      </c>
      <c r="R153" s="200">
        <f t="shared" si="49"/>
        <v>8575.5999999999985</v>
      </c>
      <c r="S153" s="112">
        <f t="shared" si="64"/>
        <v>3155.5</v>
      </c>
      <c r="T153" s="217">
        <v>0.4</v>
      </c>
      <c r="U153" s="217">
        <v>0.9</v>
      </c>
      <c r="V153" s="202">
        <f t="shared" si="65"/>
        <v>1423.9000000000003</v>
      </c>
      <c r="W153" s="202">
        <f t="shared" si="66"/>
        <v>2702.0000000000023</v>
      </c>
      <c r="X153" s="218">
        <f t="shared" si="67"/>
        <v>4994.8000000000011</v>
      </c>
      <c r="Y153" s="198">
        <f t="shared" si="68"/>
        <v>2662.8000000000065</v>
      </c>
      <c r="Z153" s="198">
        <f t="shared" si="69"/>
        <v>5573.9999999999991</v>
      </c>
      <c r="AA153" s="155"/>
      <c r="AB153" s="155"/>
      <c r="AC153" s="212">
        <f t="shared" si="50"/>
        <v>344.49999999999909</v>
      </c>
      <c r="AD153" s="212">
        <f t="shared" si="51"/>
        <v>4392.7900000000009</v>
      </c>
      <c r="AE153" s="212">
        <f t="shared" si="55"/>
        <v>8279.7699999999932</v>
      </c>
    </row>
    <row r="154" spans="1:31" ht="19.5" customHeight="1" thickBot="1" x14ac:dyDescent="0.25">
      <c r="A154" s="488" t="s">
        <v>660</v>
      </c>
      <c r="B154" s="489"/>
      <c r="C154" s="489"/>
      <c r="D154" s="489"/>
      <c r="E154" s="489"/>
      <c r="F154" s="489"/>
      <c r="G154" s="489"/>
      <c r="H154" s="489"/>
      <c r="I154" s="489"/>
      <c r="J154" s="489"/>
      <c r="K154" s="489"/>
      <c r="L154" s="489"/>
      <c r="M154" s="489"/>
      <c r="N154" s="489"/>
      <c r="O154" s="489"/>
      <c r="P154" s="489"/>
      <c r="Q154" s="489"/>
      <c r="R154" s="489"/>
      <c r="S154" s="489"/>
      <c r="T154" s="489"/>
      <c r="U154" s="489"/>
      <c r="V154" s="489"/>
      <c r="W154" s="489"/>
      <c r="X154" s="489"/>
      <c r="Y154" s="489"/>
      <c r="Z154" s="489"/>
      <c r="AA154" s="489"/>
      <c r="AB154" s="489"/>
      <c r="AC154" s="489"/>
      <c r="AD154" s="489"/>
      <c r="AE154" s="490"/>
    </row>
    <row r="155" spans="1:31" ht="19.5" customHeight="1" x14ac:dyDescent="0.2">
      <c r="A155" s="224">
        <v>147</v>
      </c>
      <c r="B155" s="220">
        <v>45502</v>
      </c>
      <c r="C155" s="225">
        <v>0</v>
      </c>
      <c r="D155" s="225">
        <v>0</v>
      </c>
      <c r="E155" s="225">
        <v>0</v>
      </c>
      <c r="F155" s="129">
        <f>IF(C155="","",C155+F153)</f>
        <v>4474.0000000000009</v>
      </c>
      <c r="G155" s="207">
        <f>IF(E155="","",E155+G153)</f>
        <v>6765</v>
      </c>
      <c r="H155" s="221" t="str">
        <f>IF(C155&lt;&gt;"", "NEW", "")</f>
        <v>NEW</v>
      </c>
      <c r="I155" s="226">
        <v>0</v>
      </c>
      <c r="J155" s="225">
        <v>0</v>
      </c>
      <c r="K155" s="221" t="str">
        <f>IF(I155&lt;&gt;"", "NEW", "")</f>
        <v>NEW</v>
      </c>
      <c r="L155" s="221" t="str">
        <f>IF(J155&lt;&gt;"", "NEW", "")</f>
        <v>NEW</v>
      </c>
      <c r="M155" s="129">
        <f>IF(C155="","",C155+M153)</f>
        <v>1995.9999999999993</v>
      </c>
      <c r="N155" s="211">
        <f>IF(I155="","",I155+N153)</f>
        <v>1424.4000000000005</v>
      </c>
      <c r="O155" s="211">
        <f>IF(J155="","",J155+O153)</f>
        <v>2702.0000000000023</v>
      </c>
      <c r="P155" s="199">
        <f t="shared" ref="P155:P218" si="70">IF(M155="","",1118.76-(M155-932.58))</f>
        <v>55.340000000000828</v>
      </c>
      <c r="Q155" s="200">
        <f t="shared" ref="Q155:Q218" si="71">IF(O155="","",4170.13-(O155-1848.97))</f>
        <v>3317.0999999999976</v>
      </c>
      <c r="R155" s="200">
        <f t="shared" ref="R155:R218" si="72">IF(N155="","",8882.9-(N155-1117.1))</f>
        <v>8575.5999999999985</v>
      </c>
      <c r="S155" s="129">
        <f>IF(C155="","",C155+S153)</f>
        <v>3155.5</v>
      </c>
      <c r="T155" s="225">
        <v>0</v>
      </c>
      <c r="U155" s="225">
        <v>0</v>
      </c>
      <c r="V155" s="214">
        <v>1720.2</v>
      </c>
      <c r="W155" s="214">
        <v>2107.6</v>
      </c>
      <c r="X155" s="210">
        <f>IF(S155="","",S155-S153+X153)</f>
        <v>4994.8000000000011</v>
      </c>
      <c r="Y155" s="211">
        <f>IF(T155="","",T155+Y153)</f>
        <v>2662.8000000000065</v>
      </c>
      <c r="Z155" s="211">
        <f>IF(U155="","",U155+Z153)</f>
        <v>5573.9999999999991</v>
      </c>
      <c r="AA155" s="155"/>
      <c r="AB155" s="155"/>
      <c r="AC155" s="212">
        <f t="shared" ref="AC155:AC218" si="73">IF(X155="","",1311.4-(X155-4027.9))</f>
        <v>344.49999999999909</v>
      </c>
      <c r="AD155" s="212">
        <f t="shared" ref="AD155:AD218" si="74">IF(Z155="","",4763.06-(Z155-5203.73))</f>
        <v>4392.7900000000009</v>
      </c>
      <c r="AE155" s="212">
        <f t="shared" ref="AE155:AE218" si="75">IF(Y155="","",8577.5-(Y155-2365.07))</f>
        <v>8279.7699999999932</v>
      </c>
    </row>
    <row r="156" spans="1:31" ht="19.5" customHeight="1" x14ac:dyDescent="0.2">
      <c r="A156" s="191">
        <v>148</v>
      </c>
      <c r="B156" s="219">
        <v>45502</v>
      </c>
      <c r="C156" s="144">
        <v>0</v>
      </c>
      <c r="D156" s="144">
        <v>0</v>
      </c>
      <c r="E156" s="144">
        <v>0</v>
      </c>
      <c r="F156" s="70">
        <f t="shared" si="56"/>
        <v>4474.0000000000009</v>
      </c>
      <c r="G156" s="175">
        <f t="shared" si="57"/>
        <v>6765</v>
      </c>
      <c r="H156" s="144" t="str">
        <f t="shared" ref="H156:H219" si="76">IF(C156&lt;&gt;"", "NEW", "")</f>
        <v>NEW</v>
      </c>
      <c r="I156" s="184">
        <v>0.3</v>
      </c>
      <c r="J156" s="215">
        <v>0.5</v>
      </c>
      <c r="K156" s="144" t="str">
        <f t="shared" ref="K156:K219" si="77">IF(I156&lt;&gt;"", "NEW", "")</f>
        <v>NEW</v>
      </c>
      <c r="L156" s="144" t="str">
        <f t="shared" ref="L156:L219" si="78">IF(J156&lt;&gt;"", "NEW", "")</f>
        <v>NEW</v>
      </c>
      <c r="M156" s="129">
        <f>IF(C156="","",C156+M155)</f>
        <v>1995.9999999999993</v>
      </c>
      <c r="N156" s="186">
        <f t="shared" si="62"/>
        <v>1424.7000000000005</v>
      </c>
      <c r="O156" s="186">
        <f t="shared" si="63"/>
        <v>2702.5000000000023</v>
      </c>
      <c r="P156" s="199">
        <f t="shared" si="70"/>
        <v>55.340000000000828</v>
      </c>
      <c r="Q156" s="200">
        <f t="shared" si="71"/>
        <v>3316.5999999999976</v>
      </c>
      <c r="R156" s="200">
        <f t="shared" si="72"/>
        <v>8575.2999999999993</v>
      </c>
      <c r="S156" s="70">
        <f t="shared" si="64"/>
        <v>3155.5</v>
      </c>
      <c r="T156" s="215">
        <v>0.3</v>
      </c>
      <c r="U156" s="215">
        <v>0.5</v>
      </c>
      <c r="V156" s="172">
        <f t="shared" si="65"/>
        <v>1720.5</v>
      </c>
      <c r="W156" s="172">
        <f t="shared" si="66"/>
        <v>2108.1</v>
      </c>
      <c r="X156" s="204">
        <f t="shared" si="67"/>
        <v>4994.8000000000011</v>
      </c>
      <c r="Y156" s="186">
        <f t="shared" si="68"/>
        <v>2663.1000000000067</v>
      </c>
      <c r="Z156" s="186">
        <f t="shared" si="69"/>
        <v>5574.4999999999991</v>
      </c>
      <c r="AC156" s="212">
        <f t="shared" si="73"/>
        <v>344.49999999999909</v>
      </c>
      <c r="AD156" s="212">
        <f t="shared" si="74"/>
        <v>4392.2900000000009</v>
      </c>
      <c r="AE156" s="212">
        <f t="shared" si="75"/>
        <v>8279.4699999999939</v>
      </c>
    </row>
    <row r="157" spans="1:31" ht="19.5" customHeight="1" x14ac:dyDescent="0.2">
      <c r="A157" s="191">
        <v>149</v>
      </c>
      <c r="B157" s="219">
        <v>45503</v>
      </c>
      <c r="C157" s="144">
        <v>0</v>
      </c>
      <c r="D157" s="144">
        <v>3</v>
      </c>
      <c r="E157" s="144">
        <v>0</v>
      </c>
      <c r="F157" s="70">
        <f t="shared" si="56"/>
        <v>4474.0000000000009</v>
      </c>
      <c r="G157" s="175">
        <f t="shared" si="57"/>
        <v>6765</v>
      </c>
      <c r="H157" s="144" t="str">
        <f t="shared" si="76"/>
        <v>NEW</v>
      </c>
      <c r="I157" s="184">
        <v>1.4</v>
      </c>
      <c r="J157" s="215">
        <v>2</v>
      </c>
      <c r="K157" s="144" t="str">
        <f t="shared" si="77"/>
        <v>NEW</v>
      </c>
      <c r="L157" s="144" t="str">
        <f t="shared" si="78"/>
        <v>NEW</v>
      </c>
      <c r="M157" s="129">
        <f t="shared" ref="M157:M220" si="79">IF(C157="","",C157+M156)</f>
        <v>1995.9999999999993</v>
      </c>
      <c r="N157" s="186">
        <f t="shared" si="62"/>
        <v>1426.1000000000006</v>
      </c>
      <c r="O157" s="186">
        <f t="shared" si="63"/>
        <v>2704.5000000000023</v>
      </c>
      <c r="P157" s="199">
        <f t="shared" si="70"/>
        <v>55.340000000000828</v>
      </c>
      <c r="Q157" s="200">
        <f t="shared" si="71"/>
        <v>3314.5999999999976</v>
      </c>
      <c r="R157" s="200">
        <f t="shared" si="72"/>
        <v>8573.9</v>
      </c>
      <c r="S157" s="70">
        <f t="shared" si="64"/>
        <v>3155.5</v>
      </c>
      <c r="T157" s="215">
        <v>1.3</v>
      </c>
      <c r="U157" s="215">
        <v>2</v>
      </c>
      <c r="V157" s="172">
        <f t="shared" si="65"/>
        <v>1721.8</v>
      </c>
      <c r="W157" s="172">
        <f t="shared" si="66"/>
        <v>2110.1</v>
      </c>
      <c r="X157" s="204">
        <f t="shared" si="67"/>
        <v>4994.8000000000011</v>
      </c>
      <c r="Y157" s="186">
        <f t="shared" si="68"/>
        <v>2664.4000000000069</v>
      </c>
      <c r="Z157" s="186">
        <f t="shared" si="69"/>
        <v>5576.4999999999991</v>
      </c>
      <c r="AC157" s="212">
        <f t="shared" si="73"/>
        <v>344.49999999999909</v>
      </c>
      <c r="AD157" s="212">
        <f t="shared" si="74"/>
        <v>4390.2900000000009</v>
      </c>
      <c r="AE157" s="212">
        <f t="shared" si="75"/>
        <v>8278.1699999999928</v>
      </c>
    </row>
    <row r="158" spans="1:31" ht="19.5" customHeight="1" x14ac:dyDescent="0.2">
      <c r="A158" s="192">
        <v>150</v>
      </c>
      <c r="B158" s="219">
        <v>45505</v>
      </c>
      <c r="C158" s="144">
        <v>0</v>
      </c>
      <c r="D158" s="144">
        <v>1</v>
      </c>
      <c r="E158" s="144">
        <v>0</v>
      </c>
      <c r="F158" s="70">
        <f t="shared" si="56"/>
        <v>4474.0000000000009</v>
      </c>
      <c r="G158" s="175">
        <f t="shared" si="57"/>
        <v>6765</v>
      </c>
      <c r="H158" s="144" t="str">
        <f t="shared" si="76"/>
        <v>NEW</v>
      </c>
      <c r="I158" s="184">
        <v>0.9</v>
      </c>
      <c r="J158" s="215">
        <v>1.6</v>
      </c>
      <c r="K158" s="144" t="str">
        <f t="shared" si="77"/>
        <v>NEW</v>
      </c>
      <c r="L158" s="144" t="str">
        <f t="shared" si="78"/>
        <v>NEW</v>
      </c>
      <c r="M158" s="129">
        <f t="shared" si="79"/>
        <v>1995.9999999999993</v>
      </c>
      <c r="N158" s="186">
        <f t="shared" si="62"/>
        <v>1427.0000000000007</v>
      </c>
      <c r="O158" s="186">
        <f t="shared" si="63"/>
        <v>2706.1000000000022</v>
      </c>
      <c r="P158" s="199">
        <f t="shared" si="70"/>
        <v>55.340000000000828</v>
      </c>
      <c r="Q158" s="200">
        <f t="shared" si="71"/>
        <v>3312.9999999999982</v>
      </c>
      <c r="R158" s="200">
        <f t="shared" si="72"/>
        <v>8572.9999999999982</v>
      </c>
      <c r="S158" s="70">
        <f t="shared" si="64"/>
        <v>3155.5</v>
      </c>
      <c r="T158" s="215">
        <v>0.7</v>
      </c>
      <c r="U158" s="215">
        <v>1.1000000000000001</v>
      </c>
      <c r="V158" s="172">
        <f t="shared" si="65"/>
        <v>1722.5</v>
      </c>
      <c r="W158" s="172">
        <f t="shared" si="66"/>
        <v>2111.1999999999998</v>
      </c>
      <c r="X158" s="204">
        <f t="shared" si="67"/>
        <v>4994.8000000000011</v>
      </c>
      <c r="Y158" s="186">
        <f t="shared" si="68"/>
        <v>2665.1000000000067</v>
      </c>
      <c r="Z158" s="186">
        <f t="shared" si="69"/>
        <v>5577.5999999999995</v>
      </c>
      <c r="AC158" s="212">
        <f t="shared" si="73"/>
        <v>344.49999999999909</v>
      </c>
      <c r="AD158" s="212">
        <f t="shared" si="74"/>
        <v>4389.1900000000005</v>
      </c>
      <c r="AE158" s="212">
        <f t="shared" si="75"/>
        <v>8277.4699999999939</v>
      </c>
    </row>
    <row r="159" spans="1:31" ht="19.5" customHeight="1" x14ac:dyDescent="0.2">
      <c r="A159" s="191">
        <v>201</v>
      </c>
      <c r="B159" s="219">
        <v>45506</v>
      </c>
      <c r="C159" s="144">
        <v>0.7</v>
      </c>
      <c r="D159" s="144">
        <v>1</v>
      </c>
      <c r="E159" s="144">
        <v>1</v>
      </c>
      <c r="F159" s="70">
        <f t="shared" si="56"/>
        <v>4474.7000000000007</v>
      </c>
      <c r="G159" s="175">
        <f t="shared" si="57"/>
        <v>6766</v>
      </c>
      <c r="H159" s="144" t="str">
        <f t="shared" si="76"/>
        <v>NEW</v>
      </c>
      <c r="I159" s="184">
        <v>0.3</v>
      </c>
      <c r="J159" s="215">
        <v>1</v>
      </c>
      <c r="K159" s="144" t="str">
        <f t="shared" si="77"/>
        <v>NEW</v>
      </c>
      <c r="L159" s="144" t="str">
        <f t="shared" si="78"/>
        <v>NEW</v>
      </c>
      <c r="M159" s="129">
        <f t="shared" si="79"/>
        <v>1996.6999999999994</v>
      </c>
      <c r="N159" s="186">
        <f t="shared" si="62"/>
        <v>1427.3000000000006</v>
      </c>
      <c r="O159" s="186">
        <f t="shared" si="63"/>
        <v>2707.1000000000022</v>
      </c>
      <c r="P159" s="199">
        <f t="shared" si="70"/>
        <v>54.640000000000555</v>
      </c>
      <c r="Q159" s="200">
        <f t="shared" si="71"/>
        <v>3311.9999999999982</v>
      </c>
      <c r="R159" s="200">
        <f t="shared" si="72"/>
        <v>8572.6999999999989</v>
      </c>
      <c r="S159" s="70">
        <f t="shared" si="64"/>
        <v>3156.2</v>
      </c>
      <c r="T159" s="215">
        <v>0.3</v>
      </c>
      <c r="U159" s="215">
        <v>1</v>
      </c>
      <c r="V159" s="172">
        <f t="shared" si="65"/>
        <v>1722.8</v>
      </c>
      <c r="W159" s="172">
        <f t="shared" si="66"/>
        <v>2112.1999999999998</v>
      </c>
      <c r="X159" s="204">
        <f t="shared" si="67"/>
        <v>4995.5000000000009</v>
      </c>
      <c r="Y159" s="186">
        <f t="shared" si="68"/>
        <v>2665.4000000000069</v>
      </c>
      <c r="Z159" s="186">
        <f t="shared" si="69"/>
        <v>5578.5999999999995</v>
      </c>
      <c r="AC159" s="212">
        <f t="shared" si="73"/>
        <v>343.79999999999927</v>
      </c>
      <c r="AD159" s="212">
        <f t="shared" si="74"/>
        <v>4388.1900000000005</v>
      </c>
      <c r="AE159" s="212">
        <f t="shared" si="75"/>
        <v>8277.1699999999928</v>
      </c>
    </row>
    <row r="160" spans="1:31" ht="19.5" customHeight="1" x14ac:dyDescent="0.2">
      <c r="A160" s="191">
        <v>202</v>
      </c>
      <c r="B160" s="219">
        <v>45509</v>
      </c>
      <c r="C160" s="144">
        <v>2.2000000000000002</v>
      </c>
      <c r="D160" s="144">
        <v>1</v>
      </c>
      <c r="E160" s="144">
        <v>1</v>
      </c>
      <c r="F160" s="70">
        <f t="shared" si="56"/>
        <v>4476.9000000000005</v>
      </c>
      <c r="G160" s="175">
        <f t="shared" si="57"/>
        <v>6767</v>
      </c>
      <c r="H160" s="144" t="str">
        <f t="shared" si="76"/>
        <v>NEW</v>
      </c>
      <c r="I160" s="184">
        <v>0.4</v>
      </c>
      <c r="J160" s="215">
        <v>0.7</v>
      </c>
      <c r="K160" s="144" t="str">
        <f t="shared" si="77"/>
        <v>NEW</v>
      </c>
      <c r="L160" s="144" t="str">
        <f t="shared" si="78"/>
        <v>NEW</v>
      </c>
      <c r="M160" s="129">
        <f t="shared" si="79"/>
        <v>1998.8999999999994</v>
      </c>
      <c r="N160" s="186">
        <f t="shared" si="62"/>
        <v>1427.7000000000007</v>
      </c>
      <c r="O160" s="186">
        <f t="shared" si="63"/>
        <v>2707.800000000002</v>
      </c>
      <c r="P160" s="199">
        <f t="shared" si="70"/>
        <v>52.440000000000737</v>
      </c>
      <c r="Q160" s="200">
        <f t="shared" si="71"/>
        <v>3311.2999999999984</v>
      </c>
      <c r="R160" s="200">
        <f t="shared" si="72"/>
        <v>8572.2999999999993</v>
      </c>
      <c r="S160" s="70">
        <f t="shared" si="64"/>
        <v>3158.3999999999996</v>
      </c>
      <c r="T160" s="215">
        <v>0.3</v>
      </c>
      <c r="U160" s="215">
        <v>0.8</v>
      </c>
      <c r="V160" s="172">
        <f t="shared" si="65"/>
        <v>1723.1</v>
      </c>
      <c r="W160" s="172">
        <f t="shared" si="66"/>
        <v>2113</v>
      </c>
      <c r="X160" s="204">
        <f t="shared" si="67"/>
        <v>4997.7000000000007</v>
      </c>
      <c r="Y160" s="186">
        <f t="shared" si="68"/>
        <v>2665.7000000000071</v>
      </c>
      <c r="Z160" s="186">
        <f t="shared" si="69"/>
        <v>5579.4</v>
      </c>
      <c r="AC160" s="212">
        <f t="shared" si="73"/>
        <v>341.59999999999945</v>
      </c>
      <c r="AD160" s="212">
        <f t="shared" si="74"/>
        <v>4387.3900000000003</v>
      </c>
      <c r="AE160" s="212">
        <f t="shared" si="75"/>
        <v>8276.8699999999935</v>
      </c>
    </row>
    <row r="161" spans="1:31" ht="19.5" customHeight="1" x14ac:dyDescent="0.2">
      <c r="A161" s="192">
        <v>203</v>
      </c>
      <c r="B161" s="219">
        <v>45510</v>
      </c>
      <c r="C161" s="144">
        <v>0</v>
      </c>
      <c r="D161" s="144">
        <v>0</v>
      </c>
      <c r="E161" s="144">
        <v>0</v>
      </c>
      <c r="F161" s="70">
        <f t="shared" si="56"/>
        <v>4476.9000000000005</v>
      </c>
      <c r="G161" s="175">
        <f t="shared" si="57"/>
        <v>6767</v>
      </c>
      <c r="H161" s="144" t="str">
        <f t="shared" si="76"/>
        <v>NEW</v>
      </c>
      <c r="I161" s="184">
        <v>0.3</v>
      </c>
      <c r="J161" s="215">
        <v>0.7</v>
      </c>
      <c r="K161" s="144" t="str">
        <f t="shared" si="77"/>
        <v>NEW</v>
      </c>
      <c r="L161" s="144" t="str">
        <f t="shared" si="78"/>
        <v>NEW</v>
      </c>
      <c r="M161" s="129">
        <f t="shared" si="79"/>
        <v>1998.8999999999994</v>
      </c>
      <c r="N161" s="186">
        <f t="shared" si="62"/>
        <v>1428.0000000000007</v>
      </c>
      <c r="O161" s="186">
        <f t="shared" si="63"/>
        <v>2708.5000000000018</v>
      </c>
      <c r="P161" s="199">
        <f t="shared" si="70"/>
        <v>52.440000000000737</v>
      </c>
      <c r="Q161" s="200">
        <f t="shared" si="71"/>
        <v>3310.5999999999985</v>
      </c>
      <c r="R161" s="200">
        <f t="shared" si="72"/>
        <v>8571.9999999999982</v>
      </c>
      <c r="S161" s="70">
        <f t="shared" si="64"/>
        <v>3158.3999999999996</v>
      </c>
      <c r="T161" s="215">
        <v>0.4</v>
      </c>
      <c r="U161" s="215">
        <v>0.6</v>
      </c>
      <c r="V161" s="172">
        <f t="shared" si="65"/>
        <v>1723.5</v>
      </c>
      <c r="W161" s="172">
        <f t="shared" si="66"/>
        <v>2113.6</v>
      </c>
      <c r="X161" s="204">
        <f t="shared" si="67"/>
        <v>4997.7000000000007</v>
      </c>
      <c r="Y161" s="186">
        <f t="shared" si="68"/>
        <v>2666.1000000000072</v>
      </c>
      <c r="Z161" s="186">
        <f t="shared" si="69"/>
        <v>5580</v>
      </c>
      <c r="AC161" s="212">
        <f t="shared" si="73"/>
        <v>341.59999999999945</v>
      </c>
      <c r="AD161" s="212">
        <f t="shared" si="74"/>
        <v>4386.79</v>
      </c>
      <c r="AE161" s="212">
        <f t="shared" si="75"/>
        <v>8276.4699999999939</v>
      </c>
    </row>
    <row r="162" spans="1:31" ht="19.5" customHeight="1" x14ac:dyDescent="0.2">
      <c r="A162" s="191">
        <v>204</v>
      </c>
      <c r="B162" s="219">
        <v>45512</v>
      </c>
      <c r="C162" s="144">
        <v>2.4</v>
      </c>
      <c r="D162" s="144">
        <v>2</v>
      </c>
      <c r="E162" s="144">
        <v>3</v>
      </c>
      <c r="F162" s="70">
        <f t="shared" si="56"/>
        <v>4479.3</v>
      </c>
      <c r="G162" s="175">
        <f t="shared" si="57"/>
        <v>6770</v>
      </c>
      <c r="H162" s="144" t="str">
        <f t="shared" si="76"/>
        <v>NEW</v>
      </c>
      <c r="I162" s="184">
        <v>0.7</v>
      </c>
      <c r="J162" s="215">
        <v>1.7</v>
      </c>
      <c r="K162" s="144" t="str">
        <f t="shared" si="77"/>
        <v>NEW</v>
      </c>
      <c r="L162" s="144" t="str">
        <f t="shared" si="78"/>
        <v>NEW</v>
      </c>
      <c r="M162" s="129">
        <f>IF(C162="","",C162+M161)</f>
        <v>2001.2999999999995</v>
      </c>
      <c r="N162" s="186">
        <f t="shared" si="62"/>
        <v>1428.7000000000007</v>
      </c>
      <c r="O162" s="186">
        <f t="shared" si="63"/>
        <v>2710.2000000000016</v>
      </c>
      <c r="P162" s="199">
        <f t="shared" si="70"/>
        <v>50.040000000000646</v>
      </c>
      <c r="Q162" s="200">
        <f t="shared" si="71"/>
        <v>3308.8999999999987</v>
      </c>
      <c r="R162" s="200">
        <f t="shared" si="72"/>
        <v>8571.2999999999993</v>
      </c>
      <c r="S162" s="70">
        <f t="shared" si="64"/>
        <v>3160.7999999999997</v>
      </c>
      <c r="T162" s="215">
        <v>0.6</v>
      </c>
      <c r="U162" s="215">
        <v>1.7</v>
      </c>
      <c r="V162" s="172">
        <f t="shared" si="65"/>
        <v>1724.1</v>
      </c>
      <c r="W162" s="172">
        <f t="shared" si="66"/>
        <v>2115.2999999999997</v>
      </c>
      <c r="X162" s="204">
        <f t="shared" si="67"/>
        <v>5000.1000000000004</v>
      </c>
      <c r="Y162" s="186">
        <f t="shared" si="68"/>
        <v>2666.7000000000071</v>
      </c>
      <c r="Z162" s="186">
        <f t="shared" si="69"/>
        <v>5581.7</v>
      </c>
      <c r="AC162" s="212">
        <f t="shared" si="73"/>
        <v>339.19999999999982</v>
      </c>
      <c r="AD162" s="212">
        <f t="shared" si="74"/>
        <v>4385.09</v>
      </c>
      <c r="AE162" s="212">
        <f t="shared" si="75"/>
        <v>8275.8699999999935</v>
      </c>
    </row>
    <row r="163" spans="1:31" ht="19.5" customHeight="1" x14ac:dyDescent="0.2">
      <c r="A163" s="191">
        <v>205</v>
      </c>
      <c r="B163" s="219">
        <v>45513</v>
      </c>
      <c r="C163" s="144">
        <v>0</v>
      </c>
      <c r="D163" s="144">
        <v>0</v>
      </c>
      <c r="E163" s="144">
        <v>0</v>
      </c>
      <c r="F163" s="70">
        <f t="shared" si="56"/>
        <v>4479.3</v>
      </c>
      <c r="G163" s="175">
        <f t="shared" si="57"/>
        <v>6770</v>
      </c>
      <c r="H163" s="144" t="str">
        <f t="shared" si="76"/>
        <v>NEW</v>
      </c>
      <c r="I163" s="184">
        <v>0</v>
      </c>
      <c r="J163" s="215">
        <v>0</v>
      </c>
      <c r="K163" s="144" t="str">
        <f t="shared" si="77"/>
        <v>NEW</v>
      </c>
      <c r="L163" s="144" t="str">
        <f t="shared" si="78"/>
        <v>NEW</v>
      </c>
      <c r="M163" s="129">
        <f t="shared" si="79"/>
        <v>2001.2999999999995</v>
      </c>
      <c r="N163" s="186">
        <f t="shared" si="62"/>
        <v>1428.7000000000007</v>
      </c>
      <c r="O163" s="186">
        <f t="shared" si="63"/>
        <v>2710.2000000000016</v>
      </c>
      <c r="P163" s="199">
        <f t="shared" si="70"/>
        <v>50.040000000000646</v>
      </c>
      <c r="Q163" s="200">
        <f t="shared" si="71"/>
        <v>3308.8999999999987</v>
      </c>
      <c r="R163" s="200">
        <f t="shared" si="72"/>
        <v>8571.2999999999993</v>
      </c>
      <c r="S163" s="70">
        <f t="shared" si="64"/>
        <v>3160.7999999999997</v>
      </c>
      <c r="T163" s="215">
        <v>0</v>
      </c>
      <c r="U163" s="215">
        <v>0</v>
      </c>
      <c r="V163" s="172">
        <f t="shared" si="65"/>
        <v>1724.1</v>
      </c>
      <c r="W163" s="172">
        <f t="shared" si="66"/>
        <v>2115.2999999999997</v>
      </c>
      <c r="X163" s="204">
        <f t="shared" si="67"/>
        <v>5000.1000000000004</v>
      </c>
      <c r="Y163" s="186">
        <f t="shared" si="68"/>
        <v>2666.7000000000071</v>
      </c>
      <c r="Z163" s="186">
        <f t="shared" si="69"/>
        <v>5581.7</v>
      </c>
      <c r="AC163" s="212">
        <f t="shared" si="73"/>
        <v>339.19999999999982</v>
      </c>
      <c r="AD163" s="212">
        <f t="shared" si="74"/>
        <v>4385.09</v>
      </c>
      <c r="AE163" s="212">
        <f t="shared" si="75"/>
        <v>8275.8699999999935</v>
      </c>
    </row>
    <row r="164" spans="1:31" ht="19.5" customHeight="1" x14ac:dyDescent="0.2">
      <c r="A164" s="191">
        <v>206</v>
      </c>
      <c r="B164" s="219">
        <v>45516</v>
      </c>
      <c r="C164" s="144">
        <v>2.1</v>
      </c>
      <c r="D164" s="144">
        <v>1</v>
      </c>
      <c r="E164" s="144">
        <v>1</v>
      </c>
      <c r="F164" s="70">
        <f t="shared" si="56"/>
        <v>4481.4000000000005</v>
      </c>
      <c r="G164" s="175">
        <f t="shared" si="57"/>
        <v>6771</v>
      </c>
      <c r="H164" s="144" t="str">
        <f t="shared" si="76"/>
        <v>NEW</v>
      </c>
      <c r="I164" s="184">
        <v>0.4</v>
      </c>
      <c r="J164" s="215">
        <v>0.9</v>
      </c>
      <c r="K164" s="144" t="str">
        <f t="shared" si="77"/>
        <v>NEW</v>
      </c>
      <c r="L164" s="144" t="str">
        <f t="shared" si="78"/>
        <v>NEW</v>
      </c>
      <c r="M164" s="129">
        <f t="shared" si="79"/>
        <v>2003.3999999999994</v>
      </c>
      <c r="N164" s="186">
        <f t="shared" si="62"/>
        <v>1429.1000000000008</v>
      </c>
      <c r="O164" s="186">
        <f t="shared" si="63"/>
        <v>2711.1000000000017</v>
      </c>
      <c r="P164" s="199">
        <f t="shared" si="70"/>
        <v>47.940000000000737</v>
      </c>
      <c r="Q164" s="200">
        <f t="shared" si="71"/>
        <v>3307.9999999999982</v>
      </c>
      <c r="R164" s="200">
        <f t="shared" si="72"/>
        <v>8570.8999999999978</v>
      </c>
      <c r="S164" s="70">
        <f t="shared" si="64"/>
        <v>3162.8999999999996</v>
      </c>
      <c r="T164" s="215">
        <v>0.4</v>
      </c>
      <c r="U164" s="215">
        <v>0.9</v>
      </c>
      <c r="V164" s="172">
        <f t="shared" si="65"/>
        <v>1724.5</v>
      </c>
      <c r="W164" s="172">
        <f t="shared" si="66"/>
        <v>2116.1999999999998</v>
      </c>
      <c r="X164" s="204">
        <f t="shared" si="67"/>
        <v>5002.2000000000007</v>
      </c>
      <c r="Y164" s="186">
        <f t="shared" si="68"/>
        <v>2667.1000000000072</v>
      </c>
      <c r="Z164" s="186">
        <f t="shared" si="69"/>
        <v>5582.5999999999995</v>
      </c>
      <c r="AC164" s="212">
        <f t="shared" si="73"/>
        <v>337.09999999999945</v>
      </c>
      <c r="AD164" s="212">
        <f t="shared" si="74"/>
        <v>4384.1900000000005</v>
      </c>
      <c r="AE164" s="212">
        <f t="shared" si="75"/>
        <v>8275.4699999999939</v>
      </c>
    </row>
    <row r="165" spans="1:31" ht="19.5" customHeight="1" x14ac:dyDescent="0.2">
      <c r="A165" s="191">
        <v>207</v>
      </c>
      <c r="B165" s="219">
        <v>45517</v>
      </c>
      <c r="C165" s="144">
        <v>3.7</v>
      </c>
      <c r="D165" s="144">
        <v>2</v>
      </c>
      <c r="E165" s="144">
        <v>2</v>
      </c>
      <c r="F165" s="70">
        <f t="shared" si="56"/>
        <v>4485.1000000000004</v>
      </c>
      <c r="G165" s="175">
        <f t="shared" si="57"/>
        <v>6773</v>
      </c>
      <c r="H165" s="144" t="str">
        <f t="shared" si="76"/>
        <v>NEW</v>
      </c>
      <c r="I165" s="184">
        <v>0.6</v>
      </c>
      <c r="J165" s="215">
        <v>1.7</v>
      </c>
      <c r="K165" s="144" t="str">
        <f t="shared" si="77"/>
        <v>NEW</v>
      </c>
      <c r="L165" s="144" t="str">
        <f t="shared" si="78"/>
        <v>NEW</v>
      </c>
      <c r="M165" s="129">
        <f t="shared" si="79"/>
        <v>2007.0999999999995</v>
      </c>
      <c r="N165" s="186">
        <f t="shared" si="62"/>
        <v>1429.7000000000007</v>
      </c>
      <c r="O165" s="186">
        <f t="shared" si="63"/>
        <v>2712.8000000000015</v>
      </c>
      <c r="P165" s="199">
        <f t="shared" si="70"/>
        <v>44.240000000000464</v>
      </c>
      <c r="Q165" s="200">
        <f t="shared" si="71"/>
        <v>3306.2999999999984</v>
      </c>
      <c r="R165" s="200">
        <f t="shared" si="72"/>
        <v>8570.2999999999993</v>
      </c>
      <c r="S165" s="70">
        <f t="shared" si="64"/>
        <v>3166.5999999999995</v>
      </c>
      <c r="T165" s="215">
        <v>0.7</v>
      </c>
      <c r="U165" s="215">
        <v>1.8</v>
      </c>
      <c r="V165" s="172">
        <f t="shared" si="65"/>
        <v>1725.2</v>
      </c>
      <c r="W165" s="172">
        <f t="shared" si="66"/>
        <v>2118</v>
      </c>
      <c r="X165" s="204">
        <f t="shared" si="67"/>
        <v>5005.9000000000005</v>
      </c>
      <c r="Y165" s="186">
        <f t="shared" si="68"/>
        <v>2667.800000000007</v>
      </c>
      <c r="Z165" s="186">
        <f t="shared" si="69"/>
        <v>5584.4</v>
      </c>
      <c r="AC165" s="212">
        <f t="shared" si="73"/>
        <v>333.39999999999964</v>
      </c>
      <c r="AD165" s="212">
        <f t="shared" si="74"/>
        <v>4382.3900000000003</v>
      </c>
      <c r="AE165" s="212">
        <f t="shared" si="75"/>
        <v>8274.7699999999932</v>
      </c>
    </row>
    <row r="166" spans="1:31" ht="19.5" customHeight="1" x14ac:dyDescent="0.2">
      <c r="A166" s="191">
        <v>208</v>
      </c>
      <c r="B166" s="219">
        <v>45518</v>
      </c>
      <c r="C166" s="144">
        <v>2.8</v>
      </c>
      <c r="D166" s="144">
        <v>2</v>
      </c>
      <c r="E166" s="144">
        <v>2</v>
      </c>
      <c r="F166" s="70">
        <f t="shared" si="56"/>
        <v>4487.9000000000005</v>
      </c>
      <c r="G166" s="175">
        <f t="shared" si="57"/>
        <v>6775</v>
      </c>
      <c r="H166" s="144" t="str">
        <f t="shared" si="76"/>
        <v>NEW</v>
      </c>
      <c r="I166" s="184">
        <v>0.7</v>
      </c>
      <c r="J166" s="215">
        <v>1.8</v>
      </c>
      <c r="K166" s="144" t="str">
        <f t="shared" si="77"/>
        <v>NEW</v>
      </c>
      <c r="L166" s="144" t="str">
        <f t="shared" si="78"/>
        <v>NEW</v>
      </c>
      <c r="M166" s="129">
        <f t="shared" si="79"/>
        <v>2009.8999999999994</v>
      </c>
      <c r="N166" s="186">
        <f t="shared" si="62"/>
        <v>1430.4000000000008</v>
      </c>
      <c r="O166" s="186">
        <f t="shared" si="63"/>
        <v>2714.6000000000017</v>
      </c>
      <c r="P166" s="199">
        <f t="shared" si="70"/>
        <v>41.440000000000737</v>
      </c>
      <c r="Q166" s="200">
        <f t="shared" si="71"/>
        <v>3304.4999999999982</v>
      </c>
      <c r="R166" s="200">
        <f t="shared" si="72"/>
        <v>8569.5999999999985</v>
      </c>
      <c r="S166" s="70">
        <f t="shared" si="64"/>
        <v>3169.3999999999996</v>
      </c>
      <c r="T166" s="215">
        <v>0.7</v>
      </c>
      <c r="U166" s="215">
        <v>1.8</v>
      </c>
      <c r="V166" s="172">
        <f t="shared" si="65"/>
        <v>1725.9</v>
      </c>
      <c r="W166" s="172">
        <f t="shared" si="66"/>
        <v>2119.8000000000002</v>
      </c>
      <c r="X166" s="204">
        <f t="shared" si="67"/>
        <v>5008.7000000000007</v>
      </c>
      <c r="Y166" s="186">
        <f t="shared" si="68"/>
        <v>2668.5000000000068</v>
      </c>
      <c r="Z166" s="186">
        <f t="shared" si="69"/>
        <v>5586.2</v>
      </c>
      <c r="AC166" s="212">
        <f t="shared" si="73"/>
        <v>330.59999999999945</v>
      </c>
      <c r="AD166" s="212">
        <f t="shared" si="74"/>
        <v>4380.59</v>
      </c>
      <c r="AE166" s="212">
        <f t="shared" si="75"/>
        <v>8274.0699999999924</v>
      </c>
    </row>
    <row r="167" spans="1:31" ht="19.5" customHeight="1" x14ac:dyDescent="0.2">
      <c r="A167" s="191">
        <v>209</v>
      </c>
      <c r="B167" s="219">
        <v>45519</v>
      </c>
      <c r="C167" s="144">
        <v>1</v>
      </c>
      <c r="D167" s="144">
        <v>1</v>
      </c>
      <c r="E167" s="144">
        <v>1</v>
      </c>
      <c r="F167" s="70">
        <f t="shared" si="56"/>
        <v>4488.9000000000005</v>
      </c>
      <c r="G167" s="175">
        <f t="shared" si="57"/>
        <v>6776</v>
      </c>
      <c r="H167" s="144" t="str">
        <f t="shared" si="76"/>
        <v>NEW</v>
      </c>
      <c r="I167" s="184">
        <v>0.4</v>
      </c>
      <c r="J167" s="215">
        <v>1.3</v>
      </c>
      <c r="K167" s="144" t="str">
        <f t="shared" si="77"/>
        <v>NEW</v>
      </c>
      <c r="L167" s="144" t="str">
        <f t="shared" si="78"/>
        <v>NEW</v>
      </c>
      <c r="M167" s="129">
        <f t="shared" si="79"/>
        <v>2010.8999999999994</v>
      </c>
      <c r="N167" s="186">
        <f t="shared" si="62"/>
        <v>1430.8000000000009</v>
      </c>
      <c r="O167" s="186">
        <f t="shared" si="63"/>
        <v>2715.9000000000019</v>
      </c>
      <c r="P167" s="199">
        <f t="shared" si="70"/>
        <v>40.440000000000737</v>
      </c>
      <c r="Q167" s="200">
        <f t="shared" si="71"/>
        <v>3303.199999999998</v>
      </c>
      <c r="R167" s="200">
        <f t="shared" si="72"/>
        <v>8569.1999999999989</v>
      </c>
      <c r="S167" s="70">
        <f t="shared" si="64"/>
        <v>3170.3999999999996</v>
      </c>
      <c r="T167" s="215">
        <v>0.4</v>
      </c>
      <c r="U167" s="215">
        <v>1.2</v>
      </c>
      <c r="V167" s="172">
        <f t="shared" si="65"/>
        <v>1726.3000000000002</v>
      </c>
      <c r="W167" s="172">
        <f t="shared" si="66"/>
        <v>2121</v>
      </c>
      <c r="X167" s="204">
        <f t="shared" si="67"/>
        <v>5009.7000000000007</v>
      </c>
      <c r="Y167" s="186">
        <f t="shared" si="68"/>
        <v>2668.9000000000069</v>
      </c>
      <c r="Z167" s="186">
        <f t="shared" si="69"/>
        <v>5587.4</v>
      </c>
      <c r="AC167" s="212">
        <f t="shared" si="73"/>
        <v>329.59999999999945</v>
      </c>
      <c r="AD167" s="212">
        <f t="shared" si="74"/>
        <v>4379.3900000000003</v>
      </c>
      <c r="AE167" s="212">
        <f t="shared" si="75"/>
        <v>8273.6699999999928</v>
      </c>
    </row>
    <row r="168" spans="1:31" ht="19.5" customHeight="1" x14ac:dyDescent="0.2">
      <c r="A168" s="191">
        <v>210</v>
      </c>
      <c r="B168" s="219">
        <v>45520</v>
      </c>
      <c r="C168" s="144">
        <v>0</v>
      </c>
      <c r="D168" s="144">
        <v>0</v>
      </c>
      <c r="E168" s="144">
        <v>0</v>
      </c>
      <c r="F168" s="70">
        <f t="shared" si="56"/>
        <v>4488.9000000000005</v>
      </c>
      <c r="G168" s="175">
        <f t="shared" si="57"/>
        <v>6776</v>
      </c>
      <c r="H168" s="144" t="str">
        <f t="shared" si="76"/>
        <v>NEW</v>
      </c>
      <c r="I168" s="184">
        <v>0</v>
      </c>
      <c r="J168" s="215">
        <v>0</v>
      </c>
      <c r="K168" s="144" t="str">
        <f t="shared" si="77"/>
        <v>NEW</v>
      </c>
      <c r="L168" s="144" t="str">
        <f t="shared" si="78"/>
        <v>NEW</v>
      </c>
      <c r="M168" s="129">
        <f>IF(C168="","",C168+M167)</f>
        <v>2010.8999999999994</v>
      </c>
      <c r="N168" s="186">
        <f t="shared" si="62"/>
        <v>1430.8000000000009</v>
      </c>
      <c r="O168" s="186">
        <f t="shared" si="63"/>
        <v>2715.9000000000019</v>
      </c>
      <c r="P168" s="199">
        <f t="shared" si="70"/>
        <v>40.440000000000737</v>
      </c>
      <c r="Q168" s="200">
        <f t="shared" si="71"/>
        <v>3303.199999999998</v>
      </c>
      <c r="R168" s="200">
        <f t="shared" si="72"/>
        <v>8569.1999999999989</v>
      </c>
      <c r="S168" s="70">
        <f t="shared" si="64"/>
        <v>3170.3999999999996</v>
      </c>
      <c r="T168" s="215">
        <v>0</v>
      </c>
      <c r="U168" s="215">
        <v>0</v>
      </c>
      <c r="V168" s="172">
        <f t="shared" si="65"/>
        <v>1726.3000000000002</v>
      </c>
      <c r="W168" s="172">
        <f t="shared" si="66"/>
        <v>2121</v>
      </c>
      <c r="X168" s="204">
        <f t="shared" si="67"/>
        <v>5009.7000000000007</v>
      </c>
      <c r="Y168" s="186">
        <f t="shared" si="68"/>
        <v>2668.9000000000069</v>
      </c>
      <c r="Z168" s="186">
        <f t="shared" si="69"/>
        <v>5587.4</v>
      </c>
      <c r="AC168" s="212">
        <f t="shared" si="73"/>
        <v>329.59999999999945</v>
      </c>
      <c r="AD168" s="212">
        <f t="shared" si="74"/>
        <v>4379.3900000000003</v>
      </c>
      <c r="AE168" s="212">
        <f t="shared" si="75"/>
        <v>8273.6699999999928</v>
      </c>
    </row>
    <row r="169" spans="1:31" ht="19.5" customHeight="1" x14ac:dyDescent="0.2">
      <c r="A169" s="191">
        <v>211</v>
      </c>
      <c r="B169" s="219">
        <v>45521</v>
      </c>
      <c r="C169" s="144">
        <v>1</v>
      </c>
      <c r="D169" s="144">
        <v>1</v>
      </c>
      <c r="E169" s="144">
        <v>2</v>
      </c>
      <c r="F169" s="70">
        <f t="shared" si="56"/>
        <v>4489.9000000000005</v>
      </c>
      <c r="G169" s="175">
        <f t="shared" si="57"/>
        <v>6778</v>
      </c>
      <c r="H169" s="144" t="str">
        <f t="shared" si="76"/>
        <v>NEW</v>
      </c>
      <c r="I169" s="184">
        <v>0.4</v>
      </c>
      <c r="J169" s="215">
        <v>1.1000000000000001</v>
      </c>
      <c r="K169" s="144" t="str">
        <f t="shared" si="77"/>
        <v>NEW</v>
      </c>
      <c r="L169" s="144" t="str">
        <f t="shared" si="78"/>
        <v>NEW</v>
      </c>
      <c r="M169" s="129">
        <f t="shared" si="79"/>
        <v>2011.8999999999994</v>
      </c>
      <c r="N169" s="186">
        <f t="shared" si="62"/>
        <v>1431.200000000001</v>
      </c>
      <c r="O169" s="186">
        <f t="shared" si="63"/>
        <v>2717.0000000000018</v>
      </c>
      <c r="P169" s="199">
        <f t="shared" si="70"/>
        <v>39.440000000000737</v>
      </c>
      <c r="Q169" s="200">
        <f t="shared" si="71"/>
        <v>3302.0999999999985</v>
      </c>
      <c r="R169" s="200">
        <f t="shared" si="72"/>
        <v>8568.7999999999993</v>
      </c>
      <c r="S169" s="70">
        <f t="shared" si="64"/>
        <v>3171.3999999999996</v>
      </c>
      <c r="T169" s="215">
        <v>0.3</v>
      </c>
      <c r="U169" s="215">
        <v>1.2</v>
      </c>
      <c r="V169" s="172">
        <f t="shared" si="65"/>
        <v>1726.6000000000001</v>
      </c>
      <c r="W169" s="172">
        <f t="shared" si="66"/>
        <v>2122.1999999999998</v>
      </c>
      <c r="X169" s="204">
        <f t="shared" si="67"/>
        <v>5010.7000000000007</v>
      </c>
      <c r="Y169" s="186">
        <f t="shared" si="68"/>
        <v>2669.2000000000071</v>
      </c>
      <c r="Z169" s="186">
        <f t="shared" si="69"/>
        <v>5588.5999999999995</v>
      </c>
      <c r="AC169" s="212">
        <f t="shared" si="73"/>
        <v>328.59999999999945</v>
      </c>
      <c r="AD169" s="212">
        <f t="shared" si="74"/>
        <v>4378.1900000000005</v>
      </c>
      <c r="AE169" s="212">
        <f t="shared" si="75"/>
        <v>8273.3699999999935</v>
      </c>
    </row>
    <row r="170" spans="1:31" ht="19.5" customHeight="1" x14ac:dyDescent="0.2">
      <c r="A170" s="191">
        <v>212</v>
      </c>
      <c r="B170" s="219">
        <v>45523</v>
      </c>
      <c r="C170" s="144">
        <v>2.6</v>
      </c>
      <c r="D170" s="144">
        <v>2</v>
      </c>
      <c r="E170" s="144">
        <v>2</v>
      </c>
      <c r="F170" s="70">
        <f t="shared" si="56"/>
        <v>4492.5000000000009</v>
      </c>
      <c r="G170" s="175">
        <f t="shared" si="57"/>
        <v>6780</v>
      </c>
      <c r="H170" s="144" t="str">
        <f t="shared" si="76"/>
        <v>NEW</v>
      </c>
      <c r="I170" s="184">
        <v>0.6</v>
      </c>
      <c r="J170" s="215">
        <v>2</v>
      </c>
      <c r="K170" s="144" t="str">
        <f t="shared" si="77"/>
        <v>NEW</v>
      </c>
      <c r="L170" s="144" t="str">
        <f t="shared" si="78"/>
        <v>NEW</v>
      </c>
      <c r="M170" s="129">
        <f t="shared" si="79"/>
        <v>2014.4999999999993</v>
      </c>
      <c r="N170" s="186">
        <f t="shared" si="62"/>
        <v>1431.8000000000009</v>
      </c>
      <c r="O170" s="186">
        <f t="shared" si="63"/>
        <v>2719.0000000000018</v>
      </c>
      <c r="P170" s="199">
        <f t="shared" si="70"/>
        <v>36.840000000000828</v>
      </c>
      <c r="Q170" s="200">
        <f t="shared" si="71"/>
        <v>3300.0999999999985</v>
      </c>
      <c r="R170" s="200">
        <f t="shared" si="72"/>
        <v>8568.1999999999989</v>
      </c>
      <c r="S170" s="70">
        <f t="shared" si="64"/>
        <v>3173.9999999999995</v>
      </c>
      <c r="T170" s="215">
        <v>0.7</v>
      </c>
      <c r="U170" s="215">
        <v>1.9</v>
      </c>
      <c r="V170" s="172">
        <f t="shared" si="65"/>
        <v>1727.3000000000002</v>
      </c>
      <c r="W170" s="172">
        <f t="shared" si="66"/>
        <v>2124.1</v>
      </c>
      <c r="X170" s="204">
        <f t="shared" si="67"/>
        <v>5013.3000000000011</v>
      </c>
      <c r="Y170" s="186">
        <f t="shared" si="68"/>
        <v>2669.9000000000069</v>
      </c>
      <c r="Z170" s="186">
        <f t="shared" si="69"/>
        <v>5590.4999999999991</v>
      </c>
      <c r="AC170" s="212">
        <f t="shared" si="73"/>
        <v>325.99999999999909</v>
      </c>
      <c r="AD170" s="212">
        <f t="shared" si="74"/>
        <v>4376.2900000000009</v>
      </c>
      <c r="AE170" s="212">
        <f t="shared" si="75"/>
        <v>8272.6699999999928</v>
      </c>
    </row>
    <row r="171" spans="1:31" ht="19.5" customHeight="1" x14ac:dyDescent="0.2">
      <c r="A171" s="191">
        <v>213</v>
      </c>
      <c r="B171" s="219">
        <v>45524</v>
      </c>
      <c r="C171" s="144">
        <v>1.2</v>
      </c>
      <c r="D171" s="144">
        <v>1</v>
      </c>
      <c r="E171" s="144">
        <v>1</v>
      </c>
      <c r="F171" s="70">
        <f t="shared" si="56"/>
        <v>4493.7000000000007</v>
      </c>
      <c r="G171" s="175">
        <f t="shared" si="57"/>
        <v>6781</v>
      </c>
      <c r="H171" s="144" t="str">
        <f t="shared" si="76"/>
        <v>NEW</v>
      </c>
      <c r="I171" s="184">
        <v>0.4</v>
      </c>
      <c r="J171" s="215">
        <v>0.8</v>
      </c>
      <c r="K171" s="144" t="str">
        <f t="shared" si="77"/>
        <v>NEW</v>
      </c>
      <c r="L171" s="144" t="str">
        <f t="shared" si="78"/>
        <v>NEW</v>
      </c>
      <c r="M171" s="129">
        <f t="shared" si="79"/>
        <v>2015.6999999999994</v>
      </c>
      <c r="N171" s="186">
        <f t="shared" si="62"/>
        <v>1432.200000000001</v>
      </c>
      <c r="O171" s="186">
        <f t="shared" si="63"/>
        <v>2719.800000000002</v>
      </c>
      <c r="P171" s="199">
        <f t="shared" si="70"/>
        <v>35.640000000000555</v>
      </c>
      <c r="Q171" s="200">
        <f t="shared" si="71"/>
        <v>3299.2999999999984</v>
      </c>
      <c r="R171" s="200">
        <f t="shared" si="72"/>
        <v>8567.7999999999993</v>
      </c>
      <c r="S171" s="70">
        <f t="shared" si="64"/>
        <v>3175.1999999999994</v>
      </c>
      <c r="T171" s="215">
        <v>0.3</v>
      </c>
      <c r="U171" s="215">
        <v>1</v>
      </c>
      <c r="V171" s="172">
        <f t="shared" si="65"/>
        <v>1727.6000000000001</v>
      </c>
      <c r="W171" s="172">
        <f t="shared" si="66"/>
        <v>2125.1</v>
      </c>
      <c r="X171" s="204">
        <f t="shared" si="67"/>
        <v>5014.5000000000009</v>
      </c>
      <c r="Y171" s="186">
        <f t="shared" si="68"/>
        <v>2670.2000000000071</v>
      </c>
      <c r="Z171" s="186">
        <f t="shared" si="69"/>
        <v>5591.4999999999991</v>
      </c>
      <c r="AC171" s="212">
        <f t="shared" si="73"/>
        <v>324.79999999999927</v>
      </c>
      <c r="AD171" s="212">
        <f t="shared" si="74"/>
        <v>4375.2900000000009</v>
      </c>
      <c r="AE171" s="212">
        <f t="shared" si="75"/>
        <v>8272.3699999999935</v>
      </c>
    </row>
    <row r="172" spans="1:31" ht="19.5" customHeight="1" x14ac:dyDescent="0.2">
      <c r="A172" s="191">
        <v>214</v>
      </c>
      <c r="B172" s="219">
        <v>45524</v>
      </c>
      <c r="C172" s="144">
        <v>0.5</v>
      </c>
      <c r="D172" s="144">
        <v>1</v>
      </c>
      <c r="E172" s="144">
        <v>1</v>
      </c>
      <c r="F172" s="70">
        <f t="shared" si="56"/>
        <v>4494.2000000000007</v>
      </c>
      <c r="G172" s="175">
        <f t="shared" si="57"/>
        <v>6782</v>
      </c>
      <c r="H172" s="144" t="str">
        <f t="shared" si="76"/>
        <v>NEW</v>
      </c>
      <c r="I172" s="184">
        <v>0.3</v>
      </c>
      <c r="J172" s="215">
        <v>0.7</v>
      </c>
      <c r="K172" s="144" t="str">
        <f t="shared" si="77"/>
        <v>NEW</v>
      </c>
      <c r="L172" s="144" t="str">
        <f t="shared" si="78"/>
        <v>NEW</v>
      </c>
      <c r="M172" s="129">
        <f t="shared" si="79"/>
        <v>2016.1999999999994</v>
      </c>
      <c r="N172" s="186">
        <f t="shared" si="62"/>
        <v>1432.5000000000009</v>
      </c>
      <c r="O172" s="186">
        <f t="shared" si="63"/>
        <v>2720.5000000000018</v>
      </c>
      <c r="P172" s="199">
        <f t="shared" si="70"/>
        <v>35.140000000000555</v>
      </c>
      <c r="Q172" s="200">
        <f t="shared" si="71"/>
        <v>3298.5999999999985</v>
      </c>
      <c r="R172" s="200">
        <f t="shared" si="72"/>
        <v>8567.4999999999982</v>
      </c>
      <c r="S172" s="70">
        <f t="shared" si="64"/>
        <v>3175.6999999999994</v>
      </c>
      <c r="T172" s="215">
        <v>0.3</v>
      </c>
      <c r="U172" s="215">
        <v>0.6</v>
      </c>
      <c r="V172" s="172">
        <f t="shared" si="65"/>
        <v>1727.9</v>
      </c>
      <c r="W172" s="172">
        <f t="shared" si="66"/>
        <v>2125.6999999999998</v>
      </c>
      <c r="X172" s="204">
        <f t="shared" si="67"/>
        <v>5015.0000000000009</v>
      </c>
      <c r="Y172" s="186">
        <f t="shared" si="68"/>
        <v>2670.5000000000073</v>
      </c>
      <c r="Z172" s="186">
        <f t="shared" si="69"/>
        <v>5592.0999999999995</v>
      </c>
      <c r="AC172" s="212">
        <f t="shared" si="73"/>
        <v>324.29999999999927</v>
      </c>
      <c r="AD172" s="212">
        <f t="shared" si="74"/>
        <v>4374.6900000000005</v>
      </c>
      <c r="AE172" s="212">
        <f t="shared" si="75"/>
        <v>8272.0699999999924</v>
      </c>
    </row>
    <row r="173" spans="1:31" ht="19.5" customHeight="1" x14ac:dyDescent="0.2">
      <c r="A173" s="191">
        <v>215</v>
      </c>
      <c r="B173" s="219">
        <v>45525</v>
      </c>
      <c r="C173" s="144">
        <v>1.5</v>
      </c>
      <c r="D173" s="144">
        <v>1</v>
      </c>
      <c r="E173" s="144">
        <v>2</v>
      </c>
      <c r="F173" s="70">
        <f t="shared" si="56"/>
        <v>4495.7000000000007</v>
      </c>
      <c r="G173" s="175">
        <f t="shared" si="57"/>
        <v>6784</v>
      </c>
      <c r="H173" s="144" t="str">
        <f t="shared" si="76"/>
        <v>NEW</v>
      </c>
      <c r="I173" s="184">
        <v>0.3</v>
      </c>
      <c r="J173" s="215">
        <v>0.8</v>
      </c>
      <c r="K173" s="144" t="str">
        <f t="shared" si="77"/>
        <v>NEW</v>
      </c>
      <c r="L173" s="144" t="str">
        <f t="shared" si="78"/>
        <v>NEW</v>
      </c>
      <c r="M173" s="129">
        <f t="shared" si="79"/>
        <v>2017.6999999999994</v>
      </c>
      <c r="N173" s="186">
        <f t="shared" si="62"/>
        <v>1432.8000000000009</v>
      </c>
      <c r="O173" s="186">
        <f t="shared" si="63"/>
        <v>2721.300000000002</v>
      </c>
      <c r="P173" s="199">
        <f t="shared" si="70"/>
        <v>33.640000000000555</v>
      </c>
      <c r="Q173" s="200">
        <f t="shared" si="71"/>
        <v>3297.7999999999984</v>
      </c>
      <c r="R173" s="200">
        <f t="shared" si="72"/>
        <v>8567.1999999999989</v>
      </c>
      <c r="S173" s="70">
        <f t="shared" si="64"/>
        <v>3177.1999999999994</v>
      </c>
      <c r="T173" s="215">
        <v>0.4</v>
      </c>
      <c r="U173" s="215">
        <v>0.9</v>
      </c>
      <c r="V173" s="172">
        <f t="shared" si="65"/>
        <v>1728.3000000000002</v>
      </c>
      <c r="W173" s="172">
        <f t="shared" si="66"/>
        <v>2126.6</v>
      </c>
      <c r="X173" s="204">
        <f t="shared" si="67"/>
        <v>5016.5000000000009</v>
      </c>
      <c r="Y173" s="186">
        <f t="shared" si="68"/>
        <v>2670.9000000000074</v>
      </c>
      <c r="Z173" s="186">
        <f t="shared" si="69"/>
        <v>5592.9999999999991</v>
      </c>
      <c r="AC173" s="212">
        <f t="shared" si="73"/>
        <v>322.79999999999927</v>
      </c>
      <c r="AD173" s="212">
        <f t="shared" si="74"/>
        <v>4373.7900000000009</v>
      </c>
      <c r="AE173" s="212">
        <f t="shared" si="75"/>
        <v>8271.6699999999928</v>
      </c>
    </row>
    <row r="174" spans="1:31" ht="19.5" customHeight="1" x14ac:dyDescent="0.2">
      <c r="A174" s="191">
        <v>216</v>
      </c>
      <c r="B174" s="219">
        <v>45526</v>
      </c>
      <c r="C174" s="144">
        <v>1.1000000000000001</v>
      </c>
      <c r="D174" s="144">
        <v>1</v>
      </c>
      <c r="E174" s="144">
        <v>1</v>
      </c>
      <c r="F174" s="70">
        <f t="shared" si="56"/>
        <v>4496.8000000000011</v>
      </c>
      <c r="G174" s="175">
        <f t="shared" si="57"/>
        <v>6785</v>
      </c>
      <c r="H174" s="144" t="str">
        <f t="shared" si="76"/>
        <v>NEW</v>
      </c>
      <c r="I174" s="184">
        <v>0.4</v>
      </c>
      <c r="J174" s="215">
        <v>1.1000000000000001</v>
      </c>
      <c r="K174" s="144" t="str">
        <f t="shared" si="77"/>
        <v>NEW</v>
      </c>
      <c r="L174" s="144" t="str">
        <f t="shared" si="78"/>
        <v>NEW</v>
      </c>
      <c r="M174" s="129">
        <f>IF(C174="","",C174+M173)</f>
        <v>2018.7999999999993</v>
      </c>
      <c r="N174" s="186">
        <f t="shared" si="62"/>
        <v>1433.200000000001</v>
      </c>
      <c r="O174" s="186">
        <f t="shared" si="63"/>
        <v>2722.4000000000019</v>
      </c>
      <c r="P174" s="199">
        <f t="shared" si="70"/>
        <v>32.540000000000646</v>
      </c>
      <c r="Q174" s="200">
        <f t="shared" si="71"/>
        <v>3296.699999999998</v>
      </c>
      <c r="R174" s="200">
        <f t="shared" si="72"/>
        <v>8566.7999999999993</v>
      </c>
      <c r="S174" s="70">
        <f t="shared" si="64"/>
        <v>3178.2999999999993</v>
      </c>
      <c r="T174" s="215">
        <v>0.3</v>
      </c>
      <c r="U174" s="215">
        <v>1.1000000000000001</v>
      </c>
      <c r="V174" s="172">
        <f t="shared" si="65"/>
        <v>1728.6000000000001</v>
      </c>
      <c r="W174" s="172">
        <f t="shared" si="66"/>
        <v>2127.6999999999998</v>
      </c>
      <c r="X174" s="204">
        <f t="shared" si="67"/>
        <v>5017.6000000000004</v>
      </c>
      <c r="Y174" s="186">
        <f t="shared" si="68"/>
        <v>2671.2000000000075</v>
      </c>
      <c r="Z174" s="186">
        <f t="shared" si="69"/>
        <v>5594.0999999999995</v>
      </c>
      <c r="AC174" s="212">
        <f t="shared" si="73"/>
        <v>321.69999999999982</v>
      </c>
      <c r="AD174" s="212">
        <f t="shared" si="74"/>
        <v>4372.6900000000005</v>
      </c>
      <c r="AE174" s="212">
        <f t="shared" si="75"/>
        <v>8271.3699999999917</v>
      </c>
    </row>
    <row r="175" spans="1:31" ht="19.5" customHeight="1" x14ac:dyDescent="0.2">
      <c r="A175" s="191">
        <v>217</v>
      </c>
      <c r="B175" s="219">
        <v>45530</v>
      </c>
      <c r="C175" s="144">
        <v>0</v>
      </c>
      <c r="D175" s="144">
        <v>0</v>
      </c>
      <c r="E175" s="144">
        <v>0</v>
      </c>
      <c r="F175" s="70">
        <f t="shared" si="56"/>
        <v>4496.8000000000011</v>
      </c>
      <c r="G175" s="175">
        <f t="shared" si="57"/>
        <v>6785</v>
      </c>
      <c r="H175" s="144" t="str">
        <f t="shared" si="76"/>
        <v>NEW</v>
      </c>
      <c r="I175" s="184">
        <v>0</v>
      </c>
      <c r="J175" s="215">
        <v>0</v>
      </c>
      <c r="K175" s="144" t="str">
        <f t="shared" si="77"/>
        <v>NEW</v>
      </c>
      <c r="L175" s="144" t="str">
        <f t="shared" si="78"/>
        <v>NEW</v>
      </c>
      <c r="M175" s="129">
        <f t="shared" si="79"/>
        <v>2018.7999999999993</v>
      </c>
      <c r="N175" s="186">
        <f t="shared" si="62"/>
        <v>1433.200000000001</v>
      </c>
      <c r="O175" s="186">
        <f t="shared" si="63"/>
        <v>2722.4000000000019</v>
      </c>
      <c r="P175" s="199">
        <f t="shared" si="70"/>
        <v>32.540000000000646</v>
      </c>
      <c r="Q175" s="200">
        <f t="shared" si="71"/>
        <v>3296.699999999998</v>
      </c>
      <c r="R175" s="200">
        <f t="shared" si="72"/>
        <v>8566.7999999999993</v>
      </c>
      <c r="S175" s="70">
        <f t="shared" si="64"/>
        <v>3178.2999999999993</v>
      </c>
      <c r="T175" s="215">
        <v>0</v>
      </c>
      <c r="U175" s="215">
        <v>0</v>
      </c>
      <c r="V175" s="172">
        <f t="shared" si="65"/>
        <v>1728.6000000000001</v>
      </c>
      <c r="W175" s="172">
        <f t="shared" si="66"/>
        <v>2127.6999999999998</v>
      </c>
      <c r="X175" s="204">
        <f t="shared" si="67"/>
        <v>5017.6000000000004</v>
      </c>
      <c r="Y175" s="186">
        <f t="shared" si="68"/>
        <v>2671.2000000000075</v>
      </c>
      <c r="Z175" s="186">
        <f t="shared" si="69"/>
        <v>5594.0999999999995</v>
      </c>
      <c r="AC175" s="212">
        <f t="shared" si="73"/>
        <v>321.69999999999982</v>
      </c>
      <c r="AD175" s="212">
        <f t="shared" si="74"/>
        <v>4372.6900000000005</v>
      </c>
      <c r="AE175" s="212">
        <f t="shared" si="75"/>
        <v>8271.3699999999917</v>
      </c>
    </row>
    <row r="176" spans="1:31" ht="19.5" customHeight="1" x14ac:dyDescent="0.2">
      <c r="A176" s="191">
        <v>218</v>
      </c>
      <c r="B176" s="219">
        <v>45531</v>
      </c>
      <c r="C176" s="144">
        <v>0.9</v>
      </c>
      <c r="D176" s="144">
        <v>1</v>
      </c>
      <c r="E176" s="144">
        <v>1</v>
      </c>
      <c r="F176" s="70">
        <f t="shared" si="56"/>
        <v>4497.7000000000007</v>
      </c>
      <c r="G176" s="175">
        <f t="shared" si="57"/>
        <v>6786</v>
      </c>
      <c r="H176" s="144" t="str">
        <f t="shared" si="76"/>
        <v>NEW</v>
      </c>
      <c r="I176" s="184">
        <v>0.3</v>
      </c>
      <c r="J176" s="215">
        <v>0.9</v>
      </c>
      <c r="K176" s="144" t="str">
        <f t="shared" si="77"/>
        <v>NEW</v>
      </c>
      <c r="L176" s="144" t="str">
        <f t="shared" si="78"/>
        <v>NEW</v>
      </c>
      <c r="M176" s="129">
        <f t="shared" si="79"/>
        <v>2019.6999999999994</v>
      </c>
      <c r="N176" s="186">
        <f t="shared" si="62"/>
        <v>1433.5000000000009</v>
      </c>
      <c r="O176" s="186">
        <f t="shared" si="63"/>
        <v>2723.300000000002</v>
      </c>
      <c r="P176" s="199">
        <f t="shared" si="70"/>
        <v>31.640000000000555</v>
      </c>
      <c r="Q176" s="200">
        <f t="shared" si="71"/>
        <v>3295.7999999999984</v>
      </c>
      <c r="R176" s="200">
        <f t="shared" si="72"/>
        <v>8566.4999999999982</v>
      </c>
      <c r="S176" s="70">
        <f t="shared" si="64"/>
        <v>3179.1999999999994</v>
      </c>
      <c r="T176" s="215">
        <v>0.4</v>
      </c>
      <c r="U176" s="215">
        <v>0.8</v>
      </c>
      <c r="V176" s="172">
        <f t="shared" si="65"/>
        <v>1729.0000000000002</v>
      </c>
      <c r="W176" s="172">
        <f t="shared" si="66"/>
        <v>2128.5</v>
      </c>
      <c r="X176" s="204">
        <f t="shared" si="67"/>
        <v>5018.5</v>
      </c>
      <c r="Y176" s="186">
        <f t="shared" si="68"/>
        <v>2671.6000000000076</v>
      </c>
      <c r="Z176" s="186">
        <f t="shared" si="69"/>
        <v>5594.9</v>
      </c>
      <c r="AC176" s="212">
        <f t="shared" si="73"/>
        <v>320.80000000000018</v>
      </c>
      <c r="AD176" s="212">
        <f t="shared" si="74"/>
        <v>4371.8900000000003</v>
      </c>
      <c r="AE176" s="212">
        <f t="shared" si="75"/>
        <v>8270.9699999999921</v>
      </c>
    </row>
    <row r="177" spans="1:31" ht="19.5" customHeight="1" x14ac:dyDescent="0.2">
      <c r="A177" s="191">
        <v>219</v>
      </c>
      <c r="B177" s="219">
        <v>45538</v>
      </c>
      <c r="C177" s="144">
        <v>2.4</v>
      </c>
      <c r="D177" s="144">
        <v>2</v>
      </c>
      <c r="E177" s="144">
        <v>2</v>
      </c>
      <c r="F177" s="70">
        <f t="shared" si="56"/>
        <v>4500.1000000000004</v>
      </c>
      <c r="G177" s="175">
        <f t="shared" si="57"/>
        <v>6788</v>
      </c>
      <c r="H177" s="144" t="str">
        <f t="shared" si="76"/>
        <v>NEW</v>
      </c>
      <c r="I177" s="184">
        <v>0.8</v>
      </c>
      <c r="J177" s="215">
        <v>2</v>
      </c>
      <c r="K177" s="144" t="str">
        <f t="shared" si="77"/>
        <v>NEW</v>
      </c>
      <c r="L177" s="144" t="str">
        <f t="shared" si="78"/>
        <v>NEW</v>
      </c>
      <c r="M177" s="129">
        <f t="shared" si="79"/>
        <v>2022.0999999999995</v>
      </c>
      <c r="N177" s="186">
        <f t="shared" si="62"/>
        <v>1434.3000000000009</v>
      </c>
      <c r="O177" s="186">
        <f t="shared" si="63"/>
        <v>2725.300000000002</v>
      </c>
      <c r="P177" s="199">
        <f t="shared" si="70"/>
        <v>29.240000000000464</v>
      </c>
      <c r="Q177" s="200">
        <f t="shared" si="71"/>
        <v>3293.7999999999984</v>
      </c>
      <c r="R177" s="200">
        <f t="shared" si="72"/>
        <v>8565.6999999999989</v>
      </c>
      <c r="S177" s="70">
        <f t="shared" si="64"/>
        <v>3181.5999999999995</v>
      </c>
      <c r="T177" s="215">
        <v>0.8</v>
      </c>
      <c r="U177" s="215">
        <v>2.1</v>
      </c>
      <c r="V177" s="172">
        <f t="shared" si="65"/>
        <v>1729.8000000000002</v>
      </c>
      <c r="W177" s="172">
        <f t="shared" si="66"/>
        <v>2130.6</v>
      </c>
      <c r="X177" s="204">
        <f t="shared" si="67"/>
        <v>5020.8999999999996</v>
      </c>
      <c r="Y177" s="186">
        <f t="shared" si="68"/>
        <v>2672.4000000000078</v>
      </c>
      <c r="Z177" s="186">
        <f t="shared" si="69"/>
        <v>5597</v>
      </c>
      <c r="AC177" s="212">
        <f t="shared" si="73"/>
        <v>318.40000000000055</v>
      </c>
      <c r="AD177" s="212">
        <f t="shared" si="74"/>
        <v>4369.79</v>
      </c>
      <c r="AE177" s="212">
        <f t="shared" si="75"/>
        <v>8270.1699999999928</v>
      </c>
    </row>
    <row r="178" spans="1:31" ht="19.5" customHeight="1" x14ac:dyDescent="0.2">
      <c r="A178" s="191">
        <v>220</v>
      </c>
      <c r="B178" s="219">
        <v>45539</v>
      </c>
      <c r="C178" s="144">
        <v>1.8</v>
      </c>
      <c r="D178" s="144">
        <v>2</v>
      </c>
      <c r="E178" s="144">
        <v>4</v>
      </c>
      <c r="F178" s="70">
        <f t="shared" si="56"/>
        <v>4501.9000000000005</v>
      </c>
      <c r="G178" s="175">
        <f t="shared" si="57"/>
        <v>6792</v>
      </c>
      <c r="H178" s="144" t="str">
        <f t="shared" si="76"/>
        <v>NEW</v>
      </c>
      <c r="I178" s="184">
        <v>0.9</v>
      </c>
      <c r="J178" s="215">
        <v>2</v>
      </c>
      <c r="K178" s="144" t="str">
        <f t="shared" si="77"/>
        <v>NEW</v>
      </c>
      <c r="L178" s="144" t="str">
        <f t="shared" si="78"/>
        <v>NEW</v>
      </c>
      <c r="M178" s="129">
        <f t="shared" si="79"/>
        <v>2023.8999999999994</v>
      </c>
      <c r="N178" s="186">
        <f t="shared" si="62"/>
        <v>1435.200000000001</v>
      </c>
      <c r="O178" s="186">
        <f t="shared" si="63"/>
        <v>2727.300000000002</v>
      </c>
      <c r="P178" s="199">
        <f t="shared" si="70"/>
        <v>27.440000000000737</v>
      </c>
      <c r="Q178" s="200">
        <f t="shared" si="71"/>
        <v>3291.7999999999984</v>
      </c>
      <c r="R178" s="200">
        <f t="shared" si="72"/>
        <v>8564.7999999999993</v>
      </c>
      <c r="S178" s="70">
        <f t="shared" si="64"/>
        <v>3183.3999999999996</v>
      </c>
      <c r="T178" s="215">
        <v>0.8</v>
      </c>
      <c r="U178" s="215">
        <v>2</v>
      </c>
      <c r="V178" s="172">
        <f t="shared" si="65"/>
        <v>1730.6000000000001</v>
      </c>
      <c r="W178" s="172">
        <f t="shared" si="66"/>
        <v>2132.6</v>
      </c>
      <c r="X178" s="204">
        <f t="shared" si="67"/>
        <v>5022.7</v>
      </c>
      <c r="Y178" s="186">
        <f t="shared" si="68"/>
        <v>2673.200000000008</v>
      </c>
      <c r="Z178" s="186">
        <f t="shared" si="69"/>
        <v>5599</v>
      </c>
      <c r="AC178" s="212">
        <f t="shared" si="73"/>
        <v>316.60000000000036</v>
      </c>
      <c r="AD178" s="212">
        <f t="shared" si="74"/>
        <v>4367.79</v>
      </c>
      <c r="AE178" s="212">
        <f t="shared" si="75"/>
        <v>8269.3699999999917</v>
      </c>
    </row>
    <row r="179" spans="1:31" ht="19.5" customHeight="1" x14ac:dyDescent="0.2">
      <c r="A179" s="191">
        <v>221</v>
      </c>
      <c r="B179" s="219">
        <v>45540</v>
      </c>
      <c r="C179" s="144">
        <v>1.8</v>
      </c>
      <c r="D179" s="144">
        <v>1</v>
      </c>
      <c r="E179" s="144">
        <v>1</v>
      </c>
      <c r="F179" s="70">
        <f t="shared" si="56"/>
        <v>4503.7000000000007</v>
      </c>
      <c r="G179" s="175">
        <f t="shared" si="57"/>
        <v>6793</v>
      </c>
      <c r="H179" s="144" t="str">
        <f t="shared" si="76"/>
        <v>NEW</v>
      </c>
      <c r="I179" s="184">
        <v>0.3</v>
      </c>
      <c r="J179" s="215">
        <v>1</v>
      </c>
      <c r="K179" s="144" t="str">
        <f t="shared" si="77"/>
        <v>NEW</v>
      </c>
      <c r="L179" s="144" t="str">
        <f t="shared" si="78"/>
        <v>NEW</v>
      </c>
      <c r="M179" s="129">
        <f t="shared" si="79"/>
        <v>2025.6999999999994</v>
      </c>
      <c r="N179" s="186">
        <f t="shared" si="62"/>
        <v>1435.5000000000009</v>
      </c>
      <c r="O179" s="186">
        <f t="shared" si="63"/>
        <v>2728.300000000002</v>
      </c>
      <c r="P179" s="199">
        <f t="shared" si="70"/>
        <v>25.640000000000555</v>
      </c>
      <c r="Q179" s="200">
        <f t="shared" si="71"/>
        <v>3290.7999999999984</v>
      </c>
      <c r="R179" s="200">
        <f t="shared" si="72"/>
        <v>8564.4999999999982</v>
      </c>
      <c r="S179" s="70">
        <f t="shared" si="64"/>
        <v>3185.2</v>
      </c>
      <c r="T179" s="215">
        <v>0.4</v>
      </c>
      <c r="U179" s="215">
        <v>0.9</v>
      </c>
      <c r="V179" s="172">
        <f t="shared" si="65"/>
        <v>1731.0000000000002</v>
      </c>
      <c r="W179" s="172">
        <f t="shared" si="66"/>
        <v>2133.5</v>
      </c>
      <c r="X179" s="204">
        <f t="shared" si="67"/>
        <v>5024.5</v>
      </c>
      <c r="Y179" s="186">
        <f t="shared" si="68"/>
        <v>2673.6000000000081</v>
      </c>
      <c r="Z179" s="186">
        <f t="shared" si="69"/>
        <v>5599.9</v>
      </c>
      <c r="AC179" s="212">
        <f t="shared" si="73"/>
        <v>314.80000000000018</v>
      </c>
      <c r="AD179" s="212">
        <f t="shared" si="74"/>
        <v>4366.8900000000003</v>
      </c>
      <c r="AE179" s="212">
        <f t="shared" si="75"/>
        <v>8268.9699999999921</v>
      </c>
    </row>
    <row r="180" spans="1:31" ht="19.5" customHeight="1" x14ac:dyDescent="0.2">
      <c r="A180" s="398">
        <v>222</v>
      </c>
      <c r="B180" s="399">
        <v>45544</v>
      </c>
      <c r="C180" s="400">
        <v>1.3</v>
      </c>
      <c r="D180" s="400">
        <v>1</v>
      </c>
      <c r="E180" s="400">
        <v>1</v>
      </c>
      <c r="F180" s="70">
        <f t="shared" si="56"/>
        <v>4505.0000000000009</v>
      </c>
      <c r="G180" s="175">
        <f t="shared" si="57"/>
        <v>6794</v>
      </c>
      <c r="H180" s="144" t="str">
        <f t="shared" si="76"/>
        <v>NEW</v>
      </c>
      <c r="I180" s="401">
        <v>0.3</v>
      </c>
      <c r="J180" s="402">
        <v>0.8</v>
      </c>
      <c r="K180" s="144" t="str">
        <f t="shared" si="77"/>
        <v>NEW</v>
      </c>
      <c r="L180" s="144" t="str">
        <f t="shared" si="78"/>
        <v>NEW</v>
      </c>
      <c r="M180" s="129">
        <f t="shared" si="79"/>
        <v>2026.9999999999993</v>
      </c>
      <c r="N180" s="186">
        <f t="shared" si="62"/>
        <v>1435.8000000000009</v>
      </c>
      <c r="O180" s="186">
        <f t="shared" si="63"/>
        <v>2729.1000000000022</v>
      </c>
      <c r="P180" s="199">
        <f t="shared" si="70"/>
        <v>24.340000000000828</v>
      </c>
      <c r="Q180" s="200">
        <f t="shared" si="71"/>
        <v>3289.9999999999982</v>
      </c>
      <c r="R180" s="200">
        <f t="shared" si="72"/>
        <v>8564.1999999999989</v>
      </c>
      <c r="S180" s="70">
        <f t="shared" si="64"/>
        <v>3186.5</v>
      </c>
      <c r="T180" s="403">
        <v>0.3</v>
      </c>
      <c r="U180" s="403">
        <v>0.9</v>
      </c>
      <c r="V180" s="172">
        <f t="shared" si="65"/>
        <v>1731.3000000000002</v>
      </c>
      <c r="W180" s="172">
        <f t="shared" si="66"/>
        <v>2134.4</v>
      </c>
      <c r="X180" s="204">
        <f t="shared" si="67"/>
        <v>5025.8</v>
      </c>
      <c r="Y180" s="186">
        <f t="shared" si="68"/>
        <v>2673.9000000000083</v>
      </c>
      <c r="Z180" s="186">
        <f t="shared" si="69"/>
        <v>5600.7999999999993</v>
      </c>
      <c r="AC180" s="212">
        <f t="shared" si="73"/>
        <v>313.5</v>
      </c>
      <c r="AD180" s="212">
        <f t="shared" si="74"/>
        <v>4365.9900000000007</v>
      </c>
      <c r="AE180" s="212">
        <f t="shared" si="75"/>
        <v>8268.669999999991</v>
      </c>
    </row>
    <row r="181" spans="1:31" ht="19.5" customHeight="1" x14ac:dyDescent="0.2">
      <c r="A181" s="191">
        <v>223</v>
      </c>
      <c r="B181" s="219">
        <v>45546</v>
      </c>
      <c r="C181" s="144">
        <v>0.5</v>
      </c>
      <c r="D181" s="144">
        <v>1</v>
      </c>
      <c r="E181" s="144">
        <v>1</v>
      </c>
      <c r="F181" s="70">
        <f t="shared" si="56"/>
        <v>4505.5000000000009</v>
      </c>
      <c r="G181" s="175">
        <f t="shared" si="57"/>
        <v>6795</v>
      </c>
      <c r="H181" s="144" t="str">
        <f t="shared" si="76"/>
        <v>NEW</v>
      </c>
      <c r="I181" s="184">
        <v>0.5</v>
      </c>
      <c r="J181" s="215">
        <v>1</v>
      </c>
      <c r="K181" s="144" t="str">
        <f t="shared" si="77"/>
        <v>NEW</v>
      </c>
      <c r="L181" s="144" t="str">
        <f t="shared" si="78"/>
        <v>NEW</v>
      </c>
      <c r="M181" s="129">
        <f t="shared" si="79"/>
        <v>2027.4999999999993</v>
      </c>
      <c r="N181" s="186">
        <f t="shared" si="62"/>
        <v>1436.3000000000009</v>
      </c>
      <c r="O181" s="186">
        <f t="shared" si="63"/>
        <v>2730.1000000000022</v>
      </c>
      <c r="P181" s="199">
        <f t="shared" si="70"/>
        <v>23.840000000000828</v>
      </c>
      <c r="Q181" s="200">
        <f t="shared" si="71"/>
        <v>3288.9999999999982</v>
      </c>
      <c r="R181" s="200">
        <f t="shared" si="72"/>
        <v>8563.6999999999989</v>
      </c>
      <c r="S181" s="70">
        <f t="shared" si="64"/>
        <v>3187</v>
      </c>
      <c r="T181" s="215">
        <v>0.5</v>
      </c>
      <c r="U181" s="215">
        <v>1</v>
      </c>
      <c r="V181" s="172">
        <f t="shared" si="65"/>
        <v>1731.8000000000002</v>
      </c>
      <c r="W181" s="172">
        <f t="shared" si="66"/>
        <v>2135.4</v>
      </c>
      <c r="X181" s="204">
        <f t="shared" si="67"/>
        <v>5026.3</v>
      </c>
      <c r="Y181" s="186">
        <f t="shared" si="68"/>
        <v>2674.4000000000083</v>
      </c>
      <c r="Z181" s="186">
        <f t="shared" si="69"/>
        <v>5601.7999999999993</v>
      </c>
      <c r="AC181" s="212">
        <f t="shared" si="73"/>
        <v>313</v>
      </c>
      <c r="AD181" s="212">
        <f t="shared" si="74"/>
        <v>4364.9900000000007</v>
      </c>
      <c r="AE181" s="212">
        <f t="shared" si="75"/>
        <v>8268.169999999991</v>
      </c>
    </row>
    <row r="182" spans="1:31" ht="19.5" customHeight="1" x14ac:dyDescent="0.2">
      <c r="A182" s="191">
        <v>224</v>
      </c>
      <c r="B182" s="219">
        <v>45547</v>
      </c>
      <c r="C182" s="144">
        <v>2.2999999999999998</v>
      </c>
      <c r="D182" s="144">
        <v>2</v>
      </c>
      <c r="E182" s="144">
        <v>3</v>
      </c>
      <c r="F182" s="70">
        <f t="shared" si="56"/>
        <v>4507.8000000000011</v>
      </c>
      <c r="G182" s="175">
        <f t="shared" si="57"/>
        <v>6798</v>
      </c>
      <c r="H182" s="144" t="str">
        <f t="shared" si="76"/>
        <v>NEW</v>
      </c>
      <c r="I182" s="184">
        <v>0.7</v>
      </c>
      <c r="J182" s="215">
        <v>1.7</v>
      </c>
      <c r="K182" s="144" t="str">
        <f t="shared" si="77"/>
        <v>NEW</v>
      </c>
      <c r="L182" s="144" t="str">
        <f t="shared" si="78"/>
        <v>NEW</v>
      </c>
      <c r="M182" s="129">
        <f t="shared" si="79"/>
        <v>2029.7999999999993</v>
      </c>
      <c r="N182" s="186">
        <f t="shared" si="62"/>
        <v>1437.0000000000009</v>
      </c>
      <c r="O182" s="186">
        <f t="shared" si="63"/>
        <v>2731.800000000002</v>
      </c>
      <c r="P182" s="199">
        <f t="shared" si="70"/>
        <v>21.540000000000646</v>
      </c>
      <c r="Q182" s="200">
        <f t="shared" si="71"/>
        <v>3287.2999999999984</v>
      </c>
      <c r="R182" s="200">
        <f t="shared" si="72"/>
        <v>8562.9999999999982</v>
      </c>
      <c r="S182" s="70">
        <f t="shared" si="64"/>
        <v>3189.3</v>
      </c>
      <c r="T182" s="215">
        <v>0.6</v>
      </c>
      <c r="U182" s="215">
        <v>1.6</v>
      </c>
      <c r="V182" s="172">
        <f t="shared" si="65"/>
        <v>1732.4</v>
      </c>
      <c r="W182" s="172">
        <f t="shared" si="66"/>
        <v>2137</v>
      </c>
      <c r="X182" s="204">
        <f t="shared" si="67"/>
        <v>5028.6000000000004</v>
      </c>
      <c r="Y182" s="186">
        <f t="shared" si="68"/>
        <v>2675.0000000000082</v>
      </c>
      <c r="Z182" s="186">
        <f t="shared" si="69"/>
        <v>5603.4</v>
      </c>
      <c r="AC182" s="212">
        <f t="shared" si="73"/>
        <v>310.69999999999982</v>
      </c>
      <c r="AD182" s="212">
        <f t="shared" si="74"/>
        <v>4363.3900000000003</v>
      </c>
      <c r="AE182" s="212">
        <f t="shared" si="75"/>
        <v>8267.5699999999924</v>
      </c>
    </row>
    <row r="183" spans="1:31" ht="19.5" customHeight="1" x14ac:dyDescent="0.2">
      <c r="A183" s="191">
        <v>225</v>
      </c>
      <c r="B183" s="219">
        <v>45548</v>
      </c>
      <c r="C183" s="334">
        <v>2</v>
      </c>
      <c r="D183" s="144">
        <v>2</v>
      </c>
      <c r="E183" s="144">
        <v>2</v>
      </c>
      <c r="F183" s="70">
        <f t="shared" si="56"/>
        <v>4509.8000000000011</v>
      </c>
      <c r="G183" s="175">
        <f t="shared" si="57"/>
        <v>6800</v>
      </c>
      <c r="H183" s="144" t="str">
        <f t="shared" si="76"/>
        <v>NEW</v>
      </c>
      <c r="I183" s="184">
        <v>0.6</v>
      </c>
      <c r="J183" s="215">
        <v>1.6</v>
      </c>
      <c r="K183" s="144" t="str">
        <f t="shared" si="77"/>
        <v>NEW</v>
      </c>
      <c r="L183" s="144" t="str">
        <f t="shared" si="78"/>
        <v>NEW</v>
      </c>
      <c r="M183" s="129">
        <f t="shared" si="79"/>
        <v>2031.7999999999993</v>
      </c>
      <c r="N183" s="186">
        <f t="shared" si="62"/>
        <v>1437.6000000000008</v>
      </c>
      <c r="O183" s="186">
        <f t="shared" si="63"/>
        <v>2733.4000000000019</v>
      </c>
      <c r="P183" s="199">
        <f t="shared" si="70"/>
        <v>19.540000000000646</v>
      </c>
      <c r="Q183" s="200">
        <f t="shared" si="71"/>
        <v>3285.699999999998</v>
      </c>
      <c r="R183" s="200">
        <f t="shared" si="72"/>
        <v>8562.3999999999978</v>
      </c>
      <c r="S183" s="70">
        <f t="shared" si="64"/>
        <v>3191.3</v>
      </c>
      <c r="T183" s="215">
        <v>0.7</v>
      </c>
      <c r="U183" s="215">
        <v>1.7</v>
      </c>
      <c r="V183" s="172">
        <f t="shared" si="65"/>
        <v>1733.1000000000001</v>
      </c>
      <c r="W183" s="172">
        <f t="shared" si="66"/>
        <v>2138.6999999999998</v>
      </c>
      <c r="X183" s="204">
        <f t="shared" si="67"/>
        <v>5030.6000000000004</v>
      </c>
      <c r="Y183" s="186">
        <f t="shared" si="68"/>
        <v>2675.700000000008</v>
      </c>
      <c r="Z183" s="186">
        <f t="shared" si="69"/>
        <v>5605.0999999999995</v>
      </c>
      <c r="AC183" s="212">
        <f t="shared" si="73"/>
        <v>308.69999999999982</v>
      </c>
      <c r="AD183" s="212">
        <f t="shared" si="74"/>
        <v>4361.6900000000005</v>
      </c>
      <c r="AE183" s="212">
        <f t="shared" si="75"/>
        <v>8266.8699999999917</v>
      </c>
    </row>
    <row r="184" spans="1:31" ht="19.5" customHeight="1" thickBot="1" x14ac:dyDescent="0.25">
      <c r="A184" s="191">
        <v>226</v>
      </c>
      <c r="B184" s="219">
        <v>45553</v>
      </c>
      <c r="C184" s="144">
        <v>0</v>
      </c>
      <c r="D184" s="144">
        <v>0</v>
      </c>
      <c r="E184" s="144">
        <v>0</v>
      </c>
      <c r="F184" s="70">
        <f t="shared" si="56"/>
        <v>4509.8000000000011</v>
      </c>
      <c r="G184" s="175">
        <f t="shared" si="57"/>
        <v>6800</v>
      </c>
      <c r="H184" s="144" t="str">
        <f t="shared" si="76"/>
        <v>NEW</v>
      </c>
      <c r="I184" s="184">
        <v>0</v>
      </c>
      <c r="J184" s="404">
        <v>0</v>
      </c>
      <c r="K184" s="144" t="str">
        <f t="shared" si="77"/>
        <v>NEW</v>
      </c>
      <c r="L184" s="144" t="str">
        <f t="shared" si="78"/>
        <v>NEW</v>
      </c>
      <c r="M184" s="129">
        <f t="shared" si="79"/>
        <v>2031.7999999999993</v>
      </c>
      <c r="N184" s="186">
        <f t="shared" si="62"/>
        <v>1437.6000000000008</v>
      </c>
      <c r="O184" s="186">
        <f t="shared" si="63"/>
        <v>2733.4000000000019</v>
      </c>
      <c r="P184" s="199">
        <f t="shared" si="70"/>
        <v>19.540000000000646</v>
      </c>
      <c r="Q184" s="200">
        <f t="shared" si="71"/>
        <v>3285.699999999998</v>
      </c>
      <c r="R184" s="200">
        <f t="shared" si="72"/>
        <v>8562.3999999999978</v>
      </c>
      <c r="S184" s="70">
        <f t="shared" si="64"/>
        <v>3191.3</v>
      </c>
      <c r="T184" s="404">
        <v>0</v>
      </c>
      <c r="U184" s="404">
        <v>0</v>
      </c>
      <c r="V184" s="172">
        <f t="shared" si="65"/>
        <v>1733.1000000000001</v>
      </c>
      <c r="W184" s="172">
        <f t="shared" si="66"/>
        <v>2138.6999999999998</v>
      </c>
      <c r="X184" s="204">
        <f t="shared" si="67"/>
        <v>5030.6000000000004</v>
      </c>
      <c r="Y184" s="186">
        <f t="shared" si="68"/>
        <v>2675.700000000008</v>
      </c>
      <c r="Z184" s="186">
        <f t="shared" si="69"/>
        <v>5605.0999999999995</v>
      </c>
      <c r="AC184" s="212">
        <f t="shared" si="73"/>
        <v>308.69999999999982</v>
      </c>
      <c r="AD184" s="212">
        <f t="shared" si="74"/>
        <v>4361.6900000000005</v>
      </c>
      <c r="AE184" s="212">
        <f t="shared" si="75"/>
        <v>8266.8699999999917</v>
      </c>
    </row>
    <row r="185" spans="1:31" ht="19.5" customHeight="1" thickBot="1" x14ac:dyDescent="0.25">
      <c r="A185" s="480" t="s">
        <v>669</v>
      </c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2"/>
    </row>
    <row r="186" spans="1:31" s="155" customFormat="1" ht="61.5" customHeight="1" x14ac:dyDescent="0.2">
      <c r="A186" s="483" t="s">
        <v>6</v>
      </c>
      <c r="B186" s="484"/>
      <c r="C186" s="484"/>
      <c r="D186" s="484"/>
      <c r="E186" s="484"/>
      <c r="F186" s="485" t="s">
        <v>7</v>
      </c>
      <c r="G186" s="484"/>
      <c r="H186" s="451" t="s">
        <v>668</v>
      </c>
      <c r="I186" s="484"/>
      <c r="J186" s="484"/>
      <c r="K186" s="484"/>
      <c r="L186" s="484"/>
      <c r="M186" s="486" t="s">
        <v>287</v>
      </c>
      <c r="N186" s="487"/>
      <c r="O186" s="487"/>
      <c r="P186" s="464" t="s">
        <v>661</v>
      </c>
      <c r="Q186" s="465"/>
      <c r="R186" s="466"/>
      <c r="S186" s="451" t="s">
        <v>654</v>
      </c>
      <c r="T186" s="484"/>
      <c r="U186" s="484"/>
      <c r="V186" s="484"/>
      <c r="W186" s="484"/>
      <c r="X186" s="438" t="s">
        <v>523</v>
      </c>
      <c r="Y186" s="484"/>
      <c r="Z186" s="484"/>
      <c r="AA186" s="241" t="s">
        <v>12</v>
      </c>
      <c r="AB186" s="242"/>
      <c r="AC186" s="417" t="s">
        <v>661</v>
      </c>
      <c r="AD186" s="417"/>
      <c r="AE186" s="417"/>
    </row>
    <row r="187" spans="1:31" ht="26.25" customHeight="1" x14ac:dyDescent="0.2">
      <c r="A187" s="229" t="s">
        <v>13</v>
      </c>
      <c r="B187" s="230" t="s">
        <v>14</v>
      </c>
      <c r="C187" s="231" t="s">
        <v>15</v>
      </c>
      <c r="D187" s="232" t="s">
        <v>16</v>
      </c>
      <c r="E187" s="233" t="s">
        <v>17</v>
      </c>
      <c r="F187" s="112" t="s">
        <v>18</v>
      </c>
      <c r="G187" s="232" t="s">
        <v>19</v>
      </c>
      <c r="H187" s="70" t="s">
        <v>290</v>
      </c>
      <c r="I187" s="156" t="s">
        <v>291</v>
      </c>
      <c r="J187" s="156" t="s">
        <v>292</v>
      </c>
      <c r="K187" s="73" t="s">
        <v>23</v>
      </c>
      <c r="L187" s="73" t="s">
        <v>24</v>
      </c>
      <c r="M187" s="157" t="s">
        <v>25</v>
      </c>
      <c r="N187" s="158" t="s">
        <v>21</v>
      </c>
      <c r="O187" s="158" t="s">
        <v>22</v>
      </c>
      <c r="P187" s="246" t="s">
        <v>662</v>
      </c>
      <c r="Q187" s="246" t="s">
        <v>663</v>
      </c>
      <c r="R187" s="246" t="s">
        <v>664</v>
      </c>
      <c r="S187" s="112" t="s">
        <v>25</v>
      </c>
      <c r="T187" s="234" t="s">
        <v>291</v>
      </c>
      <c r="U187" s="237" t="s">
        <v>292</v>
      </c>
      <c r="V187" s="231" t="s">
        <v>23</v>
      </c>
      <c r="W187" s="238" t="s">
        <v>24</v>
      </c>
      <c r="X187" s="235" t="s">
        <v>25</v>
      </c>
      <c r="Y187" s="236" t="s">
        <v>21</v>
      </c>
      <c r="Z187" s="236" t="s">
        <v>22</v>
      </c>
      <c r="AA187" s="239" t="s">
        <v>293</v>
      </c>
      <c r="AB187" s="239" t="s">
        <v>294</v>
      </c>
      <c r="AC187" s="247" t="s">
        <v>665</v>
      </c>
      <c r="AD187" s="247" t="s">
        <v>663</v>
      </c>
      <c r="AE187" s="247" t="s">
        <v>664</v>
      </c>
    </row>
    <row r="188" spans="1:31" ht="19.5" customHeight="1" x14ac:dyDescent="0.2">
      <c r="A188" s="406"/>
      <c r="B188" s="407"/>
      <c r="C188" s="405"/>
      <c r="D188" s="405"/>
      <c r="E188" s="405"/>
      <c r="F188" s="70">
        <v>4509.8</v>
      </c>
      <c r="G188" s="175">
        <v>6800</v>
      </c>
      <c r="H188" s="221">
        <v>1849.0999999999992</v>
      </c>
      <c r="I188" s="226"/>
      <c r="J188" s="225"/>
      <c r="K188" s="221">
        <v>606.70000000000005</v>
      </c>
      <c r="L188" s="221">
        <v>1403.4000000000003</v>
      </c>
      <c r="M188" s="129">
        <v>5260.5000000000045</v>
      </c>
      <c r="N188" s="211">
        <v>1745.6000000000026</v>
      </c>
      <c r="O188" s="211">
        <v>4048.8999999999996</v>
      </c>
      <c r="P188" s="249">
        <f>IF(H188="","",2719.75-(H188-780.25)+0.05)</f>
        <v>1650.9500000000007</v>
      </c>
      <c r="Q188" s="249">
        <f>IF(L188="","",9364-(L188-636))</f>
        <v>8596.6</v>
      </c>
      <c r="R188" s="249">
        <f>IF(K188="","",8518.2-(K188-342.9))</f>
        <v>8254.4000000000015</v>
      </c>
      <c r="S188" s="70">
        <v>3191.3</v>
      </c>
      <c r="T188" s="405"/>
      <c r="U188" s="405"/>
      <c r="V188" s="172">
        <v>1733.1</v>
      </c>
      <c r="W188" s="172">
        <v>2138.6999999999998</v>
      </c>
      <c r="X188" s="204">
        <f>IF(S188="","",S188-S184+X184)</f>
        <v>5030.6000000000004</v>
      </c>
      <c r="Y188" s="186">
        <v>2675.7</v>
      </c>
      <c r="Z188" s="186">
        <v>5605.1</v>
      </c>
      <c r="AC188" s="212">
        <f t="shared" ref="AC188" si="80">IF(X188="","",1311.4-(X188-4027.9))</f>
        <v>308.69999999999982</v>
      </c>
      <c r="AD188" s="212">
        <f t="shared" ref="AD188" si="81">IF(Z188="","",4763.06-(Z188-5203.73))</f>
        <v>4361.6899999999996</v>
      </c>
      <c r="AE188" s="212">
        <f t="shared" ref="AE188" si="82">IF(Y188="","",8577.5-(Y188-2365.07))</f>
        <v>8266.8700000000008</v>
      </c>
    </row>
    <row r="189" spans="1:31" ht="19.5" customHeight="1" x14ac:dyDescent="0.2">
      <c r="A189" s="69"/>
      <c r="B189" s="219"/>
      <c r="C189" s="144"/>
      <c r="D189" s="144"/>
      <c r="E189" s="144"/>
      <c r="F189" s="70" t="str">
        <f t="shared" si="56"/>
        <v/>
      </c>
      <c r="G189" s="175" t="str">
        <f t="shared" si="57"/>
        <v/>
      </c>
      <c r="H189" s="144" t="str">
        <f>IF(C189="","",C189+H188)</f>
        <v/>
      </c>
      <c r="I189" s="184"/>
      <c r="J189" s="215"/>
      <c r="K189" s="144" t="str">
        <f>IF(I189="","",I189+K188)</f>
        <v/>
      </c>
      <c r="L189" s="144" t="str">
        <f>IF(J189="","",J189+L188)</f>
        <v/>
      </c>
      <c r="M189" s="129" t="str">
        <f t="shared" si="79"/>
        <v/>
      </c>
      <c r="N189" s="186" t="str">
        <f t="shared" si="62"/>
        <v/>
      </c>
      <c r="O189" s="186" t="str">
        <f t="shared" si="63"/>
        <v/>
      </c>
      <c r="P189" s="199" t="str">
        <f t="shared" si="70"/>
        <v/>
      </c>
      <c r="Q189" s="200" t="str">
        <f t="shared" si="71"/>
        <v/>
      </c>
      <c r="R189" s="200" t="str">
        <f t="shared" si="72"/>
        <v/>
      </c>
      <c r="S189" s="70" t="str">
        <f t="shared" si="64"/>
        <v/>
      </c>
      <c r="T189" s="215"/>
      <c r="U189" s="215"/>
      <c r="V189" s="172" t="str">
        <f t="shared" si="65"/>
        <v/>
      </c>
      <c r="W189" s="172" t="str">
        <f t="shared" si="66"/>
        <v/>
      </c>
      <c r="X189" s="204" t="str">
        <f t="shared" si="67"/>
        <v/>
      </c>
      <c r="Y189" s="186" t="str">
        <f t="shared" si="68"/>
        <v/>
      </c>
      <c r="Z189" s="186" t="str">
        <f t="shared" si="69"/>
        <v/>
      </c>
      <c r="AC189" s="212" t="str">
        <f t="shared" si="73"/>
        <v/>
      </c>
      <c r="AD189" s="212" t="str">
        <f t="shared" si="74"/>
        <v/>
      </c>
      <c r="AE189" s="212" t="str">
        <f t="shared" si="75"/>
        <v/>
      </c>
    </row>
    <row r="190" spans="1:31" ht="19.5" customHeight="1" x14ac:dyDescent="0.2">
      <c r="A190" s="69"/>
      <c r="B190" s="219"/>
      <c r="C190" s="144"/>
      <c r="D190" s="144"/>
      <c r="E190" s="144"/>
      <c r="F190" s="70" t="str">
        <f t="shared" si="56"/>
        <v/>
      </c>
      <c r="G190" s="175" t="str">
        <f t="shared" si="57"/>
        <v/>
      </c>
      <c r="H190" s="144" t="str">
        <f t="shared" si="76"/>
        <v/>
      </c>
      <c r="I190" s="184"/>
      <c r="J190" s="215"/>
      <c r="K190" s="144" t="str">
        <f t="shared" si="77"/>
        <v/>
      </c>
      <c r="L190" s="144" t="str">
        <f t="shared" si="78"/>
        <v/>
      </c>
      <c r="M190" s="129" t="str">
        <f t="shared" si="79"/>
        <v/>
      </c>
      <c r="N190" s="186" t="str">
        <f t="shared" si="62"/>
        <v/>
      </c>
      <c r="O190" s="186" t="str">
        <f t="shared" si="63"/>
        <v/>
      </c>
      <c r="P190" s="199" t="str">
        <f t="shared" si="70"/>
        <v/>
      </c>
      <c r="Q190" s="200" t="str">
        <f t="shared" si="71"/>
        <v/>
      </c>
      <c r="R190" s="200" t="str">
        <f t="shared" si="72"/>
        <v/>
      </c>
      <c r="S190" s="70" t="str">
        <f t="shared" si="64"/>
        <v/>
      </c>
      <c r="T190" s="215"/>
      <c r="U190" s="215"/>
      <c r="V190" s="172" t="str">
        <f t="shared" si="65"/>
        <v/>
      </c>
      <c r="W190" s="172" t="str">
        <f t="shared" si="66"/>
        <v/>
      </c>
      <c r="X190" s="204" t="str">
        <f t="shared" si="67"/>
        <v/>
      </c>
      <c r="Y190" s="186" t="str">
        <f t="shared" si="68"/>
        <v/>
      </c>
      <c r="Z190" s="186" t="str">
        <f t="shared" si="69"/>
        <v/>
      </c>
      <c r="AC190" s="212" t="str">
        <f t="shared" si="73"/>
        <v/>
      </c>
      <c r="AD190" s="212" t="str">
        <f t="shared" si="74"/>
        <v/>
      </c>
      <c r="AE190" s="212" t="str">
        <f t="shared" si="75"/>
        <v/>
      </c>
    </row>
    <row r="191" spans="1:31" ht="19.5" customHeight="1" x14ac:dyDescent="0.2">
      <c r="A191" s="69"/>
      <c r="B191" s="219"/>
      <c r="C191" s="144"/>
      <c r="D191" s="144"/>
      <c r="E191" s="144"/>
      <c r="F191" s="70" t="str">
        <f t="shared" si="56"/>
        <v/>
      </c>
      <c r="G191" s="175" t="str">
        <f t="shared" si="57"/>
        <v/>
      </c>
      <c r="H191" s="144" t="str">
        <f t="shared" si="76"/>
        <v/>
      </c>
      <c r="I191" s="184"/>
      <c r="J191" s="215"/>
      <c r="K191" s="144" t="str">
        <f t="shared" si="77"/>
        <v/>
      </c>
      <c r="L191" s="144" t="str">
        <f t="shared" si="78"/>
        <v/>
      </c>
      <c r="M191" s="129" t="str">
        <f t="shared" si="79"/>
        <v/>
      </c>
      <c r="N191" s="186" t="str">
        <f t="shared" si="62"/>
        <v/>
      </c>
      <c r="O191" s="186" t="str">
        <f t="shared" si="63"/>
        <v/>
      </c>
      <c r="P191" s="199" t="str">
        <f t="shared" si="70"/>
        <v/>
      </c>
      <c r="Q191" s="200" t="str">
        <f t="shared" si="71"/>
        <v/>
      </c>
      <c r="R191" s="200" t="str">
        <f t="shared" si="72"/>
        <v/>
      </c>
      <c r="S191" s="70" t="str">
        <f t="shared" si="64"/>
        <v/>
      </c>
      <c r="T191" s="215"/>
      <c r="U191" s="215"/>
      <c r="V191" s="172" t="str">
        <f t="shared" si="65"/>
        <v/>
      </c>
      <c r="W191" s="172" t="str">
        <f t="shared" si="66"/>
        <v/>
      </c>
      <c r="X191" s="204" t="str">
        <f t="shared" si="67"/>
        <v/>
      </c>
      <c r="Y191" s="186" t="str">
        <f t="shared" si="68"/>
        <v/>
      </c>
      <c r="Z191" s="186" t="str">
        <f t="shared" si="69"/>
        <v/>
      </c>
      <c r="AC191" s="212" t="str">
        <f t="shared" si="73"/>
        <v/>
      </c>
      <c r="AD191" s="212" t="str">
        <f t="shared" si="74"/>
        <v/>
      </c>
      <c r="AE191" s="212" t="str">
        <f t="shared" si="75"/>
        <v/>
      </c>
    </row>
    <row r="192" spans="1:31" ht="19.5" customHeight="1" x14ac:dyDescent="0.2">
      <c r="A192" s="69"/>
      <c r="B192" s="219"/>
      <c r="C192" s="144"/>
      <c r="D192" s="144"/>
      <c r="E192" s="144"/>
      <c r="F192" s="70" t="str">
        <f t="shared" si="56"/>
        <v/>
      </c>
      <c r="G192" s="175" t="str">
        <f t="shared" si="57"/>
        <v/>
      </c>
      <c r="H192" s="144" t="str">
        <f t="shared" si="76"/>
        <v/>
      </c>
      <c r="I192" s="184"/>
      <c r="J192" s="215"/>
      <c r="K192" s="144" t="str">
        <f t="shared" si="77"/>
        <v/>
      </c>
      <c r="L192" s="144" t="str">
        <f t="shared" si="78"/>
        <v/>
      </c>
      <c r="M192" s="129" t="str">
        <f t="shared" si="79"/>
        <v/>
      </c>
      <c r="N192" s="186" t="str">
        <f t="shared" si="62"/>
        <v/>
      </c>
      <c r="O192" s="186" t="str">
        <f t="shared" si="63"/>
        <v/>
      </c>
      <c r="P192" s="199" t="str">
        <f t="shared" si="70"/>
        <v/>
      </c>
      <c r="Q192" s="200" t="str">
        <f t="shared" si="71"/>
        <v/>
      </c>
      <c r="R192" s="200" t="str">
        <f t="shared" si="72"/>
        <v/>
      </c>
      <c r="S192" s="70" t="str">
        <f t="shared" si="64"/>
        <v/>
      </c>
      <c r="T192" s="215"/>
      <c r="U192" s="215"/>
      <c r="V192" s="172" t="str">
        <f t="shared" si="65"/>
        <v/>
      </c>
      <c r="W192" s="172" t="str">
        <f t="shared" si="66"/>
        <v/>
      </c>
      <c r="X192" s="204" t="str">
        <f t="shared" si="67"/>
        <v/>
      </c>
      <c r="Y192" s="186" t="str">
        <f t="shared" si="68"/>
        <v/>
      </c>
      <c r="Z192" s="186" t="str">
        <f t="shared" si="69"/>
        <v/>
      </c>
      <c r="AC192" s="212" t="str">
        <f t="shared" si="73"/>
        <v/>
      </c>
      <c r="AD192" s="212" t="str">
        <f t="shared" si="74"/>
        <v/>
      </c>
      <c r="AE192" s="212" t="str">
        <f t="shared" si="75"/>
        <v/>
      </c>
    </row>
    <row r="193" spans="1:31" ht="19.5" customHeight="1" x14ac:dyDescent="0.2">
      <c r="A193" s="69"/>
      <c r="B193" s="219"/>
      <c r="C193" s="144"/>
      <c r="D193" s="144"/>
      <c r="E193" s="144"/>
      <c r="F193" s="70" t="str">
        <f t="shared" si="56"/>
        <v/>
      </c>
      <c r="G193" s="175" t="str">
        <f t="shared" si="57"/>
        <v/>
      </c>
      <c r="H193" s="144" t="str">
        <f t="shared" si="76"/>
        <v/>
      </c>
      <c r="I193" s="184"/>
      <c r="J193" s="215"/>
      <c r="K193" s="144" t="str">
        <f t="shared" si="77"/>
        <v/>
      </c>
      <c r="L193" s="144" t="str">
        <f t="shared" si="78"/>
        <v/>
      </c>
      <c r="M193" s="129" t="str">
        <f t="shared" si="79"/>
        <v/>
      </c>
      <c r="N193" s="186" t="str">
        <f t="shared" si="62"/>
        <v/>
      </c>
      <c r="O193" s="186" t="str">
        <f t="shared" si="63"/>
        <v/>
      </c>
      <c r="P193" s="199" t="str">
        <f t="shared" si="70"/>
        <v/>
      </c>
      <c r="Q193" s="200" t="str">
        <f t="shared" si="71"/>
        <v/>
      </c>
      <c r="R193" s="200" t="str">
        <f t="shared" si="72"/>
        <v/>
      </c>
      <c r="S193" s="70" t="str">
        <f t="shared" si="64"/>
        <v/>
      </c>
      <c r="T193" s="215"/>
      <c r="U193" s="215"/>
      <c r="V193" s="172" t="str">
        <f t="shared" si="65"/>
        <v/>
      </c>
      <c r="W193" s="172" t="str">
        <f t="shared" si="66"/>
        <v/>
      </c>
      <c r="X193" s="204" t="str">
        <f t="shared" si="67"/>
        <v/>
      </c>
      <c r="Y193" s="186" t="str">
        <f t="shared" si="68"/>
        <v/>
      </c>
      <c r="Z193" s="186" t="str">
        <f t="shared" si="69"/>
        <v/>
      </c>
      <c r="AC193" s="212" t="str">
        <f t="shared" si="73"/>
        <v/>
      </c>
      <c r="AD193" s="212" t="str">
        <f t="shared" si="74"/>
        <v/>
      </c>
      <c r="AE193" s="212" t="str">
        <f t="shared" si="75"/>
        <v/>
      </c>
    </row>
    <row r="194" spans="1:31" ht="19.5" customHeight="1" x14ac:dyDescent="0.2">
      <c r="A194" s="69"/>
      <c r="B194" s="219"/>
      <c r="C194" s="144"/>
      <c r="D194" s="144"/>
      <c r="E194" s="144"/>
      <c r="F194" s="70" t="str">
        <f t="shared" si="56"/>
        <v/>
      </c>
      <c r="G194" s="175" t="str">
        <f t="shared" si="57"/>
        <v/>
      </c>
      <c r="H194" s="144" t="str">
        <f t="shared" si="76"/>
        <v/>
      </c>
      <c r="I194" s="184"/>
      <c r="J194" s="215"/>
      <c r="K194" s="144" t="str">
        <f t="shared" si="77"/>
        <v/>
      </c>
      <c r="L194" s="144" t="str">
        <f t="shared" si="78"/>
        <v/>
      </c>
      <c r="M194" s="129" t="str">
        <f t="shared" si="79"/>
        <v/>
      </c>
      <c r="N194" s="186" t="str">
        <f t="shared" si="62"/>
        <v/>
      </c>
      <c r="O194" s="186" t="str">
        <f t="shared" si="63"/>
        <v/>
      </c>
      <c r="P194" s="199" t="str">
        <f t="shared" si="70"/>
        <v/>
      </c>
      <c r="Q194" s="200" t="str">
        <f t="shared" si="71"/>
        <v/>
      </c>
      <c r="R194" s="200" t="str">
        <f t="shared" si="72"/>
        <v/>
      </c>
      <c r="S194" s="70" t="str">
        <f t="shared" si="64"/>
        <v/>
      </c>
      <c r="T194" s="215"/>
      <c r="U194" s="215"/>
      <c r="V194" s="172" t="str">
        <f t="shared" si="65"/>
        <v/>
      </c>
      <c r="W194" s="172" t="str">
        <f t="shared" si="66"/>
        <v/>
      </c>
      <c r="X194" s="204" t="str">
        <f t="shared" si="67"/>
        <v/>
      </c>
      <c r="Y194" s="186" t="str">
        <f t="shared" si="68"/>
        <v/>
      </c>
      <c r="Z194" s="186" t="str">
        <f t="shared" si="69"/>
        <v/>
      </c>
      <c r="AC194" s="212" t="str">
        <f t="shared" si="73"/>
        <v/>
      </c>
      <c r="AD194" s="212" t="str">
        <f t="shared" si="74"/>
        <v/>
      </c>
      <c r="AE194" s="212" t="str">
        <f t="shared" si="75"/>
        <v/>
      </c>
    </row>
    <row r="195" spans="1:31" ht="19.5" customHeight="1" x14ac:dyDescent="0.2">
      <c r="A195" s="69"/>
      <c r="B195" s="219"/>
      <c r="C195" s="144"/>
      <c r="D195" s="144"/>
      <c r="E195" s="144"/>
      <c r="F195" s="70" t="str">
        <f t="shared" si="56"/>
        <v/>
      </c>
      <c r="G195" s="175" t="str">
        <f t="shared" si="57"/>
        <v/>
      </c>
      <c r="H195" s="144" t="str">
        <f t="shared" si="76"/>
        <v/>
      </c>
      <c r="I195" s="184"/>
      <c r="J195" s="215"/>
      <c r="K195" s="144" t="str">
        <f t="shared" si="77"/>
        <v/>
      </c>
      <c r="L195" s="144" t="str">
        <f t="shared" si="78"/>
        <v/>
      </c>
      <c r="M195" s="129" t="str">
        <f t="shared" si="79"/>
        <v/>
      </c>
      <c r="N195" s="186" t="str">
        <f t="shared" si="62"/>
        <v/>
      </c>
      <c r="O195" s="186" t="str">
        <f t="shared" si="63"/>
        <v/>
      </c>
      <c r="P195" s="199" t="str">
        <f t="shared" si="70"/>
        <v/>
      </c>
      <c r="Q195" s="200" t="str">
        <f t="shared" si="71"/>
        <v/>
      </c>
      <c r="R195" s="200" t="str">
        <f t="shared" si="72"/>
        <v/>
      </c>
      <c r="S195" s="70" t="str">
        <f t="shared" si="64"/>
        <v/>
      </c>
      <c r="T195" s="215"/>
      <c r="U195" s="215"/>
      <c r="V195" s="172" t="str">
        <f t="shared" si="65"/>
        <v/>
      </c>
      <c r="W195" s="172" t="str">
        <f t="shared" si="66"/>
        <v/>
      </c>
      <c r="X195" s="204" t="str">
        <f t="shared" si="67"/>
        <v/>
      </c>
      <c r="Y195" s="186" t="str">
        <f t="shared" si="68"/>
        <v/>
      </c>
      <c r="Z195" s="186" t="str">
        <f t="shared" si="69"/>
        <v/>
      </c>
      <c r="AC195" s="212" t="str">
        <f t="shared" si="73"/>
        <v/>
      </c>
      <c r="AD195" s="212" t="str">
        <f t="shared" si="74"/>
        <v/>
      </c>
      <c r="AE195" s="212" t="str">
        <f t="shared" si="75"/>
        <v/>
      </c>
    </row>
    <row r="196" spans="1:31" ht="19.5" customHeight="1" x14ac:dyDescent="0.2">
      <c r="A196" s="69"/>
      <c r="B196" s="219"/>
      <c r="C196" s="144"/>
      <c r="D196" s="144"/>
      <c r="E196" s="144"/>
      <c r="F196" s="70" t="str">
        <f t="shared" si="56"/>
        <v/>
      </c>
      <c r="G196" s="175" t="str">
        <f t="shared" si="57"/>
        <v/>
      </c>
      <c r="H196" s="144" t="str">
        <f t="shared" si="76"/>
        <v/>
      </c>
      <c r="I196" s="184"/>
      <c r="J196" s="215"/>
      <c r="K196" s="144" t="str">
        <f t="shared" si="77"/>
        <v/>
      </c>
      <c r="L196" s="144" t="str">
        <f t="shared" si="78"/>
        <v/>
      </c>
      <c r="M196" s="129" t="str">
        <f t="shared" si="79"/>
        <v/>
      </c>
      <c r="N196" s="186" t="str">
        <f t="shared" si="62"/>
        <v/>
      </c>
      <c r="O196" s="186" t="str">
        <f t="shared" si="63"/>
        <v/>
      </c>
      <c r="P196" s="199" t="str">
        <f t="shared" si="70"/>
        <v/>
      </c>
      <c r="Q196" s="200" t="str">
        <f t="shared" si="71"/>
        <v/>
      </c>
      <c r="R196" s="200" t="str">
        <f t="shared" si="72"/>
        <v/>
      </c>
      <c r="S196" s="70" t="str">
        <f t="shared" si="64"/>
        <v/>
      </c>
      <c r="T196" s="215"/>
      <c r="U196" s="215"/>
      <c r="V196" s="172" t="str">
        <f t="shared" si="65"/>
        <v/>
      </c>
      <c r="W196" s="172" t="str">
        <f t="shared" si="66"/>
        <v/>
      </c>
      <c r="X196" s="204" t="str">
        <f t="shared" si="67"/>
        <v/>
      </c>
      <c r="Y196" s="186" t="str">
        <f t="shared" si="68"/>
        <v/>
      </c>
      <c r="Z196" s="186" t="str">
        <f t="shared" si="69"/>
        <v/>
      </c>
      <c r="AC196" s="212" t="str">
        <f t="shared" si="73"/>
        <v/>
      </c>
      <c r="AD196" s="212" t="str">
        <f t="shared" si="74"/>
        <v/>
      </c>
      <c r="AE196" s="212" t="str">
        <f t="shared" si="75"/>
        <v/>
      </c>
    </row>
    <row r="197" spans="1:31" ht="19.5" customHeight="1" x14ac:dyDescent="0.2">
      <c r="A197" s="69"/>
      <c r="B197" s="219"/>
      <c r="C197" s="144"/>
      <c r="D197" s="144"/>
      <c r="E197" s="144"/>
      <c r="F197" s="70" t="str">
        <f t="shared" si="56"/>
        <v/>
      </c>
      <c r="G197" s="175" t="str">
        <f t="shared" si="57"/>
        <v/>
      </c>
      <c r="H197" s="144" t="str">
        <f t="shared" si="76"/>
        <v/>
      </c>
      <c r="I197" s="184"/>
      <c r="J197" s="215"/>
      <c r="K197" s="144" t="str">
        <f t="shared" si="77"/>
        <v/>
      </c>
      <c r="L197" s="144" t="str">
        <f t="shared" si="78"/>
        <v/>
      </c>
      <c r="M197" s="129" t="str">
        <f t="shared" si="79"/>
        <v/>
      </c>
      <c r="N197" s="186" t="str">
        <f t="shared" si="62"/>
        <v/>
      </c>
      <c r="O197" s="186" t="str">
        <f t="shared" si="63"/>
        <v/>
      </c>
      <c r="P197" s="199" t="str">
        <f t="shared" si="70"/>
        <v/>
      </c>
      <c r="Q197" s="200" t="str">
        <f t="shared" si="71"/>
        <v/>
      </c>
      <c r="R197" s="200" t="str">
        <f t="shared" si="72"/>
        <v/>
      </c>
      <c r="S197" s="70" t="str">
        <f t="shared" si="64"/>
        <v/>
      </c>
      <c r="T197" s="215"/>
      <c r="U197" s="215"/>
      <c r="V197" s="172" t="str">
        <f t="shared" si="65"/>
        <v/>
      </c>
      <c r="W197" s="172" t="str">
        <f t="shared" si="66"/>
        <v/>
      </c>
      <c r="X197" s="204" t="str">
        <f t="shared" si="67"/>
        <v/>
      </c>
      <c r="Y197" s="186" t="str">
        <f t="shared" si="68"/>
        <v/>
      </c>
      <c r="Z197" s="186" t="str">
        <f t="shared" si="69"/>
        <v/>
      </c>
      <c r="AC197" s="212" t="str">
        <f t="shared" si="73"/>
        <v/>
      </c>
      <c r="AD197" s="212" t="str">
        <f t="shared" si="74"/>
        <v/>
      </c>
      <c r="AE197" s="212" t="str">
        <f t="shared" si="75"/>
        <v/>
      </c>
    </row>
    <row r="198" spans="1:31" ht="19.5" customHeight="1" x14ac:dyDescent="0.2">
      <c r="A198" s="69"/>
      <c r="B198" s="219"/>
      <c r="C198" s="144"/>
      <c r="D198" s="144"/>
      <c r="E198" s="144"/>
      <c r="F198" s="70" t="str">
        <f t="shared" si="56"/>
        <v/>
      </c>
      <c r="G198" s="175" t="str">
        <f t="shared" si="57"/>
        <v/>
      </c>
      <c r="H198" s="144" t="str">
        <f t="shared" si="76"/>
        <v/>
      </c>
      <c r="I198" s="184"/>
      <c r="J198" s="215"/>
      <c r="K198" s="144" t="str">
        <f t="shared" si="77"/>
        <v/>
      </c>
      <c r="L198" s="144" t="str">
        <f t="shared" si="78"/>
        <v/>
      </c>
      <c r="M198" s="129" t="str">
        <f t="shared" si="79"/>
        <v/>
      </c>
      <c r="N198" s="186" t="str">
        <f t="shared" si="62"/>
        <v/>
      </c>
      <c r="O198" s="186" t="str">
        <f t="shared" si="63"/>
        <v/>
      </c>
      <c r="P198" s="199" t="str">
        <f t="shared" si="70"/>
        <v/>
      </c>
      <c r="Q198" s="200" t="str">
        <f t="shared" si="71"/>
        <v/>
      </c>
      <c r="R198" s="200" t="str">
        <f t="shared" si="72"/>
        <v/>
      </c>
      <c r="S198" s="70" t="str">
        <f t="shared" si="64"/>
        <v/>
      </c>
      <c r="T198" s="215"/>
      <c r="U198" s="215"/>
      <c r="V198" s="172" t="str">
        <f t="shared" si="65"/>
        <v/>
      </c>
      <c r="W198" s="172" t="str">
        <f t="shared" si="66"/>
        <v/>
      </c>
      <c r="X198" s="204" t="str">
        <f t="shared" si="67"/>
        <v/>
      </c>
      <c r="Y198" s="186" t="str">
        <f t="shared" si="68"/>
        <v/>
      </c>
      <c r="Z198" s="186" t="str">
        <f t="shared" si="69"/>
        <v/>
      </c>
      <c r="AC198" s="212" t="str">
        <f t="shared" si="73"/>
        <v/>
      </c>
      <c r="AD198" s="212" t="str">
        <f t="shared" si="74"/>
        <v/>
      </c>
      <c r="AE198" s="212" t="str">
        <f t="shared" si="75"/>
        <v/>
      </c>
    </row>
    <row r="199" spans="1:31" ht="19.5" customHeight="1" x14ac:dyDescent="0.2">
      <c r="A199" s="69"/>
      <c r="B199" s="219"/>
      <c r="C199" s="144"/>
      <c r="D199" s="144"/>
      <c r="E199" s="144"/>
      <c r="F199" s="70" t="str">
        <f t="shared" ref="F199:F202" si="83">IF(C199="","",C199+F198)</f>
        <v/>
      </c>
      <c r="G199" s="175" t="str">
        <f t="shared" ref="G199:G202" si="84">IF(E199="","",E199+G198)</f>
        <v/>
      </c>
      <c r="H199" s="144" t="str">
        <f t="shared" si="76"/>
        <v/>
      </c>
      <c r="I199" s="184"/>
      <c r="J199" s="215"/>
      <c r="K199" s="144" t="str">
        <f t="shared" si="77"/>
        <v/>
      </c>
      <c r="L199" s="144" t="str">
        <f t="shared" si="78"/>
        <v/>
      </c>
      <c r="M199" s="129" t="str">
        <f t="shared" si="79"/>
        <v/>
      </c>
      <c r="N199" s="186" t="str">
        <f t="shared" ref="N199:N202" si="85">IF(I199="","",I199+N198)</f>
        <v/>
      </c>
      <c r="O199" s="186" t="str">
        <f t="shared" ref="O199:O202" si="86">IF(J199="","",J199+O198)</f>
        <v/>
      </c>
      <c r="P199" s="199" t="str">
        <f t="shared" si="70"/>
        <v/>
      </c>
      <c r="Q199" s="200" t="str">
        <f t="shared" si="71"/>
        <v/>
      </c>
      <c r="R199" s="200" t="str">
        <f t="shared" si="72"/>
        <v/>
      </c>
      <c r="S199" s="70" t="str">
        <f t="shared" ref="S199:S202" si="87">IF(C199="","",C199+S198)</f>
        <v/>
      </c>
      <c r="T199" s="215"/>
      <c r="U199" s="215"/>
      <c r="V199" s="172" t="str">
        <f t="shared" ref="V199:V202" si="88">IF(T199="","",T199+V198)</f>
        <v/>
      </c>
      <c r="W199" s="172" t="str">
        <f t="shared" ref="W199:W202" si="89">IF(U199="","",U199+W198)</f>
        <v/>
      </c>
      <c r="X199" s="204" t="str">
        <f t="shared" ref="X199:X202" si="90">IF(S199="","",S199-S198+X198)</f>
        <v/>
      </c>
      <c r="Y199" s="186" t="str">
        <f t="shared" ref="Y199:Y202" si="91">IF(T199="","",T199+Y198)</f>
        <v/>
      </c>
      <c r="Z199" s="186" t="str">
        <f t="shared" ref="Z199:Z202" si="92">IF(U199="","",U199+Z198)</f>
        <v/>
      </c>
      <c r="AC199" s="212" t="str">
        <f t="shared" si="73"/>
        <v/>
      </c>
      <c r="AD199" s="212" t="str">
        <f t="shared" si="74"/>
        <v/>
      </c>
      <c r="AE199" s="212" t="str">
        <f t="shared" si="75"/>
        <v/>
      </c>
    </row>
    <row r="200" spans="1:31" ht="19.5" customHeight="1" x14ac:dyDescent="0.2">
      <c r="A200" s="69"/>
      <c r="B200" s="219"/>
      <c r="C200" s="144"/>
      <c r="D200" s="144"/>
      <c r="E200" s="144"/>
      <c r="F200" s="70" t="str">
        <f t="shared" si="83"/>
        <v/>
      </c>
      <c r="G200" s="175" t="str">
        <f t="shared" si="84"/>
        <v/>
      </c>
      <c r="H200" s="144" t="str">
        <f t="shared" si="76"/>
        <v/>
      </c>
      <c r="I200" s="184"/>
      <c r="J200" s="215"/>
      <c r="K200" s="144" t="str">
        <f t="shared" si="77"/>
        <v/>
      </c>
      <c r="L200" s="144" t="str">
        <f t="shared" si="78"/>
        <v/>
      </c>
      <c r="M200" s="129" t="str">
        <f t="shared" si="79"/>
        <v/>
      </c>
      <c r="N200" s="186" t="str">
        <f t="shared" si="85"/>
        <v/>
      </c>
      <c r="O200" s="186" t="str">
        <f t="shared" si="86"/>
        <v/>
      </c>
      <c r="P200" s="199" t="str">
        <f t="shared" si="70"/>
        <v/>
      </c>
      <c r="Q200" s="200" t="str">
        <f t="shared" si="71"/>
        <v/>
      </c>
      <c r="R200" s="200" t="str">
        <f t="shared" si="72"/>
        <v/>
      </c>
      <c r="S200" s="70" t="str">
        <f t="shared" si="87"/>
        <v/>
      </c>
      <c r="T200" s="215"/>
      <c r="U200" s="215"/>
      <c r="V200" s="172" t="str">
        <f t="shared" si="88"/>
        <v/>
      </c>
      <c r="W200" s="172" t="str">
        <f t="shared" si="89"/>
        <v/>
      </c>
      <c r="X200" s="204" t="str">
        <f t="shared" si="90"/>
        <v/>
      </c>
      <c r="Y200" s="186" t="str">
        <f t="shared" si="91"/>
        <v/>
      </c>
      <c r="Z200" s="186" t="str">
        <f t="shared" si="92"/>
        <v/>
      </c>
      <c r="AC200" s="212" t="str">
        <f t="shared" si="73"/>
        <v/>
      </c>
      <c r="AD200" s="212" t="str">
        <f t="shared" si="74"/>
        <v/>
      </c>
      <c r="AE200" s="212" t="str">
        <f t="shared" si="75"/>
        <v/>
      </c>
    </row>
    <row r="201" spans="1:31" ht="19.5" customHeight="1" x14ac:dyDescent="0.2">
      <c r="A201" s="69"/>
      <c r="B201" s="219"/>
      <c r="C201" s="144"/>
      <c r="D201" s="144"/>
      <c r="E201" s="144"/>
      <c r="F201" s="70" t="str">
        <f t="shared" si="83"/>
        <v/>
      </c>
      <c r="G201" s="175" t="str">
        <f t="shared" si="84"/>
        <v/>
      </c>
      <c r="H201" s="144" t="str">
        <f t="shared" si="76"/>
        <v/>
      </c>
      <c r="I201" s="184"/>
      <c r="J201" s="215"/>
      <c r="K201" s="144" t="str">
        <f t="shared" si="77"/>
        <v/>
      </c>
      <c r="L201" s="144" t="str">
        <f t="shared" si="78"/>
        <v/>
      </c>
      <c r="M201" s="129" t="str">
        <f t="shared" si="79"/>
        <v/>
      </c>
      <c r="N201" s="186" t="str">
        <f t="shared" si="85"/>
        <v/>
      </c>
      <c r="O201" s="186" t="str">
        <f t="shared" si="86"/>
        <v/>
      </c>
      <c r="P201" s="199" t="str">
        <f t="shared" si="70"/>
        <v/>
      </c>
      <c r="Q201" s="200" t="str">
        <f t="shared" si="71"/>
        <v/>
      </c>
      <c r="R201" s="200" t="str">
        <f t="shared" si="72"/>
        <v/>
      </c>
      <c r="S201" s="70" t="str">
        <f t="shared" si="87"/>
        <v/>
      </c>
      <c r="T201" s="215"/>
      <c r="U201" s="215"/>
      <c r="V201" s="172" t="str">
        <f t="shared" si="88"/>
        <v/>
      </c>
      <c r="W201" s="172" t="str">
        <f t="shared" si="89"/>
        <v/>
      </c>
      <c r="X201" s="204" t="str">
        <f t="shared" si="90"/>
        <v/>
      </c>
      <c r="Y201" s="186" t="str">
        <f t="shared" si="91"/>
        <v/>
      </c>
      <c r="Z201" s="186" t="str">
        <f t="shared" si="92"/>
        <v/>
      </c>
      <c r="AC201" s="212" t="str">
        <f t="shared" si="73"/>
        <v/>
      </c>
      <c r="AD201" s="212" t="str">
        <f t="shared" si="74"/>
        <v/>
      </c>
      <c r="AE201" s="212" t="str">
        <f t="shared" si="75"/>
        <v/>
      </c>
    </row>
    <row r="202" spans="1:31" ht="19.5" customHeight="1" x14ac:dyDescent="0.2">
      <c r="A202" s="69"/>
      <c r="B202" s="219"/>
      <c r="C202" s="144"/>
      <c r="D202" s="144"/>
      <c r="E202" s="144"/>
      <c r="F202" s="70" t="str">
        <f t="shared" si="83"/>
        <v/>
      </c>
      <c r="G202" s="175" t="str">
        <f t="shared" si="84"/>
        <v/>
      </c>
      <c r="H202" s="144" t="str">
        <f t="shared" si="76"/>
        <v/>
      </c>
      <c r="I202" s="184"/>
      <c r="J202" s="215"/>
      <c r="K202" s="144" t="str">
        <f t="shared" si="77"/>
        <v/>
      </c>
      <c r="L202" s="144" t="str">
        <f t="shared" si="78"/>
        <v/>
      </c>
      <c r="M202" s="129" t="str">
        <f t="shared" si="79"/>
        <v/>
      </c>
      <c r="N202" s="186" t="str">
        <f t="shared" si="85"/>
        <v/>
      </c>
      <c r="O202" s="186" t="str">
        <f t="shared" si="86"/>
        <v/>
      </c>
      <c r="P202" s="199" t="str">
        <f t="shared" si="70"/>
        <v/>
      </c>
      <c r="Q202" s="200" t="str">
        <f t="shared" si="71"/>
        <v/>
      </c>
      <c r="R202" s="200" t="str">
        <f t="shared" si="72"/>
        <v/>
      </c>
      <c r="S202" s="70" t="str">
        <f t="shared" si="87"/>
        <v/>
      </c>
      <c r="T202" s="215"/>
      <c r="U202" s="215"/>
      <c r="V202" s="172" t="str">
        <f t="shared" si="88"/>
        <v/>
      </c>
      <c r="W202" s="172" t="str">
        <f t="shared" si="89"/>
        <v/>
      </c>
      <c r="X202" s="204" t="str">
        <f t="shared" si="90"/>
        <v/>
      </c>
      <c r="Y202" s="186" t="str">
        <f t="shared" si="91"/>
        <v/>
      </c>
      <c r="Z202" s="186" t="str">
        <f t="shared" si="92"/>
        <v/>
      </c>
      <c r="AC202" s="212" t="str">
        <f t="shared" si="73"/>
        <v/>
      </c>
      <c r="AD202" s="212" t="str">
        <f t="shared" si="74"/>
        <v/>
      </c>
      <c r="AE202" s="212" t="str">
        <f t="shared" si="75"/>
        <v/>
      </c>
    </row>
    <row r="203" spans="1:31" ht="19.5" customHeight="1" x14ac:dyDescent="0.2">
      <c r="A203" s="69"/>
      <c r="B203" s="219"/>
      <c r="C203" s="144"/>
      <c r="D203" s="144"/>
      <c r="E203" s="144"/>
      <c r="F203" s="70"/>
      <c r="G203" s="175"/>
      <c r="H203" s="144" t="str">
        <f t="shared" si="76"/>
        <v/>
      </c>
      <c r="I203" s="184"/>
      <c r="J203" s="215"/>
      <c r="K203" s="144" t="str">
        <f t="shared" si="77"/>
        <v/>
      </c>
      <c r="L203" s="144" t="str">
        <f t="shared" si="78"/>
        <v/>
      </c>
      <c r="M203" s="129" t="str">
        <f t="shared" si="79"/>
        <v/>
      </c>
      <c r="N203" s="186"/>
      <c r="O203" s="186"/>
      <c r="P203" s="199" t="str">
        <f t="shared" si="70"/>
        <v/>
      </c>
      <c r="Q203" s="200" t="str">
        <f t="shared" si="71"/>
        <v/>
      </c>
      <c r="R203" s="200" t="str">
        <f t="shared" si="72"/>
        <v/>
      </c>
      <c r="S203" s="70"/>
      <c r="T203" s="215"/>
      <c r="U203" s="215"/>
      <c r="V203" s="172" t="str">
        <f t="shared" ref="V203:V216" si="93">IF(T203="","",T203+V202)</f>
        <v/>
      </c>
      <c r="W203" s="172"/>
      <c r="X203" s="204"/>
      <c r="Y203" s="186"/>
      <c r="Z203" s="186"/>
      <c r="AC203" s="212" t="str">
        <f t="shared" si="73"/>
        <v/>
      </c>
      <c r="AD203" s="212" t="str">
        <f t="shared" si="74"/>
        <v/>
      </c>
      <c r="AE203" s="212" t="str">
        <f t="shared" si="75"/>
        <v/>
      </c>
    </row>
    <row r="204" spans="1:31" ht="19.5" customHeight="1" x14ac:dyDescent="0.2">
      <c r="A204" s="69"/>
      <c r="B204" s="219"/>
      <c r="C204" s="144"/>
      <c r="D204" s="144"/>
      <c r="E204" s="144"/>
      <c r="F204" s="70"/>
      <c r="G204" s="175"/>
      <c r="H204" s="144" t="str">
        <f t="shared" si="76"/>
        <v/>
      </c>
      <c r="I204" s="184"/>
      <c r="J204" s="215"/>
      <c r="K204" s="144" t="str">
        <f t="shared" si="77"/>
        <v/>
      </c>
      <c r="L204" s="144" t="str">
        <f t="shared" si="78"/>
        <v/>
      </c>
      <c r="M204" s="129" t="str">
        <f t="shared" si="79"/>
        <v/>
      </c>
      <c r="N204" s="186"/>
      <c r="O204" s="186"/>
      <c r="P204" s="199" t="str">
        <f t="shared" si="70"/>
        <v/>
      </c>
      <c r="Q204" s="200" t="str">
        <f t="shared" si="71"/>
        <v/>
      </c>
      <c r="R204" s="200" t="str">
        <f t="shared" si="72"/>
        <v/>
      </c>
      <c r="S204" s="70"/>
      <c r="T204" s="215"/>
      <c r="U204" s="215"/>
      <c r="V204" s="172" t="str">
        <f t="shared" si="93"/>
        <v/>
      </c>
      <c r="W204" s="172"/>
      <c r="X204" s="204"/>
      <c r="Y204" s="186"/>
      <c r="Z204" s="186"/>
      <c r="AC204" s="212" t="str">
        <f t="shared" si="73"/>
        <v/>
      </c>
      <c r="AD204" s="212" t="str">
        <f t="shared" si="74"/>
        <v/>
      </c>
      <c r="AE204" s="212" t="str">
        <f t="shared" si="75"/>
        <v/>
      </c>
    </row>
    <row r="205" spans="1:31" ht="19.5" customHeight="1" x14ac:dyDescent="0.2">
      <c r="A205" s="69"/>
      <c r="B205" s="219"/>
      <c r="C205" s="144"/>
      <c r="D205" s="144"/>
      <c r="E205" s="144"/>
      <c r="F205" s="70"/>
      <c r="G205" s="175"/>
      <c r="H205" s="144" t="str">
        <f t="shared" si="76"/>
        <v/>
      </c>
      <c r="I205" s="184"/>
      <c r="J205" s="215"/>
      <c r="K205" s="144" t="str">
        <f t="shared" si="77"/>
        <v/>
      </c>
      <c r="L205" s="144" t="str">
        <f t="shared" si="78"/>
        <v/>
      </c>
      <c r="M205" s="129" t="str">
        <f t="shared" si="79"/>
        <v/>
      </c>
      <c r="N205" s="186"/>
      <c r="O205" s="186"/>
      <c r="P205" s="199" t="str">
        <f t="shared" si="70"/>
        <v/>
      </c>
      <c r="Q205" s="200" t="str">
        <f t="shared" si="71"/>
        <v/>
      </c>
      <c r="R205" s="200" t="str">
        <f t="shared" si="72"/>
        <v/>
      </c>
      <c r="S205" s="70"/>
      <c r="T205" s="215"/>
      <c r="U205" s="215"/>
      <c r="V205" s="172" t="str">
        <f t="shared" si="93"/>
        <v/>
      </c>
      <c r="W205" s="172"/>
      <c r="X205" s="204"/>
      <c r="Y205" s="186"/>
      <c r="Z205" s="186"/>
      <c r="AC205" s="212" t="str">
        <f t="shared" si="73"/>
        <v/>
      </c>
      <c r="AD205" s="212" t="str">
        <f t="shared" si="74"/>
        <v/>
      </c>
      <c r="AE205" s="212" t="str">
        <f t="shared" si="75"/>
        <v/>
      </c>
    </row>
    <row r="206" spans="1:31" ht="19.5" customHeight="1" x14ac:dyDescent="0.2">
      <c r="A206" s="69"/>
      <c r="B206" s="219"/>
      <c r="C206" s="144"/>
      <c r="D206" s="144"/>
      <c r="E206" s="144"/>
      <c r="F206" s="70"/>
      <c r="G206" s="175"/>
      <c r="H206" s="144" t="str">
        <f t="shared" si="76"/>
        <v/>
      </c>
      <c r="I206" s="184"/>
      <c r="J206" s="215"/>
      <c r="K206" s="144" t="str">
        <f t="shared" si="77"/>
        <v/>
      </c>
      <c r="L206" s="144" t="str">
        <f t="shared" si="78"/>
        <v/>
      </c>
      <c r="M206" s="129" t="str">
        <f t="shared" si="79"/>
        <v/>
      </c>
      <c r="N206" s="186"/>
      <c r="O206" s="186"/>
      <c r="P206" s="199" t="str">
        <f t="shared" si="70"/>
        <v/>
      </c>
      <c r="Q206" s="200" t="str">
        <f t="shared" si="71"/>
        <v/>
      </c>
      <c r="R206" s="200" t="str">
        <f t="shared" si="72"/>
        <v/>
      </c>
      <c r="S206" s="70"/>
      <c r="T206" s="215"/>
      <c r="U206" s="215"/>
      <c r="V206" s="172" t="str">
        <f t="shared" si="93"/>
        <v/>
      </c>
      <c r="W206" s="172"/>
      <c r="X206" s="204"/>
      <c r="Y206" s="186"/>
      <c r="Z206" s="186"/>
      <c r="AC206" s="212" t="str">
        <f t="shared" si="73"/>
        <v/>
      </c>
      <c r="AD206" s="212" t="str">
        <f t="shared" si="74"/>
        <v/>
      </c>
      <c r="AE206" s="212" t="str">
        <f t="shared" si="75"/>
        <v/>
      </c>
    </row>
    <row r="207" spans="1:31" ht="19.5" customHeight="1" x14ac:dyDescent="0.2">
      <c r="A207" s="69"/>
      <c r="B207" s="219"/>
      <c r="C207" s="144"/>
      <c r="D207" s="144"/>
      <c r="E207" s="144"/>
      <c r="F207" s="70"/>
      <c r="G207" s="175"/>
      <c r="H207" s="144" t="str">
        <f t="shared" si="76"/>
        <v/>
      </c>
      <c r="I207" s="184"/>
      <c r="J207" s="215"/>
      <c r="K207" s="144" t="str">
        <f t="shared" si="77"/>
        <v/>
      </c>
      <c r="L207" s="144" t="str">
        <f t="shared" si="78"/>
        <v/>
      </c>
      <c r="M207" s="129" t="str">
        <f t="shared" si="79"/>
        <v/>
      </c>
      <c r="N207" s="186"/>
      <c r="O207" s="186"/>
      <c r="P207" s="199" t="str">
        <f t="shared" si="70"/>
        <v/>
      </c>
      <c r="Q207" s="200" t="str">
        <f t="shared" si="71"/>
        <v/>
      </c>
      <c r="R207" s="200" t="str">
        <f t="shared" si="72"/>
        <v/>
      </c>
      <c r="S207" s="70"/>
      <c r="T207" s="215"/>
      <c r="U207" s="215"/>
      <c r="V207" s="172" t="str">
        <f t="shared" si="93"/>
        <v/>
      </c>
      <c r="W207" s="172"/>
      <c r="X207" s="204"/>
      <c r="Y207" s="186"/>
      <c r="Z207" s="186"/>
      <c r="AC207" s="212" t="str">
        <f t="shared" si="73"/>
        <v/>
      </c>
      <c r="AD207" s="212" t="str">
        <f t="shared" si="74"/>
        <v/>
      </c>
      <c r="AE207" s="212" t="str">
        <f t="shared" si="75"/>
        <v/>
      </c>
    </row>
    <row r="208" spans="1:31" ht="19.5" customHeight="1" x14ac:dyDescent="0.2">
      <c r="A208" s="69"/>
      <c r="B208" s="219"/>
      <c r="C208" s="144"/>
      <c r="D208" s="144"/>
      <c r="E208" s="144"/>
      <c r="F208" s="70"/>
      <c r="G208" s="175"/>
      <c r="H208" s="144" t="str">
        <f t="shared" si="76"/>
        <v/>
      </c>
      <c r="I208" s="184"/>
      <c r="J208" s="215"/>
      <c r="K208" s="144" t="str">
        <f t="shared" si="77"/>
        <v/>
      </c>
      <c r="L208" s="144" t="str">
        <f t="shared" si="78"/>
        <v/>
      </c>
      <c r="M208" s="129" t="str">
        <f t="shared" si="79"/>
        <v/>
      </c>
      <c r="N208" s="186"/>
      <c r="O208" s="186"/>
      <c r="P208" s="199" t="str">
        <f t="shared" si="70"/>
        <v/>
      </c>
      <c r="Q208" s="200" t="str">
        <f t="shared" si="71"/>
        <v/>
      </c>
      <c r="R208" s="200" t="str">
        <f t="shared" si="72"/>
        <v/>
      </c>
      <c r="S208" s="70"/>
      <c r="T208" s="215"/>
      <c r="U208" s="215"/>
      <c r="V208" s="172" t="str">
        <f t="shared" si="93"/>
        <v/>
      </c>
      <c r="W208" s="172"/>
      <c r="X208" s="204"/>
      <c r="Y208" s="186"/>
      <c r="Z208" s="186"/>
      <c r="AC208" s="212" t="str">
        <f t="shared" si="73"/>
        <v/>
      </c>
      <c r="AD208" s="212" t="str">
        <f t="shared" si="74"/>
        <v/>
      </c>
      <c r="AE208" s="212" t="str">
        <f t="shared" si="75"/>
        <v/>
      </c>
    </row>
    <row r="209" spans="1:31" ht="19.5" customHeight="1" x14ac:dyDescent="0.2">
      <c r="A209" s="69"/>
      <c r="B209" s="219"/>
      <c r="C209" s="144"/>
      <c r="D209" s="144"/>
      <c r="E209" s="144"/>
      <c r="F209" s="70"/>
      <c r="G209" s="175"/>
      <c r="H209" s="144" t="str">
        <f t="shared" si="76"/>
        <v/>
      </c>
      <c r="I209" s="184"/>
      <c r="J209" s="215"/>
      <c r="K209" s="144" t="str">
        <f t="shared" si="77"/>
        <v/>
      </c>
      <c r="L209" s="144" t="str">
        <f t="shared" si="78"/>
        <v/>
      </c>
      <c r="M209" s="129" t="str">
        <f t="shared" si="79"/>
        <v/>
      </c>
      <c r="N209" s="186"/>
      <c r="O209" s="186"/>
      <c r="P209" s="199" t="str">
        <f t="shared" si="70"/>
        <v/>
      </c>
      <c r="Q209" s="200" t="str">
        <f t="shared" si="71"/>
        <v/>
      </c>
      <c r="R209" s="200" t="str">
        <f t="shared" si="72"/>
        <v/>
      </c>
      <c r="S209" s="70"/>
      <c r="T209" s="215"/>
      <c r="U209" s="215"/>
      <c r="V209" s="172" t="str">
        <f t="shared" si="93"/>
        <v/>
      </c>
      <c r="W209" s="172"/>
      <c r="X209" s="204"/>
      <c r="Y209" s="186"/>
      <c r="Z209" s="186"/>
      <c r="AC209" s="212" t="str">
        <f t="shared" si="73"/>
        <v/>
      </c>
      <c r="AD209" s="212" t="str">
        <f t="shared" si="74"/>
        <v/>
      </c>
      <c r="AE209" s="212" t="str">
        <f t="shared" si="75"/>
        <v/>
      </c>
    </row>
    <row r="210" spans="1:31" ht="19.5" customHeight="1" x14ac:dyDescent="0.2">
      <c r="A210" s="69"/>
      <c r="B210" s="219"/>
      <c r="C210" s="144"/>
      <c r="D210" s="144"/>
      <c r="E210" s="144"/>
      <c r="F210" s="70"/>
      <c r="G210" s="175"/>
      <c r="H210" s="144" t="str">
        <f t="shared" si="76"/>
        <v/>
      </c>
      <c r="I210" s="184"/>
      <c r="J210" s="215"/>
      <c r="K210" s="144" t="str">
        <f t="shared" si="77"/>
        <v/>
      </c>
      <c r="L210" s="144" t="str">
        <f t="shared" si="78"/>
        <v/>
      </c>
      <c r="M210" s="129" t="str">
        <f t="shared" si="79"/>
        <v/>
      </c>
      <c r="N210" s="186"/>
      <c r="O210" s="186"/>
      <c r="P210" s="199" t="str">
        <f t="shared" si="70"/>
        <v/>
      </c>
      <c r="Q210" s="200" t="str">
        <f t="shared" si="71"/>
        <v/>
      </c>
      <c r="R210" s="200" t="str">
        <f t="shared" si="72"/>
        <v/>
      </c>
      <c r="S210" s="70"/>
      <c r="T210" s="215"/>
      <c r="U210" s="215"/>
      <c r="V210" s="172" t="str">
        <f t="shared" si="93"/>
        <v/>
      </c>
      <c r="W210" s="172"/>
      <c r="X210" s="204"/>
      <c r="Y210" s="186"/>
      <c r="Z210" s="186"/>
      <c r="AC210" s="212" t="str">
        <f t="shared" si="73"/>
        <v/>
      </c>
      <c r="AD210" s="212" t="str">
        <f t="shared" si="74"/>
        <v/>
      </c>
      <c r="AE210" s="212" t="str">
        <f t="shared" si="75"/>
        <v/>
      </c>
    </row>
    <row r="211" spans="1:31" ht="19.5" customHeight="1" x14ac:dyDescent="0.2">
      <c r="A211" s="69"/>
      <c r="B211" s="219"/>
      <c r="C211" s="144"/>
      <c r="D211" s="144"/>
      <c r="E211" s="144"/>
      <c r="F211" s="70"/>
      <c r="G211" s="175"/>
      <c r="H211" s="144" t="str">
        <f t="shared" si="76"/>
        <v/>
      </c>
      <c r="I211" s="184"/>
      <c r="J211" s="215"/>
      <c r="K211" s="144" t="str">
        <f t="shared" si="77"/>
        <v/>
      </c>
      <c r="L211" s="144" t="str">
        <f t="shared" si="78"/>
        <v/>
      </c>
      <c r="M211" s="129" t="str">
        <f t="shared" si="79"/>
        <v/>
      </c>
      <c r="N211" s="186"/>
      <c r="O211" s="186"/>
      <c r="P211" s="199" t="str">
        <f t="shared" si="70"/>
        <v/>
      </c>
      <c r="Q211" s="200" t="str">
        <f t="shared" si="71"/>
        <v/>
      </c>
      <c r="R211" s="200" t="str">
        <f t="shared" si="72"/>
        <v/>
      </c>
      <c r="S211" s="70"/>
      <c r="T211" s="215"/>
      <c r="U211" s="215"/>
      <c r="V211" s="172" t="str">
        <f t="shared" si="93"/>
        <v/>
      </c>
      <c r="W211" s="172"/>
      <c r="X211" s="204"/>
      <c r="Y211" s="186"/>
      <c r="Z211" s="186"/>
      <c r="AC211" s="212" t="str">
        <f t="shared" si="73"/>
        <v/>
      </c>
      <c r="AD211" s="212" t="str">
        <f t="shared" si="74"/>
        <v/>
      </c>
      <c r="AE211" s="212" t="str">
        <f t="shared" si="75"/>
        <v/>
      </c>
    </row>
    <row r="212" spans="1:31" ht="19.5" customHeight="1" x14ac:dyDescent="0.2">
      <c r="A212" s="69"/>
      <c r="B212" s="219"/>
      <c r="C212" s="144"/>
      <c r="D212" s="144"/>
      <c r="E212" s="144"/>
      <c r="F212" s="70"/>
      <c r="G212" s="175"/>
      <c r="H212" s="144" t="str">
        <f t="shared" si="76"/>
        <v/>
      </c>
      <c r="I212" s="184"/>
      <c r="J212" s="215"/>
      <c r="K212" s="144" t="str">
        <f t="shared" si="77"/>
        <v/>
      </c>
      <c r="L212" s="144" t="str">
        <f t="shared" si="78"/>
        <v/>
      </c>
      <c r="M212" s="129" t="str">
        <f t="shared" si="79"/>
        <v/>
      </c>
      <c r="N212" s="186"/>
      <c r="O212" s="186"/>
      <c r="P212" s="199" t="str">
        <f t="shared" si="70"/>
        <v/>
      </c>
      <c r="Q212" s="200" t="str">
        <f t="shared" si="71"/>
        <v/>
      </c>
      <c r="R212" s="200" t="str">
        <f t="shared" si="72"/>
        <v/>
      </c>
      <c r="S212" s="70"/>
      <c r="T212" s="215"/>
      <c r="U212" s="215"/>
      <c r="V212" s="172" t="str">
        <f t="shared" si="93"/>
        <v/>
      </c>
      <c r="W212" s="172"/>
      <c r="X212" s="204"/>
      <c r="Y212" s="186"/>
      <c r="Z212" s="186"/>
      <c r="AC212" s="212" t="str">
        <f t="shared" si="73"/>
        <v/>
      </c>
      <c r="AD212" s="212" t="str">
        <f t="shared" si="74"/>
        <v/>
      </c>
      <c r="AE212" s="212" t="str">
        <f t="shared" si="75"/>
        <v/>
      </c>
    </row>
    <row r="213" spans="1:31" ht="19.5" customHeight="1" x14ac:dyDescent="0.2">
      <c r="A213" s="69"/>
      <c r="B213" s="219"/>
      <c r="C213" s="144"/>
      <c r="D213" s="144"/>
      <c r="E213" s="144"/>
      <c r="F213" s="70"/>
      <c r="G213" s="175"/>
      <c r="H213" s="144" t="str">
        <f t="shared" si="76"/>
        <v/>
      </c>
      <c r="I213" s="184"/>
      <c r="J213" s="215"/>
      <c r="K213" s="144" t="str">
        <f t="shared" si="77"/>
        <v/>
      </c>
      <c r="L213" s="144" t="str">
        <f t="shared" si="78"/>
        <v/>
      </c>
      <c r="M213" s="129" t="str">
        <f t="shared" si="79"/>
        <v/>
      </c>
      <c r="N213" s="186"/>
      <c r="O213" s="186"/>
      <c r="P213" s="199" t="str">
        <f t="shared" si="70"/>
        <v/>
      </c>
      <c r="Q213" s="200" t="str">
        <f t="shared" si="71"/>
        <v/>
      </c>
      <c r="R213" s="200" t="str">
        <f t="shared" si="72"/>
        <v/>
      </c>
      <c r="S213" s="70"/>
      <c r="T213" s="215"/>
      <c r="U213" s="215"/>
      <c r="V213" s="172" t="str">
        <f t="shared" si="93"/>
        <v/>
      </c>
      <c r="W213" s="172"/>
      <c r="X213" s="204"/>
      <c r="Y213" s="186"/>
      <c r="Z213" s="186"/>
      <c r="AC213" s="212" t="str">
        <f t="shared" si="73"/>
        <v/>
      </c>
      <c r="AD213" s="212" t="str">
        <f t="shared" si="74"/>
        <v/>
      </c>
      <c r="AE213" s="212" t="str">
        <f t="shared" si="75"/>
        <v/>
      </c>
    </row>
    <row r="214" spans="1:31" ht="19.5" customHeight="1" x14ac:dyDescent="0.2">
      <c r="A214" s="69"/>
      <c r="B214" s="219"/>
      <c r="C214" s="144"/>
      <c r="D214" s="144"/>
      <c r="E214" s="144"/>
      <c r="F214" s="70"/>
      <c r="G214" s="175"/>
      <c r="H214" s="144" t="str">
        <f t="shared" si="76"/>
        <v/>
      </c>
      <c r="I214" s="184"/>
      <c r="J214" s="215"/>
      <c r="K214" s="144" t="str">
        <f t="shared" si="77"/>
        <v/>
      </c>
      <c r="L214" s="144" t="str">
        <f t="shared" si="78"/>
        <v/>
      </c>
      <c r="M214" s="129" t="str">
        <f t="shared" si="79"/>
        <v/>
      </c>
      <c r="N214" s="186"/>
      <c r="O214" s="186"/>
      <c r="P214" s="199" t="str">
        <f t="shared" si="70"/>
        <v/>
      </c>
      <c r="Q214" s="200" t="str">
        <f t="shared" si="71"/>
        <v/>
      </c>
      <c r="R214" s="200" t="str">
        <f t="shared" si="72"/>
        <v/>
      </c>
      <c r="S214" s="70"/>
      <c r="T214" s="215"/>
      <c r="U214" s="215"/>
      <c r="V214" s="172" t="str">
        <f t="shared" si="93"/>
        <v/>
      </c>
      <c r="W214" s="172"/>
      <c r="X214" s="204"/>
      <c r="Y214" s="186"/>
      <c r="Z214" s="186"/>
      <c r="AC214" s="212" t="str">
        <f t="shared" si="73"/>
        <v/>
      </c>
      <c r="AD214" s="212" t="str">
        <f t="shared" si="74"/>
        <v/>
      </c>
      <c r="AE214" s="212" t="str">
        <f t="shared" si="75"/>
        <v/>
      </c>
    </row>
    <row r="215" spans="1:31" ht="19.5" customHeight="1" x14ac:dyDescent="0.2">
      <c r="A215" s="69"/>
      <c r="B215" s="219"/>
      <c r="C215" s="144"/>
      <c r="D215" s="144"/>
      <c r="E215" s="144"/>
      <c r="F215" s="70"/>
      <c r="G215" s="175"/>
      <c r="H215" s="144" t="str">
        <f t="shared" si="76"/>
        <v/>
      </c>
      <c r="I215" s="184"/>
      <c r="J215" s="215"/>
      <c r="K215" s="144" t="str">
        <f t="shared" si="77"/>
        <v/>
      </c>
      <c r="L215" s="144" t="str">
        <f t="shared" si="78"/>
        <v/>
      </c>
      <c r="M215" s="129" t="str">
        <f t="shared" si="79"/>
        <v/>
      </c>
      <c r="N215" s="186"/>
      <c r="O215" s="186"/>
      <c r="P215" s="199" t="str">
        <f t="shared" si="70"/>
        <v/>
      </c>
      <c r="Q215" s="200" t="str">
        <f t="shared" si="71"/>
        <v/>
      </c>
      <c r="R215" s="200" t="str">
        <f t="shared" si="72"/>
        <v/>
      </c>
      <c r="S215" s="70"/>
      <c r="T215" s="215"/>
      <c r="U215" s="215"/>
      <c r="V215" s="172" t="str">
        <f t="shared" si="93"/>
        <v/>
      </c>
      <c r="W215" s="172"/>
      <c r="X215" s="204"/>
      <c r="Y215" s="186"/>
      <c r="Z215" s="186"/>
      <c r="AC215" s="212" t="str">
        <f t="shared" si="73"/>
        <v/>
      </c>
      <c r="AD215" s="212" t="str">
        <f t="shared" si="74"/>
        <v/>
      </c>
      <c r="AE215" s="212" t="str">
        <f t="shared" si="75"/>
        <v/>
      </c>
    </row>
    <row r="216" spans="1:31" ht="19.5" customHeight="1" x14ac:dyDescent="0.2">
      <c r="A216" s="69"/>
      <c r="B216" s="219"/>
      <c r="C216" s="144"/>
      <c r="D216" s="144"/>
      <c r="E216" s="144"/>
      <c r="F216" s="70"/>
      <c r="G216" s="175"/>
      <c r="H216" s="144" t="str">
        <f t="shared" si="76"/>
        <v/>
      </c>
      <c r="I216" s="184"/>
      <c r="J216" s="215"/>
      <c r="K216" s="144" t="str">
        <f t="shared" si="77"/>
        <v/>
      </c>
      <c r="L216" s="144" t="str">
        <f t="shared" si="78"/>
        <v/>
      </c>
      <c r="M216" s="129" t="str">
        <f t="shared" si="79"/>
        <v/>
      </c>
      <c r="N216" s="186"/>
      <c r="O216" s="186"/>
      <c r="P216" s="199" t="str">
        <f t="shared" si="70"/>
        <v/>
      </c>
      <c r="Q216" s="200" t="str">
        <f t="shared" si="71"/>
        <v/>
      </c>
      <c r="R216" s="200" t="str">
        <f t="shared" si="72"/>
        <v/>
      </c>
      <c r="S216" s="70"/>
      <c r="T216" s="215"/>
      <c r="U216" s="215"/>
      <c r="V216" s="172" t="str">
        <f t="shared" si="93"/>
        <v/>
      </c>
      <c r="W216" s="172"/>
      <c r="X216" s="204"/>
      <c r="Y216" s="186"/>
      <c r="Z216" s="186"/>
      <c r="AC216" s="212" t="str">
        <f t="shared" si="73"/>
        <v/>
      </c>
      <c r="AD216" s="212" t="str">
        <f t="shared" si="74"/>
        <v/>
      </c>
      <c r="AE216" s="212" t="str">
        <f t="shared" si="75"/>
        <v/>
      </c>
    </row>
    <row r="217" spans="1:31" ht="19.5" customHeight="1" x14ac:dyDescent="0.2">
      <c r="A217" s="69"/>
      <c r="B217" s="219"/>
      <c r="C217" s="144"/>
      <c r="D217" s="144"/>
      <c r="E217" s="144"/>
      <c r="F217" s="70"/>
      <c r="G217" s="175"/>
      <c r="H217" s="144" t="str">
        <f t="shared" si="76"/>
        <v/>
      </c>
      <c r="I217" s="184"/>
      <c r="J217" s="215"/>
      <c r="K217" s="144" t="str">
        <f t="shared" si="77"/>
        <v/>
      </c>
      <c r="L217" s="144" t="str">
        <f t="shared" si="78"/>
        <v/>
      </c>
      <c r="M217" s="129" t="str">
        <f t="shared" si="79"/>
        <v/>
      </c>
      <c r="N217" s="186"/>
      <c r="O217" s="186"/>
      <c r="P217" s="199" t="str">
        <f t="shared" si="70"/>
        <v/>
      </c>
      <c r="Q217" s="200" t="str">
        <f t="shared" si="71"/>
        <v/>
      </c>
      <c r="R217" s="200" t="str">
        <f t="shared" si="72"/>
        <v/>
      </c>
      <c r="S217" s="70"/>
      <c r="T217" s="215"/>
      <c r="U217" s="215"/>
      <c r="V217" s="172"/>
      <c r="W217" s="172"/>
      <c r="X217" s="204"/>
      <c r="Y217" s="186"/>
      <c r="Z217" s="186"/>
      <c r="AC217" s="212" t="str">
        <f t="shared" si="73"/>
        <v/>
      </c>
      <c r="AD217" s="212" t="str">
        <f t="shared" si="74"/>
        <v/>
      </c>
      <c r="AE217" s="212" t="str">
        <f t="shared" si="75"/>
        <v/>
      </c>
    </row>
    <row r="218" spans="1:31" ht="19.5" customHeight="1" x14ac:dyDescent="0.2">
      <c r="A218" s="69"/>
      <c r="B218" s="219"/>
      <c r="C218" s="144"/>
      <c r="D218" s="144"/>
      <c r="E218" s="144"/>
      <c r="F218" s="70"/>
      <c r="G218" s="175"/>
      <c r="H218" s="144" t="str">
        <f t="shared" si="76"/>
        <v/>
      </c>
      <c r="I218" s="184"/>
      <c r="J218" s="215"/>
      <c r="K218" s="144" t="str">
        <f t="shared" si="77"/>
        <v/>
      </c>
      <c r="L218" s="144" t="str">
        <f t="shared" si="78"/>
        <v/>
      </c>
      <c r="M218" s="129" t="str">
        <f t="shared" si="79"/>
        <v/>
      </c>
      <c r="N218" s="186"/>
      <c r="O218" s="186"/>
      <c r="P218" s="199" t="str">
        <f t="shared" si="70"/>
        <v/>
      </c>
      <c r="Q218" s="200" t="str">
        <f t="shared" si="71"/>
        <v/>
      </c>
      <c r="R218" s="200" t="str">
        <f t="shared" si="72"/>
        <v/>
      </c>
      <c r="S218" s="70"/>
      <c r="T218" s="215"/>
      <c r="U218" s="215"/>
      <c r="V218" s="172"/>
      <c r="W218" s="172"/>
      <c r="X218" s="204"/>
      <c r="Y218" s="186"/>
      <c r="Z218" s="186"/>
      <c r="AC218" s="212" t="str">
        <f t="shared" si="73"/>
        <v/>
      </c>
      <c r="AD218" s="212" t="str">
        <f t="shared" si="74"/>
        <v/>
      </c>
      <c r="AE218" s="212" t="str">
        <f t="shared" si="75"/>
        <v/>
      </c>
    </row>
    <row r="219" spans="1:31" ht="19.5" customHeight="1" x14ac:dyDescent="0.2">
      <c r="A219" s="69"/>
      <c r="B219" s="219"/>
      <c r="C219" s="144"/>
      <c r="D219" s="144"/>
      <c r="E219" s="144"/>
      <c r="F219" s="70"/>
      <c r="G219" s="175"/>
      <c r="H219" s="144" t="str">
        <f t="shared" si="76"/>
        <v/>
      </c>
      <c r="I219" s="184"/>
      <c r="J219" s="215"/>
      <c r="K219" s="144" t="str">
        <f t="shared" si="77"/>
        <v/>
      </c>
      <c r="L219" s="144" t="str">
        <f t="shared" si="78"/>
        <v/>
      </c>
      <c r="M219" s="129" t="str">
        <f t="shared" si="79"/>
        <v/>
      </c>
      <c r="N219" s="186"/>
      <c r="O219" s="186"/>
      <c r="P219" s="199" t="str">
        <f t="shared" ref="P219:P229" si="94">IF(M219="","",1118.76-(M219-932.58))</f>
        <v/>
      </c>
      <c r="Q219" s="200" t="str">
        <f t="shared" ref="Q219:Q229" si="95">IF(O219="","",4170.13-(O219-1848.97))</f>
        <v/>
      </c>
      <c r="R219" s="200" t="str">
        <f t="shared" ref="R219:R229" si="96">IF(N219="","",8882.9-(N219-1117.1))</f>
        <v/>
      </c>
      <c r="S219" s="70"/>
      <c r="T219" s="215"/>
      <c r="U219" s="215"/>
      <c r="V219" s="172"/>
      <c r="W219" s="172"/>
      <c r="X219" s="204"/>
      <c r="Y219" s="186"/>
      <c r="Z219" s="186"/>
      <c r="AC219" s="212" t="str">
        <f t="shared" ref="AC219:AC229" si="97">IF(X219="","",1311.4-(X219-4027.9))</f>
        <v/>
      </c>
      <c r="AD219" s="212" t="str">
        <f t="shared" ref="AD219:AD229" si="98">IF(Z219="","",4763.06-(Z219-5203.73))</f>
        <v/>
      </c>
      <c r="AE219" s="212" t="str">
        <f t="shared" ref="AE219:AE229" si="99">IF(Y219="","",8577.5-(Y219-2365.07))</f>
        <v/>
      </c>
    </row>
    <row r="220" spans="1:31" ht="19.5" customHeight="1" x14ac:dyDescent="0.2">
      <c r="A220" s="69"/>
      <c r="B220" s="219"/>
      <c r="C220" s="144"/>
      <c r="D220" s="144"/>
      <c r="E220" s="144"/>
      <c r="F220" s="70"/>
      <c r="G220" s="175"/>
      <c r="H220" s="144" t="str">
        <f t="shared" ref="H220:H229" si="100">IF(C220&lt;&gt;"", "NEW", "")</f>
        <v/>
      </c>
      <c r="I220" s="184"/>
      <c r="J220" s="215"/>
      <c r="K220" s="144" t="str">
        <f t="shared" ref="K220:K229" si="101">IF(I220&lt;&gt;"", "NEW", "")</f>
        <v/>
      </c>
      <c r="L220" s="144" t="str">
        <f t="shared" ref="L220:L229" si="102">IF(J220&lt;&gt;"", "NEW", "")</f>
        <v/>
      </c>
      <c r="M220" s="129" t="str">
        <f t="shared" si="79"/>
        <v/>
      </c>
      <c r="N220" s="186"/>
      <c r="O220" s="186"/>
      <c r="P220" s="199" t="str">
        <f t="shared" si="94"/>
        <v/>
      </c>
      <c r="Q220" s="200" t="str">
        <f t="shared" si="95"/>
        <v/>
      </c>
      <c r="R220" s="200" t="str">
        <f t="shared" si="96"/>
        <v/>
      </c>
      <c r="S220" s="70"/>
      <c r="T220" s="215"/>
      <c r="U220" s="215"/>
      <c r="V220" s="172"/>
      <c r="W220" s="172"/>
      <c r="X220" s="204"/>
      <c r="Y220" s="186"/>
      <c r="Z220" s="186"/>
      <c r="AC220" s="212" t="str">
        <f t="shared" si="97"/>
        <v/>
      </c>
      <c r="AD220" s="212" t="str">
        <f t="shared" si="98"/>
        <v/>
      </c>
      <c r="AE220" s="212" t="str">
        <f t="shared" si="99"/>
        <v/>
      </c>
    </row>
    <row r="221" spans="1:31" ht="19.5" customHeight="1" x14ac:dyDescent="0.2">
      <c r="A221" s="69"/>
      <c r="B221" s="219"/>
      <c r="C221" s="144"/>
      <c r="D221" s="144"/>
      <c r="E221" s="144"/>
      <c r="F221" s="70"/>
      <c r="G221" s="175"/>
      <c r="H221" s="144" t="str">
        <f t="shared" si="100"/>
        <v/>
      </c>
      <c r="I221" s="184"/>
      <c r="J221" s="215"/>
      <c r="K221" s="144" t="str">
        <f t="shared" si="101"/>
        <v/>
      </c>
      <c r="L221" s="144" t="str">
        <f t="shared" si="102"/>
        <v/>
      </c>
      <c r="M221" s="129" t="str">
        <f t="shared" ref="M221:M229" si="103">IF(C221="","",C221+M220)</f>
        <v/>
      </c>
      <c r="N221" s="186"/>
      <c r="O221" s="186"/>
      <c r="P221" s="199" t="str">
        <f t="shared" si="94"/>
        <v/>
      </c>
      <c r="Q221" s="200" t="str">
        <f t="shared" si="95"/>
        <v/>
      </c>
      <c r="R221" s="200" t="str">
        <f t="shared" si="96"/>
        <v/>
      </c>
      <c r="S221" s="70"/>
      <c r="T221" s="215"/>
      <c r="U221" s="215"/>
      <c r="V221" s="172"/>
      <c r="W221" s="172"/>
      <c r="X221" s="204"/>
      <c r="Y221" s="186"/>
      <c r="Z221" s="186"/>
      <c r="AC221" s="212" t="str">
        <f t="shared" si="97"/>
        <v/>
      </c>
      <c r="AD221" s="212" t="str">
        <f t="shared" si="98"/>
        <v/>
      </c>
      <c r="AE221" s="212" t="str">
        <f t="shared" si="99"/>
        <v/>
      </c>
    </row>
    <row r="222" spans="1:31" ht="19.5" customHeight="1" x14ac:dyDescent="0.2">
      <c r="A222" s="69"/>
      <c r="B222" s="219"/>
      <c r="C222" s="144"/>
      <c r="D222" s="144"/>
      <c r="E222" s="144"/>
      <c r="F222" s="70"/>
      <c r="G222" s="175"/>
      <c r="H222" s="144" t="str">
        <f t="shared" si="100"/>
        <v/>
      </c>
      <c r="I222" s="184"/>
      <c r="J222" s="215"/>
      <c r="K222" s="144" t="str">
        <f t="shared" si="101"/>
        <v/>
      </c>
      <c r="L222" s="144" t="str">
        <f t="shared" si="102"/>
        <v/>
      </c>
      <c r="M222" s="129" t="str">
        <f t="shared" si="103"/>
        <v/>
      </c>
      <c r="N222" s="186"/>
      <c r="O222" s="186"/>
      <c r="P222" s="199" t="str">
        <f t="shared" si="94"/>
        <v/>
      </c>
      <c r="Q222" s="200" t="str">
        <f t="shared" si="95"/>
        <v/>
      </c>
      <c r="R222" s="200" t="str">
        <f t="shared" si="96"/>
        <v/>
      </c>
      <c r="S222" s="70"/>
      <c r="T222" s="215"/>
      <c r="U222" s="215"/>
      <c r="V222" s="172"/>
      <c r="W222" s="172"/>
      <c r="X222" s="204"/>
      <c r="Y222" s="186"/>
      <c r="Z222" s="186"/>
      <c r="AC222" s="212" t="str">
        <f t="shared" si="97"/>
        <v/>
      </c>
      <c r="AD222" s="212" t="str">
        <f t="shared" si="98"/>
        <v/>
      </c>
      <c r="AE222" s="212" t="str">
        <f t="shared" si="99"/>
        <v/>
      </c>
    </row>
    <row r="223" spans="1:31" ht="19.5" customHeight="1" x14ac:dyDescent="0.2">
      <c r="A223" s="69"/>
      <c r="B223" s="219"/>
      <c r="C223" s="144"/>
      <c r="D223" s="144"/>
      <c r="E223" s="144"/>
      <c r="F223" s="70"/>
      <c r="G223" s="175"/>
      <c r="H223" s="144" t="str">
        <f t="shared" si="100"/>
        <v/>
      </c>
      <c r="I223" s="184"/>
      <c r="J223" s="215"/>
      <c r="K223" s="144" t="str">
        <f t="shared" si="101"/>
        <v/>
      </c>
      <c r="L223" s="144" t="str">
        <f t="shared" si="102"/>
        <v/>
      </c>
      <c r="M223" s="129" t="str">
        <f t="shared" si="103"/>
        <v/>
      </c>
      <c r="N223" s="186"/>
      <c r="O223" s="186"/>
      <c r="P223" s="199" t="str">
        <f t="shared" si="94"/>
        <v/>
      </c>
      <c r="Q223" s="200" t="str">
        <f t="shared" si="95"/>
        <v/>
      </c>
      <c r="R223" s="200" t="str">
        <f t="shared" si="96"/>
        <v/>
      </c>
      <c r="S223" s="70"/>
      <c r="T223" s="215"/>
      <c r="U223" s="215"/>
      <c r="V223" s="172"/>
      <c r="W223" s="172"/>
      <c r="X223" s="204"/>
      <c r="Y223" s="186"/>
      <c r="Z223" s="186"/>
      <c r="AC223" s="212" t="str">
        <f t="shared" si="97"/>
        <v/>
      </c>
      <c r="AD223" s="212" t="str">
        <f t="shared" si="98"/>
        <v/>
      </c>
      <c r="AE223" s="212" t="str">
        <f t="shared" si="99"/>
        <v/>
      </c>
    </row>
    <row r="224" spans="1:31" ht="19.5" customHeight="1" x14ac:dyDescent="0.2">
      <c r="A224" s="69"/>
      <c r="B224" s="219"/>
      <c r="C224" s="144"/>
      <c r="D224" s="144"/>
      <c r="E224" s="144"/>
      <c r="F224" s="70"/>
      <c r="G224" s="175"/>
      <c r="H224" s="144" t="str">
        <f t="shared" si="100"/>
        <v/>
      </c>
      <c r="I224" s="184"/>
      <c r="J224" s="215"/>
      <c r="K224" s="144" t="str">
        <f t="shared" si="101"/>
        <v/>
      </c>
      <c r="L224" s="144" t="str">
        <f t="shared" si="102"/>
        <v/>
      </c>
      <c r="M224" s="129" t="str">
        <f t="shared" si="103"/>
        <v/>
      </c>
      <c r="N224" s="186"/>
      <c r="O224" s="186"/>
      <c r="P224" s="199" t="str">
        <f t="shared" si="94"/>
        <v/>
      </c>
      <c r="Q224" s="200" t="str">
        <f t="shared" si="95"/>
        <v/>
      </c>
      <c r="R224" s="200" t="str">
        <f t="shared" si="96"/>
        <v/>
      </c>
      <c r="S224" s="70"/>
      <c r="T224" s="215"/>
      <c r="U224" s="215"/>
      <c r="V224" s="172"/>
      <c r="W224" s="172"/>
      <c r="X224" s="204"/>
      <c r="Y224" s="186"/>
      <c r="Z224" s="186"/>
      <c r="AC224" s="212" t="str">
        <f t="shared" si="97"/>
        <v/>
      </c>
      <c r="AD224" s="212" t="str">
        <f t="shared" si="98"/>
        <v/>
      </c>
      <c r="AE224" s="212" t="str">
        <f t="shared" si="99"/>
        <v/>
      </c>
    </row>
    <row r="225" spans="1:31" ht="19.5" customHeight="1" x14ac:dyDescent="0.2">
      <c r="A225" s="69"/>
      <c r="B225" s="219"/>
      <c r="C225" s="144"/>
      <c r="D225" s="144"/>
      <c r="E225" s="144"/>
      <c r="F225" s="70"/>
      <c r="G225" s="175"/>
      <c r="H225" s="144" t="str">
        <f t="shared" si="100"/>
        <v/>
      </c>
      <c r="I225" s="184"/>
      <c r="J225" s="215"/>
      <c r="K225" s="144" t="str">
        <f t="shared" si="101"/>
        <v/>
      </c>
      <c r="L225" s="144" t="str">
        <f t="shared" si="102"/>
        <v/>
      </c>
      <c r="M225" s="129" t="str">
        <f t="shared" si="103"/>
        <v/>
      </c>
      <c r="N225" s="186"/>
      <c r="O225" s="186"/>
      <c r="P225" s="199" t="str">
        <f t="shared" si="94"/>
        <v/>
      </c>
      <c r="Q225" s="200" t="str">
        <f t="shared" si="95"/>
        <v/>
      </c>
      <c r="R225" s="200" t="str">
        <f t="shared" si="96"/>
        <v/>
      </c>
      <c r="S225" s="70"/>
      <c r="T225" s="215"/>
      <c r="U225" s="215"/>
      <c r="V225" s="172"/>
      <c r="W225" s="172"/>
      <c r="X225" s="204"/>
      <c r="Y225" s="186"/>
      <c r="Z225" s="186"/>
      <c r="AC225" s="212" t="str">
        <f t="shared" si="97"/>
        <v/>
      </c>
      <c r="AD225" s="212" t="str">
        <f t="shared" si="98"/>
        <v/>
      </c>
      <c r="AE225" s="212" t="str">
        <f t="shared" si="99"/>
        <v/>
      </c>
    </row>
    <row r="226" spans="1:31" ht="19.5" customHeight="1" x14ac:dyDescent="0.2">
      <c r="A226" s="69"/>
      <c r="B226" s="219"/>
      <c r="C226" s="144"/>
      <c r="D226" s="144"/>
      <c r="E226" s="144"/>
      <c r="F226" s="70"/>
      <c r="G226" s="175"/>
      <c r="H226" s="144" t="str">
        <f t="shared" si="100"/>
        <v/>
      </c>
      <c r="I226" s="184"/>
      <c r="J226" s="215"/>
      <c r="K226" s="144" t="str">
        <f t="shared" si="101"/>
        <v/>
      </c>
      <c r="L226" s="144" t="str">
        <f t="shared" si="102"/>
        <v/>
      </c>
      <c r="M226" s="129" t="str">
        <f t="shared" si="103"/>
        <v/>
      </c>
      <c r="N226" s="186"/>
      <c r="O226" s="186"/>
      <c r="P226" s="199" t="str">
        <f t="shared" si="94"/>
        <v/>
      </c>
      <c r="Q226" s="200" t="str">
        <f t="shared" si="95"/>
        <v/>
      </c>
      <c r="R226" s="200" t="str">
        <f t="shared" si="96"/>
        <v/>
      </c>
      <c r="S226" s="70"/>
      <c r="T226" s="215"/>
      <c r="U226" s="215"/>
      <c r="V226" s="172"/>
      <c r="W226" s="172"/>
      <c r="X226" s="204"/>
      <c r="Y226" s="186"/>
      <c r="Z226" s="186"/>
      <c r="AC226" s="212" t="str">
        <f t="shared" si="97"/>
        <v/>
      </c>
      <c r="AD226" s="212" t="str">
        <f t="shared" si="98"/>
        <v/>
      </c>
      <c r="AE226" s="212" t="str">
        <f t="shared" si="99"/>
        <v/>
      </c>
    </row>
    <row r="227" spans="1:31" ht="19.5" customHeight="1" x14ac:dyDescent="0.2">
      <c r="A227" s="69"/>
      <c r="B227" s="219"/>
      <c r="C227" s="144"/>
      <c r="D227" s="144"/>
      <c r="E227" s="144"/>
      <c r="F227" s="70"/>
      <c r="G227" s="175"/>
      <c r="H227" s="144" t="str">
        <f t="shared" si="100"/>
        <v/>
      </c>
      <c r="I227" s="184"/>
      <c r="J227" s="215"/>
      <c r="K227" s="144" t="str">
        <f t="shared" si="101"/>
        <v/>
      </c>
      <c r="L227" s="144" t="str">
        <f t="shared" si="102"/>
        <v/>
      </c>
      <c r="M227" s="129" t="str">
        <f t="shared" si="103"/>
        <v/>
      </c>
      <c r="N227" s="186"/>
      <c r="O227" s="186"/>
      <c r="P227" s="199" t="str">
        <f t="shared" si="94"/>
        <v/>
      </c>
      <c r="Q227" s="200" t="str">
        <f t="shared" si="95"/>
        <v/>
      </c>
      <c r="R227" s="200" t="str">
        <f t="shared" si="96"/>
        <v/>
      </c>
      <c r="S227" s="70"/>
      <c r="T227" s="215"/>
      <c r="U227" s="215"/>
      <c r="V227" s="172"/>
      <c r="W227" s="172"/>
      <c r="X227" s="204"/>
      <c r="Y227" s="186"/>
      <c r="Z227" s="186"/>
      <c r="AC227" s="212" t="str">
        <f t="shared" si="97"/>
        <v/>
      </c>
      <c r="AD227" s="212" t="str">
        <f t="shared" si="98"/>
        <v/>
      </c>
      <c r="AE227" s="212" t="str">
        <f t="shared" si="99"/>
        <v/>
      </c>
    </row>
    <row r="228" spans="1:31" ht="19.5" customHeight="1" x14ac:dyDescent="0.2">
      <c r="A228" s="69"/>
      <c r="B228" s="219"/>
      <c r="C228" s="144"/>
      <c r="D228" s="144"/>
      <c r="E228" s="144"/>
      <c r="F228" s="70"/>
      <c r="G228" s="175"/>
      <c r="H228" s="144" t="str">
        <f t="shared" si="100"/>
        <v/>
      </c>
      <c r="I228" s="184"/>
      <c r="J228" s="215"/>
      <c r="K228" s="144" t="str">
        <f t="shared" si="101"/>
        <v/>
      </c>
      <c r="L228" s="144" t="str">
        <f t="shared" si="102"/>
        <v/>
      </c>
      <c r="M228" s="129" t="str">
        <f t="shared" si="103"/>
        <v/>
      </c>
      <c r="N228" s="186"/>
      <c r="O228" s="186"/>
      <c r="P228" s="199" t="str">
        <f t="shared" si="94"/>
        <v/>
      </c>
      <c r="Q228" s="200" t="str">
        <f t="shared" si="95"/>
        <v/>
      </c>
      <c r="R228" s="200" t="str">
        <f t="shared" si="96"/>
        <v/>
      </c>
      <c r="S228" s="70"/>
      <c r="T228" s="215"/>
      <c r="U228" s="215"/>
      <c r="V228" s="172"/>
      <c r="W228" s="172"/>
      <c r="X228" s="204"/>
      <c r="Y228" s="186"/>
      <c r="Z228" s="186"/>
      <c r="AC228" s="212" t="str">
        <f t="shared" si="97"/>
        <v/>
      </c>
      <c r="AD228" s="212" t="str">
        <f t="shared" si="98"/>
        <v/>
      </c>
      <c r="AE228" s="212" t="str">
        <f t="shared" si="99"/>
        <v/>
      </c>
    </row>
    <row r="229" spans="1:31" ht="19.5" customHeight="1" x14ac:dyDescent="0.2">
      <c r="A229" s="69"/>
      <c r="B229" s="219"/>
      <c r="C229" s="144"/>
      <c r="D229" s="144"/>
      <c r="E229" s="144"/>
      <c r="F229" s="70"/>
      <c r="G229" s="175"/>
      <c r="H229" s="144" t="str">
        <f t="shared" si="100"/>
        <v/>
      </c>
      <c r="I229" s="184"/>
      <c r="J229" s="215"/>
      <c r="K229" s="144" t="str">
        <f t="shared" si="101"/>
        <v/>
      </c>
      <c r="L229" s="144" t="str">
        <f t="shared" si="102"/>
        <v/>
      </c>
      <c r="M229" s="129" t="str">
        <f t="shared" si="103"/>
        <v/>
      </c>
      <c r="N229" s="186"/>
      <c r="O229" s="186"/>
      <c r="P229" s="199" t="str">
        <f t="shared" si="94"/>
        <v/>
      </c>
      <c r="Q229" s="200" t="str">
        <f t="shared" si="95"/>
        <v/>
      </c>
      <c r="R229" s="200" t="str">
        <f t="shared" si="96"/>
        <v/>
      </c>
      <c r="S229" s="70"/>
      <c r="T229" s="215"/>
      <c r="U229" s="215"/>
      <c r="V229" s="172"/>
      <c r="W229" s="172"/>
      <c r="X229" s="204"/>
      <c r="Y229" s="186"/>
      <c r="Z229" s="186"/>
      <c r="AC229" s="212" t="str">
        <f t="shared" si="97"/>
        <v/>
      </c>
      <c r="AD229" s="212" t="str">
        <f t="shared" si="98"/>
        <v/>
      </c>
      <c r="AE229" s="212" t="str">
        <f t="shared" si="99"/>
        <v/>
      </c>
    </row>
    <row r="230" spans="1:31" ht="19.5" customHeight="1" x14ac:dyDescent="0.2">
      <c r="A230" s="48"/>
    </row>
    <row r="231" spans="1:31" ht="19.5" customHeight="1" x14ac:dyDescent="0.2">
      <c r="A231" s="48"/>
    </row>
    <row r="232" spans="1:31" ht="19.5" customHeight="1" x14ac:dyDescent="0.2">
      <c r="A232" s="48"/>
    </row>
    <row r="233" spans="1:31" ht="19.5" customHeight="1" x14ac:dyDescent="0.2">
      <c r="A233" s="48"/>
    </row>
    <row r="234" spans="1:31" ht="19.5" customHeight="1" x14ac:dyDescent="0.2">
      <c r="A234" s="48"/>
    </row>
    <row r="235" spans="1:31" ht="19.5" customHeight="1" x14ac:dyDescent="0.2">
      <c r="A235" s="48"/>
    </row>
    <row r="236" spans="1:31" ht="19.5" customHeight="1" x14ac:dyDescent="0.2">
      <c r="A236" s="48"/>
    </row>
    <row r="237" spans="1:31" ht="19.5" customHeight="1" x14ac:dyDescent="0.2">
      <c r="A237" s="48"/>
    </row>
    <row r="238" spans="1:31" ht="19.5" customHeight="1" x14ac:dyDescent="0.2">
      <c r="A238" s="48"/>
    </row>
    <row r="239" spans="1:31" ht="19.5" customHeight="1" x14ac:dyDescent="0.2">
      <c r="A239" s="48"/>
    </row>
    <row r="240" spans="1:31" ht="19.5" customHeight="1" x14ac:dyDescent="0.2">
      <c r="A240" s="48"/>
    </row>
    <row r="241" spans="1:1" ht="19.5" customHeight="1" x14ac:dyDescent="0.2">
      <c r="A241" s="48"/>
    </row>
    <row r="242" spans="1:1" ht="19.5" customHeight="1" x14ac:dyDescent="0.2">
      <c r="A242" s="48"/>
    </row>
    <row r="243" spans="1:1" ht="19.5" customHeight="1" x14ac:dyDescent="0.2">
      <c r="A243" s="48"/>
    </row>
    <row r="244" spans="1:1" ht="19.5" customHeight="1" x14ac:dyDescent="0.2">
      <c r="A244" s="48"/>
    </row>
    <row r="245" spans="1:1" ht="19.5" customHeight="1" x14ac:dyDescent="0.2">
      <c r="A245" s="48"/>
    </row>
    <row r="246" spans="1:1" ht="19.5" customHeight="1" x14ac:dyDescent="0.2">
      <c r="A246" s="48"/>
    </row>
    <row r="247" spans="1:1" ht="19.5" customHeight="1" x14ac:dyDescent="0.2">
      <c r="A247" s="48"/>
    </row>
    <row r="248" spans="1:1" ht="19.5" customHeight="1" x14ac:dyDescent="0.2">
      <c r="A248" s="48"/>
    </row>
    <row r="249" spans="1:1" ht="19.5" customHeight="1" x14ac:dyDescent="0.2">
      <c r="A249" s="48"/>
    </row>
    <row r="250" spans="1:1" ht="19.5" customHeight="1" x14ac:dyDescent="0.2">
      <c r="A250" s="48"/>
    </row>
    <row r="251" spans="1:1" ht="19.5" customHeight="1" x14ac:dyDescent="0.2">
      <c r="A251" s="48"/>
    </row>
    <row r="252" spans="1:1" ht="19.5" customHeight="1" x14ac:dyDescent="0.2">
      <c r="A252" s="48"/>
    </row>
    <row r="253" spans="1:1" ht="19.5" customHeight="1" x14ac:dyDescent="0.2">
      <c r="A253" s="48"/>
    </row>
    <row r="254" spans="1:1" ht="19.5" customHeight="1" x14ac:dyDescent="0.2">
      <c r="A254" s="48"/>
    </row>
    <row r="255" spans="1:1" ht="19.5" customHeight="1" x14ac:dyDescent="0.2">
      <c r="A255" s="48"/>
    </row>
    <row r="256" spans="1:1" ht="19.5" customHeight="1" x14ac:dyDescent="0.2">
      <c r="A256" s="48"/>
    </row>
    <row r="257" spans="1:1" ht="19.5" customHeight="1" x14ac:dyDescent="0.2">
      <c r="A257" s="48"/>
    </row>
    <row r="258" spans="1:1" ht="19.5" customHeight="1" x14ac:dyDescent="0.2">
      <c r="A258" s="48"/>
    </row>
    <row r="259" spans="1:1" ht="19.5" customHeight="1" x14ac:dyDescent="0.2">
      <c r="A259" s="48"/>
    </row>
    <row r="260" spans="1:1" ht="19.5" customHeight="1" x14ac:dyDescent="0.2">
      <c r="A260" s="48"/>
    </row>
    <row r="261" spans="1:1" ht="19.5" customHeight="1" x14ac:dyDescent="0.2">
      <c r="A261" s="48"/>
    </row>
    <row r="262" spans="1:1" ht="19.5" customHeight="1" x14ac:dyDescent="0.2">
      <c r="A262" s="48"/>
    </row>
    <row r="263" spans="1:1" ht="19.5" customHeight="1" x14ac:dyDescent="0.2">
      <c r="A263" s="48"/>
    </row>
    <row r="264" spans="1:1" ht="19.5" customHeight="1" x14ac:dyDescent="0.2">
      <c r="A264" s="48"/>
    </row>
    <row r="265" spans="1:1" ht="19.5" customHeight="1" x14ac:dyDescent="0.2">
      <c r="A265" s="48"/>
    </row>
    <row r="266" spans="1:1" ht="19.5" customHeight="1" x14ac:dyDescent="0.2">
      <c r="A266" s="48"/>
    </row>
    <row r="267" spans="1:1" ht="19.5" customHeight="1" x14ac:dyDescent="0.2">
      <c r="A267" s="48"/>
    </row>
    <row r="268" spans="1:1" ht="19.5" customHeight="1" x14ac:dyDescent="0.2">
      <c r="A268" s="48"/>
    </row>
    <row r="269" spans="1:1" ht="19.5" customHeight="1" x14ac:dyDescent="0.2">
      <c r="A269" s="48"/>
    </row>
    <row r="270" spans="1:1" ht="19.5" customHeight="1" x14ac:dyDescent="0.2">
      <c r="A270" s="48"/>
    </row>
    <row r="271" spans="1:1" ht="19.5" customHeight="1" x14ac:dyDescent="0.2">
      <c r="A271" s="48"/>
    </row>
    <row r="272" spans="1:1" ht="19.5" customHeight="1" x14ac:dyDescent="0.2">
      <c r="A272" s="48"/>
    </row>
    <row r="273" spans="1:1" ht="19.5" customHeight="1" x14ac:dyDescent="0.2">
      <c r="A273" s="48"/>
    </row>
    <row r="274" spans="1:1" ht="19.5" customHeight="1" x14ac:dyDescent="0.2">
      <c r="A274" s="48"/>
    </row>
    <row r="275" spans="1:1" ht="19.5" customHeight="1" x14ac:dyDescent="0.2">
      <c r="A275" s="48"/>
    </row>
    <row r="276" spans="1:1" ht="19.5" customHeight="1" x14ac:dyDescent="0.2">
      <c r="A276" s="48"/>
    </row>
    <row r="277" spans="1:1" ht="19.5" customHeight="1" x14ac:dyDescent="0.2">
      <c r="A277" s="48"/>
    </row>
    <row r="278" spans="1:1" ht="19.5" customHeight="1" x14ac:dyDescent="0.2">
      <c r="A278" s="48"/>
    </row>
    <row r="279" spans="1:1" ht="19.5" customHeight="1" x14ac:dyDescent="0.2">
      <c r="A279" s="48"/>
    </row>
    <row r="280" spans="1:1" ht="19.5" customHeight="1" x14ac:dyDescent="0.2">
      <c r="A280" s="48"/>
    </row>
    <row r="281" spans="1:1" ht="19.5" customHeight="1" x14ac:dyDescent="0.2">
      <c r="A281" s="48"/>
    </row>
    <row r="282" spans="1:1" ht="19.5" customHeight="1" x14ac:dyDescent="0.2">
      <c r="A282" s="48"/>
    </row>
    <row r="283" spans="1:1" ht="19.5" customHeight="1" x14ac:dyDescent="0.2">
      <c r="A283" s="48"/>
    </row>
    <row r="284" spans="1:1" ht="19.5" customHeight="1" x14ac:dyDescent="0.2">
      <c r="A284" s="48"/>
    </row>
    <row r="285" spans="1:1" ht="19.5" customHeight="1" x14ac:dyDescent="0.2">
      <c r="A285" s="48"/>
    </row>
    <row r="286" spans="1:1" ht="19.5" customHeight="1" x14ac:dyDescent="0.2">
      <c r="A286" s="48"/>
    </row>
    <row r="287" spans="1:1" ht="19.5" customHeight="1" x14ac:dyDescent="0.2">
      <c r="A287" s="48"/>
    </row>
    <row r="288" spans="1:1" ht="19.5" customHeight="1" x14ac:dyDescent="0.2">
      <c r="A288" s="48"/>
    </row>
    <row r="289" spans="1:1" ht="19.5" customHeight="1" x14ac:dyDescent="0.2">
      <c r="A289" s="48"/>
    </row>
    <row r="290" spans="1:1" ht="19.5" customHeight="1" x14ac:dyDescent="0.2">
      <c r="A290" s="48"/>
    </row>
    <row r="291" spans="1:1" ht="19.5" customHeight="1" x14ac:dyDescent="0.2">
      <c r="A291" s="48"/>
    </row>
    <row r="292" spans="1:1" ht="19.5" customHeight="1" x14ac:dyDescent="0.2">
      <c r="A292" s="48"/>
    </row>
    <row r="293" spans="1:1" ht="19.5" customHeight="1" x14ac:dyDescent="0.2">
      <c r="A293" s="48"/>
    </row>
    <row r="294" spans="1:1" ht="19.5" customHeight="1" x14ac:dyDescent="0.2">
      <c r="A294" s="48"/>
    </row>
    <row r="295" spans="1:1" ht="19.5" customHeight="1" x14ac:dyDescent="0.2">
      <c r="A295" s="48"/>
    </row>
    <row r="296" spans="1:1" ht="19.5" customHeight="1" x14ac:dyDescent="0.2">
      <c r="A296" s="48"/>
    </row>
    <row r="297" spans="1:1" ht="19.5" customHeight="1" x14ac:dyDescent="0.2">
      <c r="A297" s="48"/>
    </row>
    <row r="298" spans="1:1" ht="19.5" customHeight="1" x14ac:dyDescent="0.2">
      <c r="A298" s="48"/>
    </row>
    <row r="299" spans="1:1" ht="19.5" customHeight="1" x14ac:dyDescent="0.2">
      <c r="A299" s="48"/>
    </row>
    <row r="300" spans="1:1" ht="19.5" customHeight="1" x14ac:dyDescent="0.2">
      <c r="A300" s="48"/>
    </row>
    <row r="301" spans="1:1" ht="19.5" customHeight="1" x14ac:dyDescent="0.2">
      <c r="A301" s="48"/>
    </row>
    <row r="302" spans="1:1" ht="19.5" customHeight="1" x14ac:dyDescent="0.2">
      <c r="A302" s="48"/>
    </row>
    <row r="303" spans="1:1" ht="19.5" customHeight="1" x14ac:dyDescent="0.2">
      <c r="A303" s="48"/>
    </row>
    <row r="304" spans="1:1" ht="19.5" customHeight="1" x14ac:dyDescent="0.2">
      <c r="A304" s="48"/>
    </row>
    <row r="305" spans="1:1" ht="19.5" customHeight="1" x14ac:dyDescent="0.2">
      <c r="A305" s="48"/>
    </row>
    <row r="306" spans="1:1" ht="19.5" customHeight="1" x14ac:dyDescent="0.2">
      <c r="A306" s="48"/>
    </row>
    <row r="307" spans="1:1" ht="19.5" customHeight="1" x14ac:dyDescent="0.2">
      <c r="A307" s="48"/>
    </row>
    <row r="308" spans="1:1" ht="19.5" customHeight="1" x14ac:dyDescent="0.2">
      <c r="A308" s="48"/>
    </row>
    <row r="309" spans="1:1" ht="19.5" customHeight="1" x14ac:dyDescent="0.2">
      <c r="A309" s="48"/>
    </row>
    <row r="310" spans="1:1" ht="19.5" customHeight="1" x14ac:dyDescent="0.2">
      <c r="A310" s="48"/>
    </row>
    <row r="311" spans="1:1" ht="19.5" customHeight="1" x14ac:dyDescent="0.2">
      <c r="A311" s="48"/>
    </row>
    <row r="312" spans="1:1" ht="19.5" customHeight="1" x14ac:dyDescent="0.2">
      <c r="A312" s="48"/>
    </row>
    <row r="313" spans="1:1" ht="19.5" customHeight="1" x14ac:dyDescent="0.2">
      <c r="A313" s="48"/>
    </row>
    <row r="314" spans="1:1" ht="19.5" customHeight="1" x14ac:dyDescent="0.2">
      <c r="A314" s="48"/>
    </row>
    <row r="315" spans="1:1" ht="19.5" customHeight="1" x14ac:dyDescent="0.2">
      <c r="A315" s="48"/>
    </row>
    <row r="316" spans="1:1" ht="19.5" customHeight="1" x14ac:dyDescent="0.2">
      <c r="A316" s="48"/>
    </row>
    <row r="317" spans="1:1" ht="19.5" customHeight="1" x14ac:dyDescent="0.2">
      <c r="A317" s="48"/>
    </row>
    <row r="318" spans="1:1" ht="19.5" customHeight="1" x14ac:dyDescent="0.2">
      <c r="A318" s="48"/>
    </row>
    <row r="319" spans="1:1" ht="19.5" customHeight="1" x14ac:dyDescent="0.2">
      <c r="A319" s="48"/>
    </row>
    <row r="320" spans="1:1" ht="19.5" customHeight="1" x14ac:dyDescent="0.2">
      <c r="A320" s="48"/>
    </row>
    <row r="321" spans="1:1" ht="19.5" customHeight="1" x14ac:dyDescent="0.2">
      <c r="A321" s="48"/>
    </row>
    <row r="322" spans="1:1" ht="19.5" customHeight="1" x14ac:dyDescent="0.2">
      <c r="A322" s="48"/>
    </row>
    <row r="323" spans="1:1" ht="19.5" customHeight="1" x14ac:dyDescent="0.2">
      <c r="A323" s="48"/>
    </row>
    <row r="324" spans="1:1" ht="19.5" customHeight="1" x14ac:dyDescent="0.2">
      <c r="A324" s="48"/>
    </row>
    <row r="325" spans="1:1" ht="19.5" customHeight="1" x14ac:dyDescent="0.2">
      <c r="A325" s="48"/>
    </row>
    <row r="326" spans="1:1" ht="19.5" customHeight="1" x14ac:dyDescent="0.2">
      <c r="A326" s="48"/>
    </row>
    <row r="327" spans="1:1" ht="19.5" customHeight="1" x14ac:dyDescent="0.2">
      <c r="A327" s="48"/>
    </row>
    <row r="328" spans="1:1" ht="19.5" customHeight="1" x14ac:dyDescent="0.2">
      <c r="A328" s="48"/>
    </row>
    <row r="329" spans="1:1" ht="19.5" customHeight="1" x14ac:dyDescent="0.2">
      <c r="A329" s="48"/>
    </row>
    <row r="330" spans="1:1" ht="19.5" customHeight="1" x14ac:dyDescent="0.2">
      <c r="A330" s="48"/>
    </row>
    <row r="331" spans="1:1" ht="19.5" customHeight="1" x14ac:dyDescent="0.2">
      <c r="A331" s="48"/>
    </row>
    <row r="332" spans="1:1" ht="19.5" customHeight="1" x14ac:dyDescent="0.2">
      <c r="A332" s="48"/>
    </row>
    <row r="333" spans="1:1" ht="19.5" customHeight="1" x14ac:dyDescent="0.2">
      <c r="A333" s="48"/>
    </row>
    <row r="334" spans="1:1" ht="19.5" customHeight="1" x14ac:dyDescent="0.2">
      <c r="A334" s="48"/>
    </row>
    <row r="335" spans="1:1" ht="19.5" customHeight="1" x14ac:dyDescent="0.2">
      <c r="A335" s="48"/>
    </row>
    <row r="336" spans="1:1" ht="19.5" customHeight="1" x14ac:dyDescent="0.2">
      <c r="A336" s="48"/>
    </row>
    <row r="337" spans="1:1" ht="19.5" customHeight="1" x14ac:dyDescent="0.2">
      <c r="A337" s="48"/>
    </row>
    <row r="338" spans="1:1" ht="19.5" customHeight="1" x14ac:dyDescent="0.2">
      <c r="A338" s="48"/>
    </row>
    <row r="339" spans="1:1" ht="19.5" customHeight="1" x14ac:dyDescent="0.2">
      <c r="A339" s="48"/>
    </row>
    <row r="340" spans="1:1" ht="19.5" customHeight="1" x14ac:dyDescent="0.2">
      <c r="A340" s="48"/>
    </row>
    <row r="341" spans="1:1" ht="19.5" customHeight="1" x14ac:dyDescent="0.2">
      <c r="A341" s="48"/>
    </row>
    <row r="342" spans="1:1" ht="19.5" customHeight="1" x14ac:dyDescent="0.2">
      <c r="A342" s="48"/>
    </row>
    <row r="343" spans="1:1" ht="19.5" customHeight="1" x14ac:dyDescent="0.2">
      <c r="A343" s="48"/>
    </row>
    <row r="344" spans="1:1" ht="19.5" customHeight="1" x14ac:dyDescent="0.2">
      <c r="A344" s="48"/>
    </row>
    <row r="345" spans="1:1" ht="19.5" customHeight="1" x14ac:dyDescent="0.2">
      <c r="A345" s="48"/>
    </row>
    <row r="346" spans="1:1" ht="19.5" customHeight="1" x14ac:dyDescent="0.2">
      <c r="A346" s="48"/>
    </row>
    <row r="347" spans="1:1" ht="19.5" customHeight="1" x14ac:dyDescent="0.2">
      <c r="A347" s="48"/>
    </row>
    <row r="348" spans="1:1" ht="19.5" customHeight="1" x14ac:dyDescent="0.2">
      <c r="A348" s="48"/>
    </row>
    <row r="349" spans="1:1" ht="19.5" customHeight="1" x14ac:dyDescent="0.2">
      <c r="A349" s="48"/>
    </row>
    <row r="350" spans="1:1" ht="19.5" customHeight="1" x14ac:dyDescent="0.2">
      <c r="A350" s="48"/>
    </row>
    <row r="351" spans="1:1" ht="19.5" customHeight="1" x14ac:dyDescent="0.2">
      <c r="A351" s="48"/>
    </row>
    <row r="352" spans="1:1" ht="19.5" customHeight="1" x14ac:dyDescent="0.2">
      <c r="A352" s="48"/>
    </row>
    <row r="353" spans="1:1" ht="19.5" customHeight="1" x14ac:dyDescent="0.2">
      <c r="A353" s="48"/>
    </row>
    <row r="354" spans="1:1" ht="19.5" customHeight="1" x14ac:dyDescent="0.2">
      <c r="A354" s="48"/>
    </row>
    <row r="355" spans="1:1" ht="19.5" customHeight="1" x14ac:dyDescent="0.2">
      <c r="A355" s="48"/>
    </row>
    <row r="356" spans="1:1" ht="19.5" customHeight="1" x14ac:dyDescent="0.2">
      <c r="A356" s="48"/>
    </row>
    <row r="357" spans="1:1" ht="19.5" customHeight="1" x14ac:dyDescent="0.2">
      <c r="A357" s="48"/>
    </row>
    <row r="358" spans="1:1" ht="19.5" customHeight="1" x14ac:dyDescent="0.2">
      <c r="A358" s="48"/>
    </row>
    <row r="359" spans="1:1" ht="19.5" customHeight="1" x14ac:dyDescent="0.2">
      <c r="A359" s="48"/>
    </row>
    <row r="360" spans="1:1" ht="19.5" customHeight="1" x14ac:dyDescent="0.2">
      <c r="A360" s="48"/>
    </row>
    <row r="361" spans="1:1" ht="19.5" customHeight="1" x14ac:dyDescent="0.2">
      <c r="A361" s="48"/>
    </row>
    <row r="362" spans="1:1" ht="19.5" customHeight="1" x14ac:dyDescent="0.2">
      <c r="A362" s="48"/>
    </row>
    <row r="363" spans="1:1" ht="19.5" customHeight="1" x14ac:dyDescent="0.2">
      <c r="A363" s="48"/>
    </row>
    <row r="364" spans="1:1" ht="19.5" customHeight="1" x14ac:dyDescent="0.2">
      <c r="A364" s="48"/>
    </row>
    <row r="365" spans="1:1" ht="19.5" customHeight="1" x14ac:dyDescent="0.2">
      <c r="A365" s="48"/>
    </row>
    <row r="366" spans="1:1" ht="19.5" customHeight="1" x14ac:dyDescent="0.2">
      <c r="A366" s="48"/>
    </row>
    <row r="367" spans="1:1" ht="19.5" customHeight="1" x14ac:dyDescent="0.2">
      <c r="A367" s="48"/>
    </row>
    <row r="368" spans="1:1" ht="19.5" customHeight="1" x14ac:dyDescent="0.2">
      <c r="A368" s="48"/>
    </row>
    <row r="369" spans="1:1" ht="19.5" customHeight="1" x14ac:dyDescent="0.2">
      <c r="A369" s="48"/>
    </row>
    <row r="370" spans="1:1" ht="19.5" customHeight="1" x14ac:dyDescent="0.2">
      <c r="A370" s="48"/>
    </row>
    <row r="371" spans="1:1" ht="19.5" customHeight="1" x14ac:dyDescent="0.2">
      <c r="A371" s="48"/>
    </row>
    <row r="372" spans="1:1" ht="19.5" customHeight="1" x14ac:dyDescent="0.2">
      <c r="A372" s="48"/>
    </row>
    <row r="373" spans="1:1" ht="19.5" customHeight="1" x14ac:dyDescent="0.2">
      <c r="A373" s="48"/>
    </row>
    <row r="374" spans="1:1" ht="19.5" customHeight="1" x14ac:dyDescent="0.2">
      <c r="A374" s="48"/>
    </row>
    <row r="375" spans="1:1" ht="19.5" customHeight="1" x14ac:dyDescent="0.2">
      <c r="A375" s="48"/>
    </row>
    <row r="376" spans="1:1" ht="19.5" customHeight="1" x14ac:dyDescent="0.2">
      <c r="A376" s="48"/>
    </row>
    <row r="377" spans="1:1" ht="19.5" customHeight="1" x14ac:dyDescent="0.2">
      <c r="A377" s="48"/>
    </row>
    <row r="378" spans="1:1" ht="19.5" customHeight="1" x14ac:dyDescent="0.2">
      <c r="A378" s="48"/>
    </row>
    <row r="379" spans="1:1" ht="19.5" customHeight="1" x14ac:dyDescent="0.2">
      <c r="A379" s="48"/>
    </row>
    <row r="380" spans="1:1" ht="19.5" customHeight="1" x14ac:dyDescent="0.2">
      <c r="A380" s="48"/>
    </row>
    <row r="381" spans="1:1" ht="19.5" customHeight="1" x14ac:dyDescent="0.2">
      <c r="A381" s="48"/>
    </row>
    <row r="382" spans="1:1" ht="19.5" customHeight="1" x14ac:dyDescent="0.2">
      <c r="A382" s="48"/>
    </row>
    <row r="383" spans="1:1" ht="19.5" customHeight="1" x14ac:dyDescent="0.2">
      <c r="A383" s="48"/>
    </row>
    <row r="384" spans="1:1" ht="19.5" customHeight="1" x14ac:dyDescent="0.2">
      <c r="A384" s="48"/>
    </row>
    <row r="385" spans="1:1" ht="19.5" customHeight="1" x14ac:dyDescent="0.2">
      <c r="A385" s="48"/>
    </row>
    <row r="386" spans="1:1" ht="19.5" customHeight="1" x14ac:dyDescent="0.2">
      <c r="A386" s="48"/>
    </row>
    <row r="387" spans="1:1" ht="19.5" customHeight="1" x14ac:dyDescent="0.2">
      <c r="A387" s="48"/>
    </row>
    <row r="388" spans="1:1" ht="19.5" customHeight="1" x14ac:dyDescent="0.2">
      <c r="A388" s="48"/>
    </row>
    <row r="389" spans="1:1" ht="19.5" customHeight="1" x14ac:dyDescent="0.2">
      <c r="A389" s="48"/>
    </row>
    <row r="390" spans="1:1" ht="19.5" customHeight="1" x14ac:dyDescent="0.2">
      <c r="A390" s="48"/>
    </row>
    <row r="391" spans="1:1" ht="19.5" customHeight="1" x14ac:dyDescent="0.2">
      <c r="A391" s="48"/>
    </row>
    <row r="392" spans="1:1" ht="19.5" customHeight="1" x14ac:dyDescent="0.2">
      <c r="A392" s="48"/>
    </row>
    <row r="393" spans="1:1" ht="19.5" customHeight="1" x14ac:dyDescent="0.2">
      <c r="A393" s="48"/>
    </row>
    <row r="394" spans="1:1" ht="19.5" customHeight="1" x14ac:dyDescent="0.2">
      <c r="A394" s="48"/>
    </row>
    <row r="395" spans="1:1" ht="19.5" customHeight="1" x14ac:dyDescent="0.2">
      <c r="A395" s="48"/>
    </row>
    <row r="396" spans="1:1" ht="19.5" customHeight="1" x14ac:dyDescent="0.2">
      <c r="A396" s="48"/>
    </row>
    <row r="397" spans="1:1" ht="19.5" customHeight="1" x14ac:dyDescent="0.2">
      <c r="A397" s="48"/>
    </row>
    <row r="398" spans="1:1" ht="19.5" customHeight="1" x14ac:dyDescent="0.2">
      <c r="A398" s="48"/>
    </row>
    <row r="399" spans="1:1" ht="19.5" customHeight="1" x14ac:dyDescent="0.2">
      <c r="A399" s="48"/>
    </row>
    <row r="400" spans="1:1" ht="19.5" customHeight="1" x14ac:dyDescent="0.2">
      <c r="A400" s="48"/>
    </row>
    <row r="401" spans="1:1" ht="19.5" customHeight="1" x14ac:dyDescent="0.2">
      <c r="A401" s="48"/>
    </row>
    <row r="402" spans="1:1" ht="19.5" customHeight="1" x14ac:dyDescent="0.2">
      <c r="A402" s="48"/>
    </row>
    <row r="403" spans="1:1" ht="19.5" customHeight="1" x14ac:dyDescent="0.2">
      <c r="A403" s="48"/>
    </row>
    <row r="404" spans="1:1" ht="19.5" customHeight="1" x14ac:dyDescent="0.2">
      <c r="A404" s="48"/>
    </row>
    <row r="405" spans="1:1" ht="19.5" customHeight="1" x14ac:dyDescent="0.2">
      <c r="A405" s="48"/>
    </row>
    <row r="406" spans="1:1" ht="19.5" customHeight="1" x14ac:dyDescent="0.2">
      <c r="A406" s="48"/>
    </row>
    <row r="407" spans="1:1" ht="19.5" customHeight="1" x14ac:dyDescent="0.2">
      <c r="A407" s="48"/>
    </row>
    <row r="408" spans="1:1" ht="19.5" customHeight="1" x14ac:dyDescent="0.2">
      <c r="A408" s="48"/>
    </row>
    <row r="409" spans="1:1" ht="19.5" customHeight="1" x14ac:dyDescent="0.2">
      <c r="A409" s="48"/>
    </row>
    <row r="410" spans="1:1" ht="19.5" customHeight="1" x14ac:dyDescent="0.2">
      <c r="A410" s="48"/>
    </row>
    <row r="411" spans="1:1" ht="19.5" customHeight="1" x14ac:dyDescent="0.2">
      <c r="A411" s="48"/>
    </row>
    <row r="412" spans="1:1" ht="19.5" customHeight="1" x14ac:dyDescent="0.2">
      <c r="A412" s="48"/>
    </row>
    <row r="413" spans="1:1" ht="19.5" customHeight="1" x14ac:dyDescent="0.2">
      <c r="A413" s="48"/>
    </row>
    <row r="414" spans="1:1" ht="19.5" customHeight="1" x14ac:dyDescent="0.2">
      <c r="A414" s="48"/>
    </row>
    <row r="415" spans="1:1" ht="19.5" customHeight="1" x14ac:dyDescent="0.2">
      <c r="A415" s="48"/>
    </row>
    <row r="416" spans="1:1" ht="19.5" customHeight="1" x14ac:dyDescent="0.2">
      <c r="A416" s="48"/>
    </row>
    <row r="417" spans="1:1" ht="19.5" customHeight="1" x14ac:dyDescent="0.2">
      <c r="A417" s="48"/>
    </row>
    <row r="418" spans="1:1" ht="19.5" customHeight="1" x14ac:dyDescent="0.2">
      <c r="A418" s="48"/>
    </row>
    <row r="419" spans="1:1" ht="19.5" customHeight="1" x14ac:dyDescent="0.2">
      <c r="A419" s="48"/>
    </row>
    <row r="420" spans="1:1" ht="19.5" customHeight="1" x14ac:dyDescent="0.2">
      <c r="A420" s="48"/>
    </row>
    <row r="421" spans="1:1" ht="19.5" customHeight="1" x14ac:dyDescent="0.2">
      <c r="A421" s="48"/>
    </row>
    <row r="422" spans="1:1" ht="19.5" customHeight="1" x14ac:dyDescent="0.2">
      <c r="A422" s="48"/>
    </row>
    <row r="423" spans="1:1" ht="19.5" customHeight="1" x14ac:dyDescent="0.2">
      <c r="A423" s="48"/>
    </row>
    <row r="424" spans="1:1" ht="19.5" customHeight="1" x14ac:dyDescent="0.2">
      <c r="A424" s="48"/>
    </row>
    <row r="425" spans="1:1" ht="19.5" customHeight="1" x14ac:dyDescent="0.2">
      <c r="A425" s="48"/>
    </row>
    <row r="426" spans="1:1" ht="19.5" customHeight="1" x14ac:dyDescent="0.2">
      <c r="A426" s="48"/>
    </row>
    <row r="427" spans="1:1" ht="19.5" customHeight="1" x14ac:dyDescent="0.2">
      <c r="A427" s="48"/>
    </row>
    <row r="428" spans="1:1" ht="19.5" customHeight="1" x14ac:dyDescent="0.2">
      <c r="A428" s="48"/>
    </row>
    <row r="429" spans="1:1" ht="19.5" customHeight="1" x14ac:dyDescent="0.2">
      <c r="A429" s="48"/>
    </row>
    <row r="430" spans="1:1" ht="19.5" customHeight="1" x14ac:dyDescent="0.2">
      <c r="A430" s="48"/>
    </row>
    <row r="431" spans="1:1" ht="19.5" customHeight="1" x14ac:dyDescent="0.2">
      <c r="A431" s="48"/>
    </row>
    <row r="432" spans="1:1" ht="19.5" customHeight="1" x14ac:dyDescent="0.2">
      <c r="A432" s="48"/>
    </row>
    <row r="433" spans="1:1" ht="19.5" customHeight="1" x14ac:dyDescent="0.2">
      <c r="A433" s="48"/>
    </row>
    <row r="434" spans="1:1" ht="19.5" customHeight="1" x14ac:dyDescent="0.2">
      <c r="A434" s="48"/>
    </row>
    <row r="435" spans="1:1" ht="19.5" customHeight="1" x14ac:dyDescent="0.2">
      <c r="A435" s="48"/>
    </row>
    <row r="436" spans="1:1" ht="19.5" customHeight="1" x14ac:dyDescent="0.2">
      <c r="A436" s="48"/>
    </row>
    <row r="437" spans="1:1" ht="19.5" customHeight="1" x14ac:dyDescent="0.2">
      <c r="A437" s="48"/>
    </row>
    <row r="438" spans="1:1" ht="19.5" customHeight="1" x14ac:dyDescent="0.2">
      <c r="A438" s="48"/>
    </row>
    <row r="439" spans="1:1" ht="19.5" customHeight="1" x14ac:dyDescent="0.2">
      <c r="A439" s="48"/>
    </row>
    <row r="440" spans="1:1" ht="19.5" customHeight="1" x14ac:dyDescent="0.2">
      <c r="A440" s="48"/>
    </row>
    <row r="441" spans="1:1" ht="19.5" customHeight="1" x14ac:dyDescent="0.2">
      <c r="A441" s="48"/>
    </row>
    <row r="442" spans="1:1" ht="19.5" customHeight="1" x14ac:dyDescent="0.2">
      <c r="A442" s="48"/>
    </row>
    <row r="443" spans="1:1" ht="19.5" customHeight="1" x14ac:dyDescent="0.2">
      <c r="A443" s="48"/>
    </row>
    <row r="444" spans="1:1" ht="19.5" customHeight="1" x14ac:dyDescent="0.2">
      <c r="A444" s="48"/>
    </row>
    <row r="445" spans="1:1" ht="19.5" customHeight="1" x14ac:dyDescent="0.2">
      <c r="A445" s="48"/>
    </row>
    <row r="446" spans="1:1" ht="19.5" customHeight="1" x14ac:dyDescent="0.2">
      <c r="A446" s="48"/>
    </row>
    <row r="447" spans="1:1" ht="19.5" customHeight="1" x14ac:dyDescent="0.2">
      <c r="A447" s="48"/>
    </row>
    <row r="448" spans="1:1" ht="19.5" customHeight="1" x14ac:dyDescent="0.2">
      <c r="A448" s="48"/>
    </row>
    <row r="449" spans="1:1" ht="19.5" customHeight="1" x14ac:dyDescent="0.2">
      <c r="A449" s="48"/>
    </row>
    <row r="450" spans="1:1" ht="19.5" customHeight="1" x14ac:dyDescent="0.2">
      <c r="A450" s="48"/>
    </row>
    <row r="451" spans="1:1" ht="19.5" customHeight="1" x14ac:dyDescent="0.2">
      <c r="A451" s="48"/>
    </row>
    <row r="452" spans="1:1" ht="19.5" customHeight="1" x14ac:dyDescent="0.2">
      <c r="A452" s="48"/>
    </row>
    <row r="453" spans="1:1" ht="19.5" customHeight="1" x14ac:dyDescent="0.2">
      <c r="A453" s="48"/>
    </row>
    <row r="454" spans="1:1" ht="19.5" customHeight="1" x14ac:dyDescent="0.2">
      <c r="A454" s="48"/>
    </row>
    <row r="455" spans="1:1" ht="19.5" customHeight="1" x14ac:dyDescent="0.2">
      <c r="A455" s="48"/>
    </row>
    <row r="456" spans="1:1" ht="19.5" customHeight="1" x14ac:dyDescent="0.2">
      <c r="A456" s="48"/>
    </row>
    <row r="457" spans="1:1" ht="19.5" customHeight="1" x14ac:dyDescent="0.2">
      <c r="A457" s="48"/>
    </row>
    <row r="458" spans="1:1" ht="19.5" customHeight="1" x14ac:dyDescent="0.2">
      <c r="A458" s="48"/>
    </row>
    <row r="459" spans="1:1" ht="19.5" customHeight="1" x14ac:dyDescent="0.2">
      <c r="A459" s="48"/>
    </row>
    <row r="460" spans="1:1" ht="19.5" customHeight="1" x14ac:dyDescent="0.2">
      <c r="A460" s="48"/>
    </row>
    <row r="461" spans="1:1" ht="19.5" customHeight="1" x14ac:dyDescent="0.2">
      <c r="A461" s="48"/>
    </row>
    <row r="462" spans="1:1" ht="19.5" customHeight="1" x14ac:dyDescent="0.2">
      <c r="A462" s="48"/>
    </row>
    <row r="463" spans="1:1" ht="19.5" customHeight="1" x14ac:dyDescent="0.2">
      <c r="A463" s="48"/>
    </row>
    <row r="464" spans="1:1" ht="19.5" customHeight="1" x14ac:dyDescent="0.2">
      <c r="A464" s="48"/>
    </row>
    <row r="465" spans="1:1" ht="19.5" customHeight="1" x14ac:dyDescent="0.2">
      <c r="A465" s="48"/>
    </row>
    <row r="466" spans="1:1" ht="19.5" customHeight="1" x14ac:dyDescent="0.2">
      <c r="A466" s="48"/>
    </row>
    <row r="467" spans="1:1" ht="19.5" customHeight="1" x14ac:dyDescent="0.2">
      <c r="A467" s="48"/>
    </row>
    <row r="468" spans="1:1" ht="19.5" customHeight="1" x14ac:dyDescent="0.2">
      <c r="A468" s="48"/>
    </row>
    <row r="469" spans="1:1" ht="19.5" customHeight="1" x14ac:dyDescent="0.2">
      <c r="A469" s="48"/>
    </row>
    <row r="470" spans="1:1" ht="19.5" customHeight="1" x14ac:dyDescent="0.2">
      <c r="A470" s="48"/>
    </row>
    <row r="471" spans="1:1" ht="19.5" customHeight="1" x14ac:dyDescent="0.2">
      <c r="A471" s="48"/>
    </row>
    <row r="472" spans="1:1" ht="19.5" customHeight="1" x14ac:dyDescent="0.2">
      <c r="A472" s="48"/>
    </row>
    <row r="473" spans="1:1" ht="19.5" customHeight="1" x14ac:dyDescent="0.2">
      <c r="A473" s="48"/>
    </row>
    <row r="474" spans="1:1" ht="19.5" customHeight="1" x14ac:dyDescent="0.2">
      <c r="A474" s="48"/>
    </row>
    <row r="475" spans="1:1" ht="19.5" customHeight="1" x14ac:dyDescent="0.2">
      <c r="A475" s="48"/>
    </row>
    <row r="476" spans="1:1" ht="19.5" customHeight="1" x14ac:dyDescent="0.2">
      <c r="A476" s="48"/>
    </row>
    <row r="477" spans="1:1" ht="19.5" customHeight="1" x14ac:dyDescent="0.2">
      <c r="A477" s="48"/>
    </row>
    <row r="478" spans="1:1" ht="19.5" customHeight="1" x14ac:dyDescent="0.2">
      <c r="A478" s="48"/>
    </row>
    <row r="479" spans="1:1" ht="19.5" customHeight="1" x14ac:dyDescent="0.2">
      <c r="A479" s="48"/>
    </row>
    <row r="480" spans="1:1" ht="19.5" customHeight="1" x14ac:dyDescent="0.2">
      <c r="A480" s="48"/>
    </row>
    <row r="481" spans="1:1" ht="19.5" customHeight="1" x14ac:dyDescent="0.2">
      <c r="A481" s="48"/>
    </row>
    <row r="482" spans="1:1" ht="19.5" customHeight="1" x14ac:dyDescent="0.2">
      <c r="A482" s="48"/>
    </row>
    <row r="483" spans="1:1" ht="19.5" customHeight="1" x14ac:dyDescent="0.2">
      <c r="A483" s="48"/>
    </row>
    <row r="484" spans="1:1" ht="19.5" customHeight="1" x14ac:dyDescent="0.2">
      <c r="A484" s="48"/>
    </row>
    <row r="485" spans="1:1" ht="19.5" customHeight="1" x14ac:dyDescent="0.2">
      <c r="A485" s="48"/>
    </row>
    <row r="486" spans="1:1" ht="19.5" customHeight="1" x14ac:dyDescent="0.2">
      <c r="A486" s="48"/>
    </row>
    <row r="487" spans="1:1" ht="19.5" customHeight="1" x14ac:dyDescent="0.2">
      <c r="A487" s="48"/>
    </row>
    <row r="488" spans="1:1" ht="19.5" customHeight="1" x14ac:dyDescent="0.2">
      <c r="A488" s="48"/>
    </row>
    <row r="489" spans="1:1" ht="19.5" customHeight="1" x14ac:dyDescent="0.2">
      <c r="A489" s="48"/>
    </row>
    <row r="490" spans="1:1" ht="19.5" customHeight="1" x14ac:dyDescent="0.2">
      <c r="A490" s="48"/>
    </row>
    <row r="491" spans="1:1" ht="19.5" customHeight="1" x14ac:dyDescent="0.2">
      <c r="A491" s="48"/>
    </row>
    <row r="492" spans="1:1" ht="19.5" customHeight="1" x14ac:dyDescent="0.2">
      <c r="A492" s="48"/>
    </row>
    <row r="493" spans="1:1" ht="19.5" customHeight="1" x14ac:dyDescent="0.2">
      <c r="A493" s="48"/>
    </row>
    <row r="494" spans="1:1" ht="19.5" customHeight="1" x14ac:dyDescent="0.2">
      <c r="A494" s="48"/>
    </row>
    <row r="495" spans="1:1" ht="19.5" customHeight="1" x14ac:dyDescent="0.2">
      <c r="A495" s="48"/>
    </row>
    <row r="496" spans="1:1" ht="19.5" customHeight="1" x14ac:dyDescent="0.2">
      <c r="A496" s="48"/>
    </row>
    <row r="497" spans="1:1" ht="19.5" customHeight="1" x14ac:dyDescent="0.2">
      <c r="A497" s="48"/>
    </row>
    <row r="498" spans="1:1" ht="19.5" customHeight="1" x14ac:dyDescent="0.2">
      <c r="A498" s="48"/>
    </row>
    <row r="499" spans="1:1" ht="19.5" customHeight="1" x14ac:dyDescent="0.2">
      <c r="A499" s="48"/>
    </row>
    <row r="500" spans="1:1" ht="19.5" customHeight="1" x14ac:dyDescent="0.2">
      <c r="A500" s="48"/>
    </row>
    <row r="501" spans="1:1" ht="19.5" customHeight="1" x14ac:dyDescent="0.2">
      <c r="A501" s="48"/>
    </row>
    <row r="502" spans="1:1" ht="19.5" customHeight="1" x14ac:dyDescent="0.2">
      <c r="A502" s="48"/>
    </row>
    <row r="503" spans="1:1" ht="19.5" customHeight="1" x14ac:dyDescent="0.2">
      <c r="A503" s="48"/>
    </row>
    <row r="504" spans="1:1" ht="19.5" customHeight="1" x14ac:dyDescent="0.2">
      <c r="A504" s="48"/>
    </row>
    <row r="505" spans="1:1" ht="19.5" customHeight="1" x14ac:dyDescent="0.2">
      <c r="A505" s="48"/>
    </row>
    <row r="506" spans="1:1" ht="19.5" customHeight="1" x14ac:dyDescent="0.2">
      <c r="A506" s="48"/>
    </row>
    <row r="507" spans="1:1" ht="19.5" customHeight="1" x14ac:dyDescent="0.2">
      <c r="A507" s="48"/>
    </row>
    <row r="508" spans="1:1" ht="19.5" customHeight="1" x14ac:dyDescent="0.2">
      <c r="A508" s="48"/>
    </row>
    <row r="509" spans="1:1" ht="19.5" customHeight="1" x14ac:dyDescent="0.2">
      <c r="A509" s="48"/>
    </row>
    <row r="510" spans="1:1" ht="19.5" customHeight="1" x14ac:dyDescent="0.2">
      <c r="A510" s="48"/>
    </row>
    <row r="511" spans="1:1" ht="19.5" customHeight="1" x14ac:dyDescent="0.2">
      <c r="A511" s="48"/>
    </row>
    <row r="512" spans="1:1" ht="19.5" customHeight="1" x14ac:dyDescent="0.2">
      <c r="A512" s="48"/>
    </row>
    <row r="513" spans="1:1" ht="19.5" customHeight="1" x14ac:dyDescent="0.2">
      <c r="A513" s="48"/>
    </row>
    <row r="514" spans="1:1" ht="19.5" customHeight="1" x14ac:dyDescent="0.2">
      <c r="A514" s="48"/>
    </row>
    <row r="515" spans="1:1" ht="19.5" customHeight="1" x14ac:dyDescent="0.2">
      <c r="A515" s="48"/>
    </row>
    <row r="516" spans="1:1" ht="19.5" customHeight="1" x14ac:dyDescent="0.2">
      <c r="A516" s="48"/>
    </row>
    <row r="517" spans="1:1" ht="19.5" customHeight="1" x14ac:dyDescent="0.2">
      <c r="A517" s="48"/>
    </row>
    <row r="518" spans="1:1" ht="19.5" customHeight="1" x14ac:dyDescent="0.2">
      <c r="A518" s="48"/>
    </row>
    <row r="519" spans="1:1" ht="19.5" customHeight="1" x14ac:dyDescent="0.2">
      <c r="A519" s="48"/>
    </row>
    <row r="520" spans="1:1" ht="19.5" customHeight="1" x14ac:dyDescent="0.2">
      <c r="A520" s="48"/>
    </row>
    <row r="521" spans="1:1" ht="19.5" customHeight="1" x14ac:dyDescent="0.2">
      <c r="A521" s="48"/>
    </row>
    <row r="522" spans="1:1" ht="19.5" customHeight="1" x14ac:dyDescent="0.2">
      <c r="A522" s="48"/>
    </row>
    <row r="523" spans="1:1" ht="19.5" customHeight="1" x14ac:dyDescent="0.2">
      <c r="A523" s="48"/>
    </row>
    <row r="524" spans="1:1" ht="19.5" customHeight="1" x14ac:dyDescent="0.2">
      <c r="A524" s="48"/>
    </row>
    <row r="525" spans="1:1" ht="19.5" customHeight="1" x14ac:dyDescent="0.2">
      <c r="A525" s="48"/>
    </row>
    <row r="526" spans="1:1" ht="19.5" customHeight="1" x14ac:dyDescent="0.2">
      <c r="A526" s="48"/>
    </row>
    <row r="527" spans="1:1" ht="19.5" customHeight="1" x14ac:dyDescent="0.2">
      <c r="A527" s="48"/>
    </row>
    <row r="528" spans="1:1" ht="19.5" customHeight="1" x14ac:dyDescent="0.2">
      <c r="A528" s="48"/>
    </row>
    <row r="529" spans="1:1" ht="19.5" customHeight="1" x14ac:dyDescent="0.2">
      <c r="A529" s="48"/>
    </row>
    <row r="530" spans="1:1" ht="19.5" customHeight="1" x14ac:dyDescent="0.2">
      <c r="A530" s="48"/>
    </row>
    <row r="531" spans="1:1" ht="19.5" customHeight="1" x14ac:dyDescent="0.2">
      <c r="A531" s="48"/>
    </row>
    <row r="532" spans="1:1" ht="19.5" customHeight="1" x14ac:dyDescent="0.2">
      <c r="A532" s="48"/>
    </row>
    <row r="533" spans="1:1" ht="19.5" customHeight="1" x14ac:dyDescent="0.2">
      <c r="A533" s="48"/>
    </row>
    <row r="534" spans="1:1" ht="19.5" customHeight="1" x14ac:dyDescent="0.2">
      <c r="A534" s="48"/>
    </row>
    <row r="535" spans="1:1" ht="19.5" customHeight="1" x14ac:dyDescent="0.2">
      <c r="A535" s="48"/>
    </row>
    <row r="536" spans="1:1" ht="19.5" customHeight="1" x14ac:dyDescent="0.2">
      <c r="A536" s="48"/>
    </row>
    <row r="537" spans="1:1" ht="19.5" customHeight="1" x14ac:dyDescent="0.2">
      <c r="A537" s="48"/>
    </row>
    <row r="538" spans="1:1" ht="19.5" customHeight="1" x14ac:dyDescent="0.2">
      <c r="A538" s="48"/>
    </row>
    <row r="539" spans="1:1" ht="19.5" customHeight="1" x14ac:dyDescent="0.2">
      <c r="A539" s="48"/>
    </row>
    <row r="540" spans="1:1" ht="19.5" customHeight="1" x14ac:dyDescent="0.2">
      <c r="A540" s="48"/>
    </row>
    <row r="541" spans="1:1" ht="19.5" customHeight="1" x14ac:dyDescent="0.2">
      <c r="A541" s="48"/>
    </row>
    <row r="542" spans="1:1" ht="19.5" customHeight="1" x14ac:dyDescent="0.2">
      <c r="A542" s="48"/>
    </row>
    <row r="543" spans="1:1" ht="19.5" customHeight="1" x14ac:dyDescent="0.2">
      <c r="A543" s="48"/>
    </row>
    <row r="544" spans="1:1" ht="19.5" customHeight="1" x14ac:dyDescent="0.2">
      <c r="A544" s="48"/>
    </row>
    <row r="545" spans="1:1" ht="19.5" customHeight="1" x14ac:dyDescent="0.2">
      <c r="A545" s="48"/>
    </row>
    <row r="546" spans="1:1" ht="19.5" customHeight="1" x14ac:dyDescent="0.2">
      <c r="A546" s="48"/>
    </row>
    <row r="547" spans="1:1" ht="19.5" customHeight="1" x14ac:dyDescent="0.2">
      <c r="A547" s="48"/>
    </row>
    <row r="548" spans="1:1" ht="19.5" customHeight="1" x14ac:dyDescent="0.2">
      <c r="A548" s="48"/>
    </row>
    <row r="549" spans="1:1" ht="19.5" customHeight="1" x14ac:dyDescent="0.2">
      <c r="A549" s="48"/>
    </row>
    <row r="550" spans="1:1" ht="19.5" customHeight="1" x14ac:dyDescent="0.2">
      <c r="A550" s="48"/>
    </row>
    <row r="551" spans="1:1" ht="19.5" customHeight="1" x14ac:dyDescent="0.2">
      <c r="A551" s="48"/>
    </row>
    <row r="552" spans="1:1" ht="19.5" customHeight="1" x14ac:dyDescent="0.2">
      <c r="A552" s="48"/>
    </row>
    <row r="553" spans="1:1" ht="19.5" customHeight="1" x14ac:dyDescent="0.2">
      <c r="A553" s="48"/>
    </row>
    <row r="554" spans="1:1" ht="19.5" customHeight="1" x14ac:dyDescent="0.2">
      <c r="A554" s="48"/>
    </row>
    <row r="555" spans="1:1" ht="19.5" customHeight="1" x14ac:dyDescent="0.2">
      <c r="A555" s="48"/>
    </row>
    <row r="556" spans="1:1" ht="19.5" customHeight="1" x14ac:dyDescent="0.2">
      <c r="A556" s="48"/>
    </row>
    <row r="557" spans="1:1" ht="19.5" customHeight="1" x14ac:dyDescent="0.2">
      <c r="A557" s="48"/>
    </row>
    <row r="558" spans="1:1" ht="19.5" customHeight="1" x14ac:dyDescent="0.2">
      <c r="A558" s="48"/>
    </row>
    <row r="559" spans="1:1" ht="19.5" customHeight="1" x14ac:dyDescent="0.2">
      <c r="A559" s="48"/>
    </row>
    <row r="560" spans="1:1" ht="19.5" customHeight="1" x14ac:dyDescent="0.2">
      <c r="A560" s="48"/>
    </row>
    <row r="561" spans="1:1" ht="19.5" customHeight="1" x14ac:dyDescent="0.2">
      <c r="A561" s="48"/>
    </row>
    <row r="562" spans="1:1" ht="19.5" customHeight="1" x14ac:dyDescent="0.2">
      <c r="A562" s="48"/>
    </row>
    <row r="563" spans="1:1" ht="19.5" customHeight="1" x14ac:dyDescent="0.2">
      <c r="A563" s="48"/>
    </row>
    <row r="564" spans="1:1" ht="19.5" customHeight="1" x14ac:dyDescent="0.2">
      <c r="A564" s="48"/>
    </row>
    <row r="565" spans="1:1" ht="19.5" customHeight="1" x14ac:dyDescent="0.2">
      <c r="A565" s="48"/>
    </row>
    <row r="566" spans="1:1" ht="19.5" customHeight="1" x14ac:dyDescent="0.2">
      <c r="A566" s="48"/>
    </row>
    <row r="567" spans="1:1" ht="19.5" customHeight="1" x14ac:dyDescent="0.2">
      <c r="A567" s="48"/>
    </row>
    <row r="568" spans="1:1" ht="19.5" customHeight="1" x14ac:dyDescent="0.2">
      <c r="A568" s="48"/>
    </row>
    <row r="569" spans="1:1" ht="19.5" customHeight="1" x14ac:dyDescent="0.2">
      <c r="A569" s="48"/>
    </row>
    <row r="570" spans="1:1" ht="19.5" customHeight="1" x14ac:dyDescent="0.2">
      <c r="A570" s="48"/>
    </row>
    <row r="571" spans="1:1" ht="19.5" customHeight="1" x14ac:dyDescent="0.2">
      <c r="A571" s="48"/>
    </row>
    <row r="572" spans="1:1" ht="19.5" customHeight="1" x14ac:dyDescent="0.2">
      <c r="A572" s="48"/>
    </row>
    <row r="573" spans="1:1" ht="19.5" customHeight="1" x14ac:dyDescent="0.2">
      <c r="A573" s="48"/>
    </row>
    <row r="574" spans="1:1" ht="19.5" customHeight="1" x14ac:dyDescent="0.2">
      <c r="A574" s="48"/>
    </row>
    <row r="575" spans="1:1" ht="19.5" customHeight="1" x14ac:dyDescent="0.2">
      <c r="A575" s="48"/>
    </row>
    <row r="576" spans="1:1" ht="19.5" customHeight="1" x14ac:dyDescent="0.2">
      <c r="A576" s="48"/>
    </row>
    <row r="577" spans="1:1" ht="19.5" customHeight="1" x14ac:dyDescent="0.2">
      <c r="A577" s="48"/>
    </row>
    <row r="578" spans="1:1" ht="19.5" customHeight="1" x14ac:dyDescent="0.2">
      <c r="A578" s="48"/>
    </row>
    <row r="579" spans="1:1" ht="19.5" customHeight="1" x14ac:dyDescent="0.2">
      <c r="A579" s="48"/>
    </row>
    <row r="580" spans="1:1" ht="19.5" customHeight="1" x14ac:dyDescent="0.2">
      <c r="A580" s="48"/>
    </row>
    <row r="581" spans="1:1" ht="19.5" customHeight="1" x14ac:dyDescent="0.2">
      <c r="A581" s="48"/>
    </row>
    <row r="582" spans="1:1" ht="19.5" customHeight="1" x14ac:dyDescent="0.2">
      <c r="A582" s="48"/>
    </row>
    <row r="583" spans="1:1" ht="19.5" customHeight="1" x14ac:dyDescent="0.2">
      <c r="A583" s="48"/>
    </row>
    <row r="584" spans="1:1" ht="19.5" customHeight="1" x14ac:dyDescent="0.2">
      <c r="A584" s="48"/>
    </row>
    <row r="585" spans="1:1" ht="19.5" customHeight="1" x14ac:dyDescent="0.2">
      <c r="A585" s="48"/>
    </row>
    <row r="586" spans="1:1" ht="19.5" customHeight="1" x14ac:dyDescent="0.2">
      <c r="A586" s="48"/>
    </row>
    <row r="587" spans="1:1" ht="19.5" customHeight="1" x14ac:dyDescent="0.2">
      <c r="A587" s="48"/>
    </row>
    <row r="588" spans="1:1" ht="19.5" customHeight="1" x14ac:dyDescent="0.2">
      <c r="A588" s="48"/>
    </row>
    <row r="589" spans="1:1" ht="19.5" customHeight="1" x14ac:dyDescent="0.2">
      <c r="A589" s="48"/>
    </row>
    <row r="590" spans="1:1" ht="19.5" customHeight="1" x14ac:dyDescent="0.2">
      <c r="A590" s="48"/>
    </row>
    <row r="591" spans="1:1" ht="19.5" customHeight="1" x14ac:dyDescent="0.2">
      <c r="A591" s="48"/>
    </row>
    <row r="592" spans="1:1" ht="19.5" customHeight="1" x14ac:dyDescent="0.2">
      <c r="A592" s="48"/>
    </row>
    <row r="593" spans="1:1" ht="19.5" customHeight="1" x14ac:dyDescent="0.2">
      <c r="A593" s="48"/>
    </row>
    <row r="594" spans="1:1" ht="19.5" customHeight="1" x14ac:dyDescent="0.2">
      <c r="A594" s="48"/>
    </row>
    <row r="595" spans="1:1" ht="19.5" customHeight="1" x14ac:dyDescent="0.2">
      <c r="A595" s="48"/>
    </row>
    <row r="596" spans="1:1" ht="19.5" customHeight="1" x14ac:dyDescent="0.2">
      <c r="A596" s="48"/>
    </row>
    <row r="597" spans="1:1" ht="19.5" customHeight="1" x14ac:dyDescent="0.2">
      <c r="A597" s="48"/>
    </row>
    <row r="598" spans="1:1" ht="19.5" customHeight="1" x14ac:dyDescent="0.2">
      <c r="A598" s="48"/>
    </row>
    <row r="599" spans="1:1" ht="19.5" customHeight="1" x14ac:dyDescent="0.2">
      <c r="A599" s="48"/>
    </row>
    <row r="600" spans="1:1" ht="19.5" customHeight="1" x14ac:dyDescent="0.2">
      <c r="A600" s="48"/>
    </row>
    <row r="601" spans="1:1" ht="19.5" customHeight="1" x14ac:dyDescent="0.2">
      <c r="A601" s="48"/>
    </row>
    <row r="602" spans="1:1" ht="19.5" customHeight="1" x14ac:dyDescent="0.2">
      <c r="A602" s="48"/>
    </row>
    <row r="603" spans="1:1" ht="19.5" customHeight="1" x14ac:dyDescent="0.2">
      <c r="A603" s="48"/>
    </row>
    <row r="604" spans="1:1" ht="19.5" customHeight="1" x14ac:dyDescent="0.2">
      <c r="A604" s="48"/>
    </row>
    <row r="605" spans="1:1" ht="19.5" customHeight="1" x14ac:dyDescent="0.2">
      <c r="A605" s="48"/>
    </row>
    <row r="606" spans="1:1" ht="19.5" customHeight="1" x14ac:dyDescent="0.2">
      <c r="A606" s="48"/>
    </row>
    <row r="607" spans="1:1" ht="19.5" customHeight="1" x14ac:dyDescent="0.2">
      <c r="A607" s="48"/>
    </row>
    <row r="608" spans="1:1" ht="19.5" customHeight="1" x14ac:dyDescent="0.2">
      <c r="A608" s="48"/>
    </row>
    <row r="609" spans="1:1" ht="19.5" customHeight="1" x14ac:dyDescent="0.2">
      <c r="A609" s="48"/>
    </row>
    <row r="610" spans="1:1" ht="19.5" customHeight="1" x14ac:dyDescent="0.2">
      <c r="A610" s="48"/>
    </row>
    <row r="611" spans="1:1" ht="19.5" customHeight="1" x14ac:dyDescent="0.2">
      <c r="A611" s="48"/>
    </row>
    <row r="612" spans="1:1" ht="19.5" customHeight="1" x14ac:dyDescent="0.2">
      <c r="A612" s="48"/>
    </row>
    <row r="613" spans="1:1" ht="19.5" customHeight="1" x14ac:dyDescent="0.2">
      <c r="A613" s="48"/>
    </row>
    <row r="614" spans="1:1" ht="19.5" customHeight="1" x14ac:dyDescent="0.2">
      <c r="A614" s="48"/>
    </row>
    <row r="615" spans="1:1" ht="19.5" customHeight="1" x14ac:dyDescent="0.2">
      <c r="A615" s="48"/>
    </row>
    <row r="616" spans="1:1" ht="19.5" customHeight="1" x14ac:dyDescent="0.2">
      <c r="A616" s="48"/>
    </row>
    <row r="617" spans="1:1" ht="19.5" customHeight="1" x14ac:dyDescent="0.2">
      <c r="A617" s="48"/>
    </row>
    <row r="618" spans="1:1" ht="19.5" customHeight="1" x14ac:dyDescent="0.2">
      <c r="A618" s="48"/>
    </row>
    <row r="619" spans="1:1" ht="19.5" customHeight="1" x14ac:dyDescent="0.2">
      <c r="A619" s="48"/>
    </row>
    <row r="620" spans="1:1" ht="19.5" customHeight="1" x14ac:dyDescent="0.2">
      <c r="A620" s="48"/>
    </row>
    <row r="621" spans="1:1" ht="19.5" customHeight="1" x14ac:dyDescent="0.2">
      <c r="A621" s="48"/>
    </row>
    <row r="622" spans="1:1" ht="19.5" customHeight="1" x14ac:dyDescent="0.2">
      <c r="A622" s="48"/>
    </row>
    <row r="623" spans="1:1" ht="19.5" customHeight="1" x14ac:dyDescent="0.2">
      <c r="A623" s="48"/>
    </row>
    <row r="624" spans="1:1" ht="19.5" customHeight="1" x14ac:dyDescent="0.2">
      <c r="A624" s="48"/>
    </row>
    <row r="625" spans="1:1" ht="19.5" customHeight="1" x14ac:dyDescent="0.2">
      <c r="A625" s="48"/>
    </row>
    <row r="626" spans="1:1" ht="19.5" customHeight="1" x14ac:dyDescent="0.2">
      <c r="A626" s="48"/>
    </row>
    <row r="627" spans="1:1" ht="19.5" customHeight="1" x14ac:dyDescent="0.2">
      <c r="A627" s="48"/>
    </row>
    <row r="628" spans="1:1" ht="19.5" customHeight="1" x14ac:dyDescent="0.2">
      <c r="A628" s="48"/>
    </row>
    <row r="629" spans="1:1" ht="19.5" customHeight="1" x14ac:dyDescent="0.2">
      <c r="A629" s="48"/>
    </row>
    <row r="630" spans="1:1" ht="19.5" customHeight="1" x14ac:dyDescent="0.2">
      <c r="A630" s="48"/>
    </row>
    <row r="631" spans="1:1" ht="19.5" customHeight="1" x14ac:dyDescent="0.2">
      <c r="A631" s="48"/>
    </row>
    <row r="632" spans="1:1" ht="19.5" customHeight="1" x14ac:dyDescent="0.2">
      <c r="A632" s="48"/>
    </row>
    <row r="633" spans="1:1" ht="19.5" customHeight="1" x14ac:dyDescent="0.2">
      <c r="A633" s="48"/>
    </row>
    <row r="634" spans="1:1" ht="19.5" customHeight="1" x14ac:dyDescent="0.2">
      <c r="A634" s="48"/>
    </row>
    <row r="635" spans="1:1" ht="19.5" customHeight="1" x14ac:dyDescent="0.2">
      <c r="A635" s="48"/>
    </row>
    <row r="636" spans="1:1" ht="19.5" customHeight="1" x14ac:dyDescent="0.2">
      <c r="A636" s="48"/>
    </row>
    <row r="637" spans="1:1" ht="19.5" customHeight="1" x14ac:dyDescent="0.2">
      <c r="A637" s="48"/>
    </row>
    <row r="638" spans="1:1" ht="19.5" customHeight="1" x14ac:dyDescent="0.2">
      <c r="A638" s="48"/>
    </row>
    <row r="639" spans="1:1" ht="19.5" customHeight="1" x14ac:dyDescent="0.2">
      <c r="A639" s="48"/>
    </row>
    <row r="640" spans="1:1" ht="19.5" customHeight="1" x14ac:dyDescent="0.2">
      <c r="A640" s="48"/>
    </row>
    <row r="641" spans="1:1" ht="19.5" customHeight="1" x14ac:dyDescent="0.2">
      <c r="A641" s="48"/>
    </row>
    <row r="642" spans="1:1" ht="19.5" customHeight="1" x14ac:dyDescent="0.2">
      <c r="A642" s="48"/>
    </row>
    <row r="643" spans="1:1" ht="19.5" customHeight="1" x14ac:dyDescent="0.2">
      <c r="A643" s="48"/>
    </row>
    <row r="644" spans="1:1" ht="19.5" customHeight="1" x14ac:dyDescent="0.2">
      <c r="A644" s="48"/>
    </row>
    <row r="645" spans="1:1" ht="19.5" customHeight="1" x14ac:dyDescent="0.2">
      <c r="A645" s="48"/>
    </row>
    <row r="646" spans="1:1" ht="19.5" customHeight="1" x14ac:dyDescent="0.2">
      <c r="A646" s="48"/>
    </row>
    <row r="647" spans="1:1" ht="19.5" customHeight="1" x14ac:dyDescent="0.2">
      <c r="A647" s="48"/>
    </row>
    <row r="648" spans="1:1" ht="19.5" customHeight="1" x14ac:dyDescent="0.2">
      <c r="A648" s="48"/>
    </row>
    <row r="649" spans="1:1" ht="19.5" customHeight="1" x14ac:dyDescent="0.2">
      <c r="A649" s="48"/>
    </row>
    <row r="650" spans="1:1" ht="19.5" customHeight="1" x14ac:dyDescent="0.2">
      <c r="A650" s="48"/>
    </row>
    <row r="651" spans="1:1" ht="19.5" customHeight="1" x14ac:dyDescent="0.2">
      <c r="A651" s="48"/>
    </row>
    <row r="652" spans="1:1" ht="19.5" customHeight="1" x14ac:dyDescent="0.2">
      <c r="A652" s="48"/>
    </row>
    <row r="653" spans="1:1" ht="19.5" customHeight="1" x14ac:dyDescent="0.2">
      <c r="A653" s="48"/>
    </row>
    <row r="654" spans="1:1" ht="19.5" customHeight="1" x14ac:dyDescent="0.2">
      <c r="A654" s="48"/>
    </row>
    <row r="655" spans="1:1" ht="19.5" customHeight="1" x14ac:dyDescent="0.2">
      <c r="A655" s="48"/>
    </row>
    <row r="656" spans="1:1" ht="19.5" customHeight="1" x14ac:dyDescent="0.2">
      <c r="A656" s="48"/>
    </row>
    <row r="657" spans="1:1" ht="19.5" customHeight="1" x14ac:dyDescent="0.2">
      <c r="A657" s="48"/>
    </row>
    <row r="658" spans="1:1" ht="19.5" customHeight="1" x14ac:dyDescent="0.2">
      <c r="A658" s="48"/>
    </row>
    <row r="659" spans="1:1" ht="19.5" customHeight="1" x14ac:dyDescent="0.2">
      <c r="A659" s="48"/>
    </row>
    <row r="660" spans="1:1" ht="19.5" customHeight="1" x14ac:dyDescent="0.2">
      <c r="A660" s="48"/>
    </row>
    <row r="661" spans="1:1" ht="19.5" customHeight="1" x14ac:dyDescent="0.2">
      <c r="A661" s="48"/>
    </row>
    <row r="662" spans="1:1" ht="19.5" customHeight="1" x14ac:dyDescent="0.2">
      <c r="A662" s="48"/>
    </row>
    <row r="663" spans="1:1" ht="19.5" customHeight="1" x14ac:dyDescent="0.2">
      <c r="A663" s="48"/>
    </row>
    <row r="664" spans="1:1" ht="19.5" customHeight="1" x14ac:dyDescent="0.2">
      <c r="A664" s="48"/>
    </row>
    <row r="665" spans="1:1" ht="19.5" customHeight="1" x14ac:dyDescent="0.2">
      <c r="A665" s="48"/>
    </row>
    <row r="666" spans="1:1" ht="19.5" customHeight="1" x14ac:dyDescent="0.2">
      <c r="A666" s="48"/>
    </row>
    <row r="667" spans="1:1" ht="19.5" customHeight="1" x14ac:dyDescent="0.2">
      <c r="A667" s="48"/>
    </row>
    <row r="668" spans="1:1" ht="19.5" customHeight="1" x14ac:dyDescent="0.2">
      <c r="A668" s="48"/>
    </row>
    <row r="669" spans="1:1" ht="19.5" customHeight="1" x14ac:dyDescent="0.2">
      <c r="A669" s="48"/>
    </row>
    <row r="670" spans="1:1" ht="19.5" customHeight="1" x14ac:dyDescent="0.2">
      <c r="A670" s="48"/>
    </row>
    <row r="671" spans="1:1" ht="19.5" customHeight="1" x14ac:dyDescent="0.2">
      <c r="A671" s="48"/>
    </row>
    <row r="672" spans="1:1" ht="19.5" customHeight="1" x14ac:dyDescent="0.2">
      <c r="A672" s="48"/>
    </row>
    <row r="673" spans="1:1" ht="19.5" customHeight="1" x14ac:dyDescent="0.2">
      <c r="A673" s="48"/>
    </row>
    <row r="674" spans="1:1" ht="19.5" customHeight="1" x14ac:dyDescent="0.2">
      <c r="A674" s="48"/>
    </row>
    <row r="675" spans="1:1" ht="19.5" customHeight="1" x14ac:dyDescent="0.2">
      <c r="A675" s="48"/>
    </row>
    <row r="676" spans="1:1" ht="19.5" customHeight="1" x14ac:dyDescent="0.2">
      <c r="A676" s="48"/>
    </row>
    <row r="677" spans="1:1" ht="19.5" customHeight="1" x14ac:dyDescent="0.2">
      <c r="A677" s="48"/>
    </row>
    <row r="678" spans="1:1" ht="19.5" customHeight="1" x14ac:dyDescent="0.2">
      <c r="A678" s="48"/>
    </row>
    <row r="679" spans="1:1" ht="19.5" customHeight="1" x14ac:dyDescent="0.2">
      <c r="A679" s="48"/>
    </row>
    <row r="680" spans="1:1" ht="19.5" customHeight="1" x14ac:dyDescent="0.2">
      <c r="A680" s="48"/>
    </row>
    <row r="681" spans="1:1" ht="19.5" customHeight="1" x14ac:dyDescent="0.2">
      <c r="A681" s="48"/>
    </row>
    <row r="682" spans="1:1" ht="19.5" customHeight="1" x14ac:dyDescent="0.2">
      <c r="A682" s="48"/>
    </row>
    <row r="683" spans="1:1" ht="19.5" customHeight="1" x14ac:dyDescent="0.2">
      <c r="A683" s="48"/>
    </row>
    <row r="684" spans="1:1" ht="19.5" customHeight="1" x14ac:dyDescent="0.2">
      <c r="A684" s="48"/>
    </row>
    <row r="685" spans="1:1" ht="19.5" customHeight="1" x14ac:dyDescent="0.2">
      <c r="A685" s="48"/>
    </row>
    <row r="686" spans="1:1" ht="19.5" customHeight="1" x14ac:dyDescent="0.2">
      <c r="A686" s="48"/>
    </row>
    <row r="687" spans="1:1" ht="19.5" customHeight="1" x14ac:dyDescent="0.2">
      <c r="A687" s="48"/>
    </row>
    <row r="688" spans="1:1" ht="19.5" customHeight="1" x14ac:dyDescent="0.2">
      <c r="A688" s="48"/>
    </row>
    <row r="689" spans="1:1" ht="19.5" customHeight="1" x14ac:dyDescent="0.2">
      <c r="A689" s="48"/>
    </row>
    <row r="690" spans="1:1" ht="19.5" customHeight="1" x14ac:dyDescent="0.2">
      <c r="A690" s="48"/>
    </row>
    <row r="691" spans="1:1" ht="19.5" customHeight="1" x14ac:dyDescent="0.2">
      <c r="A691" s="48"/>
    </row>
    <row r="692" spans="1:1" ht="19.5" customHeight="1" x14ac:dyDescent="0.2">
      <c r="A692" s="48"/>
    </row>
    <row r="693" spans="1:1" ht="19.5" customHeight="1" x14ac:dyDescent="0.2">
      <c r="A693" s="48"/>
    </row>
    <row r="694" spans="1:1" ht="19.5" customHeight="1" x14ac:dyDescent="0.2">
      <c r="A694" s="48"/>
    </row>
    <row r="695" spans="1:1" ht="19.5" customHeight="1" x14ac:dyDescent="0.2">
      <c r="A695" s="48"/>
    </row>
    <row r="696" spans="1:1" ht="19.5" customHeight="1" x14ac:dyDescent="0.2">
      <c r="A696" s="48"/>
    </row>
    <row r="697" spans="1:1" ht="19.5" customHeight="1" x14ac:dyDescent="0.2">
      <c r="A697" s="48"/>
    </row>
    <row r="698" spans="1:1" ht="19.5" customHeight="1" x14ac:dyDescent="0.2">
      <c r="A698" s="48"/>
    </row>
    <row r="699" spans="1:1" ht="19.5" customHeight="1" x14ac:dyDescent="0.2">
      <c r="A699" s="48"/>
    </row>
    <row r="700" spans="1:1" ht="19.5" customHeight="1" x14ac:dyDescent="0.2">
      <c r="A700" s="48"/>
    </row>
    <row r="701" spans="1:1" ht="19.5" customHeight="1" x14ac:dyDescent="0.2">
      <c r="A701" s="48"/>
    </row>
    <row r="702" spans="1:1" ht="19.5" customHeight="1" x14ac:dyDescent="0.2">
      <c r="A702" s="48"/>
    </row>
    <row r="703" spans="1:1" ht="19.5" customHeight="1" x14ac:dyDescent="0.2">
      <c r="A703" s="48"/>
    </row>
    <row r="704" spans="1:1" ht="19.5" customHeight="1" x14ac:dyDescent="0.2">
      <c r="A704" s="48"/>
    </row>
    <row r="705" spans="1:1" ht="19.5" customHeight="1" x14ac:dyDescent="0.2">
      <c r="A705" s="48"/>
    </row>
    <row r="706" spans="1:1" ht="19.5" customHeight="1" x14ac:dyDescent="0.2">
      <c r="A706" s="48"/>
    </row>
    <row r="707" spans="1:1" ht="19.5" customHeight="1" x14ac:dyDescent="0.2">
      <c r="A707" s="48"/>
    </row>
    <row r="708" spans="1:1" ht="19.5" customHeight="1" x14ac:dyDescent="0.2">
      <c r="A708" s="48"/>
    </row>
    <row r="709" spans="1:1" ht="19.5" customHeight="1" x14ac:dyDescent="0.2">
      <c r="A709" s="48"/>
    </row>
    <row r="710" spans="1:1" ht="19.5" customHeight="1" x14ac:dyDescent="0.2">
      <c r="A710" s="48"/>
    </row>
    <row r="711" spans="1:1" ht="19.5" customHeight="1" x14ac:dyDescent="0.2">
      <c r="A711" s="48"/>
    </row>
    <row r="712" spans="1:1" ht="19.5" customHeight="1" x14ac:dyDescent="0.2">
      <c r="A712" s="48"/>
    </row>
    <row r="713" spans="1:1" ht="19.5" customHeight="1" x14ac:dyDescent="0.2">
      <c r="A713" s="48"/>
    </row>
    <row r="714" spans="1:1" ht="19.5" customHeight="1" x14ac:dyDescent="0.2">
      <c r="A714" s="48"/>
    </row>
    <row r="715" spans="1:1" ht="19.5" customHeight="1" x14ac:dyDescent="0.2">
      <c r="A715" s="48"/>
    </row>
    <row r="716" spans="1:1" ht="19.5" customHeight="1" x14ac:dyDescent="0.2">
      <c r="A716" s="48"/>
    </row>
    <row r="717" spans="1:1" ht="19.5" customHeight="1" x14ac:dyDescent="0.2">
      <c r="A717" s="48"/>
    </row>
    <row r="718" spans="1:1" ht="19.5" customHeight="1" x14ac:dyDescent="0.2">
      <c r="A718" s="48"/>
    </row>
    <row r="719" spans="1:1" ht="19.5" customHeight="1" x14ac:dyDescent="0.2">
      <c r="A719" s="48"/>
    </row>
    <row r="720" spans="1:1" ht="19.5" customHeight="1" x14ac:dyDescent="0.2">
      <c r="A720" s="48"/>
    </row>
    <row r="721" spans="1:1" ht="19.5" customHeight="1" x14ac:dyDescent="0.2">
      <c r="A721" s="48"/>
    </row>
    <row r="722" spans="1:1" ht="19.5" customHeight="1" x14ac:dyDescent="0.2">
      <c r="A722" s="48"/>
    </row>
    <row r="723" spans="1:1" ht="19.5" customHeight="1" x14ac:dyDescent="0.2">
      <c r="A723" s="48"/>
    </row>
    <row r="724" spans="1:1" ht="19.5" customHeight="1" x14ac:dyDescent="0.2">
      <c r="A724" s="48"/>
    </row>
    <row r="725" spans="1:1" ht="19.5" customHeight="1" x14ac:dyDescent="0.2">
      <c r="A725" s="48"/>
    </row>
    <row r="726" spans="1:1" ht="19.5" customHeight="1" x14ac:dyDescent="0.2">
      <c r="A726" s="48"/>
    </row>
    <row r="727" spans="1:1" ht="19.5" customHeight="1" x14ac:dyDescent="0.2">
      <c r="A727" s="48"/>
    </row>
    <row r="728" spans="1:1" ht="19.5" customHeight="1" x14ac:dyDescent="0.2">
      <c r="A728" s="48"/>
    </row>
    <row r="729" spans="1:1" ht="19.5" customHeight="1" x14ac:dyDescent="0.2">
      <c r="A729" s="48"/>
    </row>
    <row r="730" spans="1:1" ht="19.5" customHeight="1" x14ac:dyDescent="0.2">
      <c r="A730" s="48"/>
    </row>
    <row r="731" spans="1:1" ht="19.5" customHeight="1" x14ac:dyDescent="0.2">
      <c r="A731" s="48"/>
    </row>
    <row r="732" spans="1:1" ht="19.5" customHeight="1" x14ac:dyDescent="0.2">
      <c r="A732" s="48"/>
    </row>
    <row r="733" spans="1:1" ht="19.5" customHeight="1" x14ac:dyDescent="0.2">
      <c r="A733" s="48"/>
    </row>
    <row r="734" spans="1:1" ht="19.5" customHeight="1" x14ac:dyDescent="0.2">
      <c r="A734" s="48"/>
    </row>
    <row r="735" spans="1:1" ht="19.5" customHeight="1" x14ac:dyDescent="0.2">
      <c r="A735" s="48"/>
    </row>
    <row r="736" spans="1:1" ht="19.5" customHeight="1" x14ac:dyDescent="0.2">
      <c r="A736" s="48"/>
    </row>
    <row r="737" spans="1:1" ht="19.5" customHeight="1" x14ac:dyDescent="0.2">
      <c r="A737" s="48"/>
    </row>
    <row r="738" spans="1:1" ht="19.5" customHeight="1" x14ac:dyDescent="0.2">
      <c r="A738" s="48"/>
    </row>
    <row r="739" spans="1:1" ht="19.5" customHeight="1" x14ac:dyDescent="0.2">
      <c r="A739" s="48"/>
    </row>
    <row r="740" spans="1:1" ht="19.5" customHeight="1" x14ac:dyDescent="0.2">
      <c r="A740" s="48"/>
    </row>
    <row r="741" spans="1:1" ht="19.5" customHeight="1" x14ac:dyDescent="0.2">
      <c r="A741" s="48"/>
    </row>
    <row r="742" spans="1:1" ht="19.5" customHeight="1" x14ac:dyDescent="0.2">
      <c r="A742" s="48"/>
    </row>
    <row r="743" spans="1:1" ht="19.5" customHeight="1" x14ac:dyDescent="0.2">
      <c r="A743" s="48"/>
    </row>
    <row r="744" spans="1:1" ht="19.5" customHeight="1" x14ac:dyDescent="0.2">
      <c r="A744" s="48"/>
    </row>
    <row r="745" spans="1:1" ht="19.5" customHeight="1" x14ac:dyDescent="0.2">
      <c r="A745" s="48"/>
    </row>
    <row r="746" spans="1:1" ht="19.5" customHeight="1" x14ac:dyDescent="0.2">
      <c r="A746" s="48"/>
    </row>
    <row r="747" spans="1:1" ht="19.5" customHeight="1" x14ac:dyDescent="0.2">
      <c r="A747" s="48"/>
    </row>
    <row r="748" spans="1:1" ht="19.5" customHeight="1" x14ac:dyDescent="0.2">
      <c r="A748" s="48"/>
    </row>
    <row r="749" spans="1:1" ht="19.5" customHeight="1" x14ac:dyDescent="0.2">
      <c r="A749" s="48"/>
    </row>
    <row r="750" spans="1:1" ht="19.5" customHeight="1" x14ac:dyDescent="0.2">
      <c r="A750" s="48"/>
    </row>
    <row r="751" spans="1:1" ht="19.5" customHeight="1" x14ac:dyDescent="0.2">
      <c r="A751" s="48"/>
    </row>
    <row r="752" spans="1:1" ht="19.5" customHeight="1" x14ac:dyDescent="0.2">
      <c r="A752" s="48"/>
    </row>
    <row r="753" spans="1:1" ht="19.5" customHeight="1" x14ac:dyDescent="0.2">
      <c r="A753" s="48"/>
    </row>
    <row r="754" spans="1:1" ht="19.5" customHeight="1" x14ac:dyDescent="0.2">
      <c r="A754" s="48"/>
    </row>
    <row r="755" spans="1:1" ht="19.5" customHeight="1" x14ac:dyDescent="0.2">
      <c r="A755" s="48"/>
    </row>
    <row r="756" spans="1:1" ht="19.5" customHeight="1" x14ac:dyDescent="0.2">
      <c r="A756" s="48"/>
    </row>
    <row r="757" spans="1:1" ht="19.5" customHeight="1" x14ac:dyDescent="0.2">
      <c r="A757" s="48"/>
    </row>
    <row r="758" spans="1:1" ht="19.5" customHeight="1" x14ac:dyDescent="0.2">
      <c r="A758" s="48"/>
    </row>
    <row r="759" spans="1:1" ht="19.5" customHeight="1" x14ac:dyDescent="0.2">
      <c r="A759" s="48"/>
    </row>
    <row r="760" spans="1:1" ht="19.5" customHeight="1" x14ac:dyDescent="0.2">
      <c r="A760" s="48"/>
    </row>
    <row r="761" spans="1:1" ht="19.5" customHeight="1" x14ac:dyDescent="0.2">
      <c r="A761" s="48"/>
    </row>
    <row r="762" spans="1:1" ht="19.5" customHeight="1" x14ac:dyDescent="0.2">
      <c r="A762" s="48"/>
    </row>
    <row r="763" spans="1:1" ht="19.5" customHeight="1" x14ac:dyDescent="0.2">
      <c r="A763" s="48"/>
    </row>
    <row r="764" spans="1:1" ht="19.5" customHeight="1" x14ac:dyDescent="0.2">
      <c r="A764" s="48"/>
    </row>
    <row r="765" spans="1:1" ht="19.5" customHeight="1" x14ac:dyDescent="0.2">
      <c r="A765" s="48"/>
    </row>
    <row r="766" spans="1:1" ht="19.5" customHeight="1" x14ac:dyDescent="0.2">
      <c r="A766" s="48"/>
    </row>
    <row r="767" spans="1:1" ht="19.5" customHeight="1" x14ac:dyDescent="0.2">
      <c r="A767" s="48"/>
    </row>
    <row r="768" spans="1:1" ht="19.5" customHeight="1" x14ac:dyDescent="0.2">
      <c r="A768" s="48"/>
    </row>
    <row r="769" spans="1:1" ht="19.5" customHeight="1" x14ac:dyDescent="0.2">
      <c r="A769" s="48"/>
    </row>
    <row r="770" spans="1:1" ht="19.5" customHeight="1" x14ac:dyDescent="0.2">
      <c r="A770" s="48"/>
    </row>
    <row r="771" spans="1:1" ht="19.5" customHeight="1" x14ac:dyDescent="0.2">
      <c r="A771" s="48"/>
    </row>
    <row r="772" spans="1:1" ht="19.5" customHeight="1" x14ac:dyDescent="0.2">
      <c r="A772" s="48"/>
    </row>
    <row r="773" spans="1:1" ht="19.5" customHeight="1" x14ac:dyDescent="0.2">
      <c r="A773" s="48"/>
    </row>
    <row r="774" spans="1:1" ht="19.5" customHeight="1" x14ac:dyDescent="0.2">
      <c r="A774" s="48"/>
    </row>
    <row r="775" spans="1:1" ht="19.5" customHeight="1" x14ac:dyDescent="0.2">
      <c r="A775" s="48"/>
    </row>
    <row r="776" spans="1:1" ht="19.5" customHeight="1" x14ac:dyDescent="0.2">
      <c r="A776" s="48"/>
    </row>
    <row r="777" spans="1:1" ht="19.5" customHeight="1" x14ac:dyDescent="0.2">
      <c r="A777" s="48"/>
    </row>
    <row r="778" spans="1:1" ht="19.5" customHeight="1" x14ac:dyDescent="0.2">
      <c r="A778" s="48"/>
    </row>
    <row r="779" spans="1:1" ht="19.5" customHeight="1" x14ac:dyDescent="0.2">
      <c r="A779" s="48"/>
    </row>
    <row r="780" spans="1:1" ht="19.5" customHeight="1" x14ac:dyDescent="0.2">
      <c r="A780" s="48"/>
    </row>
    <row r="781" spans="1:1" ht="19.5" customHeight="1" x14ac:dyDescent="0.2">
      <c r="A781" s="48"/>
    </row>
    <row r="782" spans="1:1" ht="19.5" customHeight="1" x14ac:dyDescent="0.2">
      <c r="A782" s="48"/>
    </row>
    <row r="783" spans="1:1" ht="19.5" customHeight="1" x14ac:dyDescent="0.2">
      <c r="A783" s="48"/>
    </row>
    <row r="784" spans="1:1" ht="19.5" customHeight="1" x14ac:dyDescent="0.2">
      <c r="A784" s="48"/>
    </row>
    <row r="785" spans="1:1" ht="19.5" customHeight="1" x14ac:dyDescent="0.2">
      <c r="A785" s="48"/>
    </row>
    <row r="786" spans="1:1" ht="19.5" customHeight="1" x14ac:dyDescent="0.2">
      <c r="A786" s="48"/>
    </row>
    <row r="787" spans="1:1" ht="19.5" customHeight="1" x14ac:dyDescent="0.2">
      <c r="A787" s="48"/>
    </row>
    <row r="788" spans="1:1" ht="19.5" customHeight="1" x14ac:dyDescent="0.2">
      <c r="A788" s="48"/>
    </row>
    <row r="789" spans="1:1" ht="19.5" customHeight="1" x14ac:dyDescent="0.2">
      <c r="A789" s="48"/>
    </row>
    <row r="790" spans="1:1" ht="19.5" customHeight="1" x14ac:dyDescent="0.2">
      <c r="A790" s="48"/>
    </row>
    <row r="791" spans="1:1" ht="19.5" customHeight="1" x14ac:dyDescent="0.2">
      <c r="A791" s="48"/>
    </row>
    <row r="792" spans="1:1" ht="19.5" customHeight="1" x14ac:dyDescent="0.2">
      <c r="A792" s="48"/>
    </row>
    <row r="793" spans="1:1" ht="19.5" customHeight="1" x14ac:dyDescent="0.2">
      <c r="A793" s="48"/>
    </row>
    <row r="794" spans="1:1" ht="19.5" customHeight="1" x14ac:dyDescent="0.2">
      <c r="A794" s="48"/>
    </row>
    <row r="795" spans="1:1" ht="19.5" customHeight="1" x14ac:dyDescent="0.2">
      <c r="A795" s="48"/>
    </row>
    <row r="796" spans="1:1" ht="19.5" customHeight="1" x14ac:dyDescent="0.2">
      <c r="A796" s="48"/>
    </row>
    <row r="797" spans="1:1" ht="19.5" customHeight="1" x14ac:dyDescent="0.2">
      <c r="A797" s="48"/>
    </row>
    <row r="798" spans="1:1" ht="19.5" customHeight="1" x14ac:dyDescent="0.2">
      <c r="A798" s="48"/>
    </row>
    <row r="799" spans="1:1" ht="19.5" customHeight="1" x14ac:dyDescent="0.2">
      <c r="A799" s="48"/>
    </row>
    <row r="800" spans="1:1" ht="19.5" customHeight="1" x14ac:dyDescent="0.2">
      <c r="A800" s="48"/>
    </row>
    <row r="801" spans="1:1" ht="19.5" customHeight="1" x14ac:dyDescent="0.2">
      <c r="A801" s="48"/>
    </row>
    <row r="802" spans="1:1" ht="19.5" customHeight="1" x14ac:dyDescent="0.2">
      <c r="A802" s="48"/>
    </row>
    <row r="803" spans="1:1" ht="19.5" customHeight="1" x14ac:dyDescent="0.2">
      <c r="A803" s="48"/>
    </row>
    <row r="804" spans="1:1" ht="19.5" customHeight="1" x14ac:dyDescent="0.2">
      <c r="A804" s="48"/>
    </row>
    <row r="805" spans="1:1" ht="19.5" customHeight="1" x14ac:dyDescent="0.2">
      <c r="A805" s="48"/>
    </row>
    <row r="806" spans="1:1" ht="19.5" customHeight="1" x14ac:dyDescent="0.2">
      <c r="A806" s="48"/>
    </row>
    <row r="807" spans="1:1" ht="19.5" customHeight="1" x14ac:dyDescent="0.2">
      <c r="A807" s="48"/>
    </row>
    <row r="808" spans="1:1" ht="19.5" customHeight="1" x14ac:dyDescent="0.2">
      <c r="A808" s="48"/>
    </row>
    <row r="809" spans="1:1" ht="19.5" customHeight="1" x14ac:dyDescent="0.2">
      <c r="A809" s="48"/>
    </row>
    <row r="810" spans="1:1" ht="19.5" customHeight="1" x14ac:dyDescent="0.2">
      <c r="A810" s="48"/>
    </row>
    <row r="811" spans="1:1" ht="19.5" customHeight="1" x14ac:dyDescent="0.2">
      <c r="A811" s="48"/>
    </row>
    <row r="812" spans="1:1" ht="19.5" customHeight="1" x14ac:dyDescent="0.2">
      <c r="A812" s="48"/>
    </row>
    <row r="813" spans="1:1" ht="19.5" customHeight="1" x14ac:dyDescent="0.2">
      <c r="A813" s="48"/>
    </row>
    <row r="814" spans="1:1" ht="19.5" customHeight="1" x14ac:dyDescent="0.2">
      <c r="A814" s="48"/>
    </row>
    <row r="815" spans="1:1" ht="19.5" customHeight="1" x14ac:dyDescent="0.2">
      <c r="A815" s="48"/>
    </row>
    <row r="816" spans="1:1" ht="19.5" customHeight="1" x14ac:dyDescent="0.2">
      <c r="A816" s="48"/>
    </row>
    <row r="817" spans="1:1" ht="19.5" customHeight="1" x14ac:dyDescent="0.2">
      <c r="A817" s="48"/>
    </row>
    <row r="818" spans="1:1" ht="19.5" customHeight="1" x14ac:dyDescent="0.2">
      <c r="A818" s="48"/>
    </row>
    <row r="819" spans="1:1" ht="19.5" customHeight="1" x14ac:dyDescent="0.2">
      <c r="A819" s="48"/>
    </row>
    <row r="820" spans="1:1" ht="19.5" customHeight="1" x14ac:dyDescent="0.2">
      <c r="A820" s="48"/>
    </row>
    <row r="821" spans="1:1" ht="19.5" customHeight="1" x14ac:dyDescent="0.2">
      <c r="A821" s="48"/>
    </row>
    <row r="822" spans="1:1" ht="19.5" customHeight="1" x14ac:dyDescent="0.2">
      <c r="A822" s="48"/>
    </row>
    <row r="823" spans="1:1" ht="19.5" customHeight="1" x14ac:dyDescent="0.2">
      <c r="A823" s="48"/>
    </row>
    <row r="824" spans="1:1" ht="19.5" customHeight="1" x14ac:dyDescent="0.2">
      <c r="A824" s="48"/>
    </row>
    <row r="825" spans="1:1" ht="19.5" customHeight="1" x14ac:dyDescent="0.2">
      <c r="A825" s="48"/>
    </row>
    <row r="826" spans="1:1" ht="19.5" customHeight="1" x14ac:dyDescent="0.2">
      <c r="A826" s="48"/>
    </row>
    <row r="827" spans="1:1" ht="19.5" customHeight="1" x14ac:dyDescent="0.2">
      <c r="A827" s="48"/>
    </row>
    <row r="828" spans="1:1" ht="19.5" customHeight="1" x14ac:dyDescent="0.2">
      <c r="A828" s="48"/>
    </row>
    <row r="829" spans="1:1" ht="19.5" customHeight="1" x14ac:dyDescent="0.2">
      <c r="A829" s="48"/>
    </row>
    <row r="830" spans="1:1" ht="19.5" customHeight="1" x14ac:dyDescent="0.2">
      <c r="A830" s="48"/>
    </row>
    <row r="831" spans="1:1" ht="19.5" customHeight="1" x14ac:dyDescent="0.2">
      <c r="A831" s="48"/>
    </row>
    <row r="832" spans="1:1" ht="19.5" customHeight="1" x14ac:dyDescent="0.2">
      <c r="A832" s="48"/>
    </row>
    <row r="833" spans="1:1" ht="19.5" customHeight="1" x14ac:dyDescent="0.2">
      <c r="A833" s="48"/>
    </row>
    <row r="834" spans="1:1" ht="19.5" customHeight="1" x14ac:dyDescent="0.2">
      <c r="A834" s="48"/>
    </row>
    <row r="835" spans="1:1" ht="19.5" customHeight="1" x14ac:dyDescent="0.2">
      <c r="A835" s="48"/>
    </row>
    <row r="836" spans="1:1" ht="19.5" customHeight="1" x14ac:dyDescent="0.2">
      <c r="A836" s="48"/>
    </row>
    <row r="837" spans="1:1" ht="19.5" customHeight="1" x14ac:dyDescent="0.2">
      <c r="A837" s="48"/>
    </row>
    <row r="838" spans="1:1" ht="19.5" customHeight="1" x14ac:dyDescent="0.2">
      <c r="A838" s="48"/>
    </row>
    <row r="839" spans="1:1" ht="19.5" customHeight="1" x14ac:dyDescent="0.2">
      <c r="A839" s="48"/>
    </row>
    <row r="840" spans="1:1" ht="19.5" customHeight="1" x14ac:dyDescent="0.2">
      <c r="A840" s="48"/>
    </row>
    <row r="841" spans="1:1" ht="19.5" customHeight="1" x14ac:dyDescent="0.2">
      <c r="A841" s="48"/>
    </row>
    <row r="842" spans="1:1" ht="19.5" customHeight="1" x14ac:dyDescent="0.2">
      <c r="A842" s="48"/>
    </row>
    <row r="843" spans="1:1" ht="19.5" customHeight="1" x14ac:dyDescent="0.2">
      <c r="A843" s="48"/>
    </row>
    <row r="844" spans="1:1" ht="19.5" customHeight="1" x14ac:dyDescent="0.2">
      <c r="A844" s="48"/>
    </row>
    <row r="845" spans="1:1" ht="19.5" customHeight="1" x14ac:dyDescent="0.2">
      <c r="A845" s="48"/>
    </row>
    <row r="846" spans="1:1" ht="19.5" customHeight="1" x14ac:dyDescent="0.2">
      <c r="A846" s="48"/>
    </row>
    <row r="847" spans="1:1" ht="19.5" customHeight="1" x14ac:dyDescent="0.2">
      <c r="A847" s="48"/>
    </row>
    <row r="848" spans="1:1" ht="19.5" customHeight="1" x14ac:dyDescent="0.2">
      <c r="A848" s="48"/>
    </row>
    <row r="849" spans="1:1" ht="19.5" customHeight="1" x14ac:dyDescent="0.2">
      <c r="A849" s="48"/>
    </row>
    <row r="850" spans="1:1" ht="19.5" customHeight="1" x14ac:dyDescent="0.2">
      <c r="A850" s="48"/>
    </row>
    <row r="851" spans="1:1" ht="19.5" customHeight="1" x14ac:dyDescent="0.2">
      <c r="A851" s="48"/>
    </row>
    <row r="852" spans="1:1" ht="19.5" customHeight="1" x14ac:dyDescent="0.2">
      <c r="A852" s="48"/>
    </row>
    <row r="853" spans="1:1" ht="19.5" customHeight="1" x14ac:dyDescent="0.2">
      <c r="A853" s="48"/>
    </row>
    <row r="854" spans="1:1" ht="19.5" customHeight="1" x14ac:dyDescent="0.2">
      <c r="A854" s="48"/>
    </row>
    <row r="855" spans="1:1" ht="19.5" customHeight="1" x14ac:dyDescent="0.2">
      <c r="A855" s="48"/>
    </row>
    <row r="856" spans="1:1" ht="19.5" customHeight="1" x14ac:dyDescent="0.2">
      <c r="A856" s="48"/>
    </row>
    <row r="857" spans="1:1" ht="19.5" customHeight="1" x14ac:dyDescent="0.2">
      <c r="A857" s="48"/>
    </row>
    <row r="858" spans="1:1" ht="19.5" customHeight="1" x14ac:dyDescent="0.2">
      <c r="A858" s="48"/>
    </row>
    <row r="859" spans="1:1" ht="19.5" customHeight="1" x14ac:dyDescent="0.2">
      <c r="A859" s="48"/>
    </row>
    <row r="860" spans="1:1" ht="19.5" customHeight="1" x14ac:dyDescent="0.2">
      <c r="A860" s="48"/>
    </row>
    <row r="861" spans="1:1" ht="19.5" customHeight="1" x14ac:dyDescent="0.2">
      <c r="A861" s="48"/>
    </row>
    <row r="862" spans="1:1" ht="19.5" customHeight="1" x14ac:dyDescent="0.2">
      <c r="A862" s="48"/>
    </row>
    <row r="863" spans="1:1" ht="19.5" customHeight="1" x14ac:dyDescent="0.2">
      <c r="A863" s="48"/>
    </row>
    <row r="864" spans="1:1" ht="19.5" customHeight="1" x14ac:dyDescent="0.2">
      <c r="A864" s="48"/>
    </row>
    <row r="865" spans="1:1" ht="19.5" customHeight="1" x14ac:dyDescent="0.2">
      <c r="A865" s="48"/>
    </row>
    <row r="866" spans="1:1" ht="19.5" customHeight="1" x14ac:dyDescent="0.2">
      <c r="A866" s="48"/>
    </row>
    <row r="867" spans="1:1" ht="19.5" customHeight="1" x14ac:dyDescent="0.2">
      <c r="A867" s="48"/>
    </row>
    <row r="868" spans="1:1" ht="19.5" customHeight="1" x14ac:dyDescent="0.2">
      <c r="A868" s="48"/>
    </row>
    <row r="869" spans="1:1" ht="19.5" customHeight="1" x14ac:dyDescent="0.2">
      <c r="A869" s="48"/>
    </row>
    <row r="870" spans="1:1" ht="19.5" customHeight="1" x14ac:dyDescent="0.2">
      <c r="A870" s="48"/>
    </row>
    <row r="871" spans="1:1" ht="19.5" customHeight="1" x14ac:dyDescent="0.2">
      <c r="A871" s="48"/>
    </row>
    <row r="872" spans="1:1" ht="19.5" customHeight="1" x14ac:dyDescent="0.2">
      <c r="A872" s="48"/>
    </row>
    <row r="873" spans="1:1" ht="19.5" customHeight="1" x14ac:dyDescent="0.2">
      <c r="A873" s="48"/>
    </row>
    <row r="874" spans="1:1" ht="19.5" customHeight="1" x14ac:dyDescent="0.2">
      <c r="A874" s="48"/>
    </row>
    <row r="875" spans="1:1" ht="19.5" customHeight="1" x14ac:dyDescent="0.2">
      <c r="A875" s="48"/>
    </row>
    <row r="876" spans="1:1" ht="19.5" customHeight="1" x14ac:dyDescent="0.2">
      <c r="A876" s="48"/>
    </row>
    <row r="877" spans="1:1" ht="19.5" customHeight="1" x14ac:dyDescent="0.2">
      <c r="A877" s="48"/>
    </row>
    <row r="878" spans="1:1" ht="19.5" customHeight="1" x14ac:dyDescent="0.2">
      <c r="A878" s="48"/>
    </row>
    <row r="879" spans="1:1" ht="19.5" customHeight="1" x14ac:dyDescent="0.2">
      <c r="A879" s="48"/>
    </row>
    <row r="880" spans="1:1" ht="19.5" customHeight="1" x14ac:dyDescent="0.2">
      <c r="A880" s="48"/>
    </row>
    <row r="881" spans="1:1" ht="19.5" customHeight="1" x14ac:dyDescent="0.2">
      <c r="A881" s="48"/>
    </row>
    <row r="882" spans="1:1" ht="19.5" customHeight="1" x14ac:dyDescent="0.2">
      <c r="A882" s="48"/>
    </row>
    <row r="883" spans="1:1" ht="19.5" customHeight="1" x14ac:dyDescent="0.2">
      <c r="A883" s="48"/>
    </row>
    <row r="884" spans="1:1" ht="19.5" customHeight="1" x14ac:dyDescent="0.2">
      <c r="A884" s="48"/>
    </row>
    <row r="885" spans="1:1" ht="19.5" customHeight="1" x14ac:dyDescent="0.2">
      <c r="A885" s="48"/>
    </row>
    <row r="886" spans="1:1" ht="19.5" customHeight="1" x14ac:dyDescent="0.2">
      <c r="A886" s="48"/>
    </row>
    <row r="887" spans="1:1" ht="19.5" customHeight="1" x14ac:dyDescent="0.2">
      <c r="A887" s="48"/>
    </row>
    <row r="888" spans="1:1" ht="19.5" customHeight="1" x14ac:dyDescent="0.2">
      <c r="A888" s="48"/>
    </row>
    <row r="889" spans="1:1" ht="19.5" customHeight="1" x14ac:dyDescent="0.2">
      <c r="A889" s="48"/>
    </row>
    <row r="890" spans="1:1" ht="19.5" customHeight="1" x14ac:dyDescent="0.2">
      <c r="A890" s="48"/>
    </row>
    <row r="891" spans="1:1" ht="19.5" customHeight="1" x14ac:dyDescent="0.2">
      <c r="A891" s="48"/>
    </row>
    <row r="892" spans="1:1" ht="19.5" customHeight="1" x14ac:dyDescent="0.2">
      <c r="A892" s="48"/>
    </row>
    <row r="893" spans="1:1" ht="19.5" customHeight="1" x14ac:dyDescent="0.2">
      <c r="A893" s="48"/>
    </row>
    <row r="894" spans="1:1" ht="19.5" customHeight="1" x14ac:dyDescent="0.2">
      <c r="A894" s="48"/>
    </row>
    <row r="895" spans="1:1" ht="19.5" customHeight="1" x14ac:dyDescent="0.2">
      <c r="A895" s="48"/>
    </row>
    <row r="896" spans="1:1" ht="19.5" customHeight="1" x14ac:dyDescent="0.2">
      <c r="A896" s="48"/>
    </row>
    <row r="897" spans="1:1" ht="19.5" customHeight="1" x14ac:dyDescent="0.2">
      <c r="A897" s="48"/>
    </row>
    <row r="898" spans="1:1" ht="19.5" customHeight="1" x14ac:dyDescent="0.2">
      <c r="A898" s="48"/>
    </row>
    <row r="899" spans="1:1" ht="19.5" customHeight="1" x14ac:dyDescent="0.2">
      <c r="A899" s="48"/>
    </row>
    <row r="900" spans="1:1" ht="19.5" customHeight="1" x14ac:dyDescent="0.2">
      <c r="A900" s="48"/>
    </row>
    <row r="901" spans="1:1" ht="19.5" customHeight="1" x14ac:dyDescent="0.2">
      <c r="A901" s="48"/>
    </row>
    <row r="902" spans="1:1" ht="19.5" customHeight="1" x14ac:dyDescent="0.2">
      <c r="A902" s="48"/>
    </row>
    <row r="903" spans="1:1" ht="19.5" customHeight="1" x14ac:dyDescent="0.2">
      <c r="A903" s="48"/>
    </row>
    <row r="904" spans="1:1" ht="19.5" customHeight="1" x14ac:dyDescent="0.2">
      <c r="A904" s="48"/>
    </row>
    <row r="905" spans="1:1" ht="19.5" customHeight="1" x14ac:dyDescent="0.2">
      <c r="A905" s="48"/>
    </row>
    <row r="906" spans="1:1" ht="19.5" customHeight="1" x14ac:dyDescent="0.2">
      <c r="A906" s="48"/>
    </row>
    <row r="907" spans="1:1" ht="19.5" customHeight="1" x14ac:dyDescent="0.2">
      <c r="A907" s="48"/>
    </row>
    <row r="908" spans="1:1" ht="19.5" customHeight="1" x14ac:dyDescent="0.2">
      <c r="A908" s="48"/>
    </row>
    <row r="909" spans="1:1" ht="19.5" customHeight="1" x14ac:dyDescent="0.2">
      <c r="A909" s="48"/>
    </row>
    <row r="910" spans="1:1" ht="19.5" customHeight="1" x14ac:dyDescent="0.2">
      <c r="A910" s="48"/>
    </row>
    <row r="911" spans="1:1" ht="19.5" customHeight="1" x14ac:dyDescent="0.2">
      <c r="A911" s="48"/>
    </row>
    <row r="912" spans="1:1" ht="19.5" customHeight="1" x14ac:dyDescent="0.2">
      <c r="A912" s="48"/>
    </row>
    <row r="913" spans="1:1" ht="19.5" customHeight="1" x14ac:dyDescent="0.2">
      <c r="A913" s="48"/>
    </row>
    <row r="914" spans="1:1" ht="19.5" customHeight="1" x14ac:dyDescent="0.2">
      <c r="A914" s="48"/>
    </row>
    <row r="915" spans="1:1" ht="19.5" customHeight="1" x14ac:dyDescent="0.2">
      <c r="A915" s="48"/>
    </row>
    <row r="916" spans="1:1" ht="19.5" customHeight="1" x14ac:dyDescent="0.2">
      <c r="A916" s="48"/>
    </row>
    <row r="917" spans="1:1" ht="19.5" customHeight="1" x14ac:dyDescent="0.2">
      <c r="A917" s="48"/>
    </row>
    <row r="918" spans="1:1" ht="19.5" customHeight="1" x14ac:dyDescent="0.2">
      <c r="A918" s="48"/>
    </row>
    <row r="919" spans="1:1" ht="19.5" customHeight="1" x14ac:dyDescent="0.2">
      <c r="A919" s="48"/>
    </row>
    <row r="920" spans="1:1" ht="19.5" customHeight="1" x14ac:dyDescent="0.2">
      <c r="A920" s="48"/>
    </row>
    <row r="921" spans="1:1" ht="19.5" customHeight="1" x14ac:dyDescent="0.2">
      <c r="A921" s="48"/>
    </row>
    <row r="922" spans="1:1" ht="19.5" customHeight="1" x14ac:dyDescent="0.2">
      <c r="A922" s="48"/>
    </row>
    <row r="923" spans="1:1" ht="19.5" customHeight="1" x14ac:dyDescent="0.2">
      <c r="A923" s="48"/>
    </row>
    <row r="924" spans="1:1" ht="19.5" customHeight="1" x14ac:dyDescent="0.2">
      <c r="A924" s="48"/>
    </row>
    <row r="925" spans="1:1" ht="19.5" customHeight="1" x14ac:dyDescent="0.2">
      <c r="A925" s="48"/>
    </row>
    <row r="926" spans="1:1" ht="19.5" customHeight="1" x14ac:dyDescent="0.2">
      <c r="A926" s="48"/>
    </row>
    <row r="927" spans="1:1" ht="19.5" customHeight="1" x14ac:dyDescent="0.2">
      <c r="A927" s="48"/>
    </row>
    <row r="928" spans="1:1" ht="19.5" customHeight="1" x14ac:dyDescent="0.2">
      <c r="A928" s="48"/>
    </row>
    <row r="929" spans="1:1" ht="19.5" customHeight="1" x14ac:dyDescent="0.2">
      <c r="A929" s="48"/>
    </row>
    <row r="930" spans="1:1" ht="19.5" customHeight="1" x14ac:dyDescent="0.2">
      <c r="A930" s="48"/>
    </row>
    <row r="931" spans="1:1" ht="19.5" customHeight="1" x14ac:dyDescent="0.2">
      <c r="A931" s="48"/>
    </row>
    <row r="932" spans="1:1" ht="19.5" customHeight="1" x14ac:dyDescent="0.2">
      <c r="A932" s="48"/>
    </row>
    <row r="933" spans="1:1" ht="19.5" customHeight="1" x14ac:dyDescent="0.2">
      <c r="A933" s="48"/>
    </row>
    <row r="934" spans="1:1" ht="19.5" customHeight="1" x14ac:dyDescent="0.2">
      <c r="A934" s="48"/>
    </row>
    <row r="935" spans="1:1" ht="19.5" customHeight="1" x14ac:dyDescent="0.2">
      <c r="A935" s="48"/>
    </row>
    <row r="936" spans="1:1" ht="19.5" customHeight="1" x14ac:dyDescent="0.2">
      <c r="A936" s="48"/>
    </row>
    <row r="937" spans="1:1" ht="19.5" customHeight="1" x14ac:dyDescent="0.2">
      <c r="A937" s="48"/>
    </row>
    <row r="938" spans="1:1" ht="19.5" customHeight="1" x14ac:dyDescent="0.2">
      <c r="A938" s="48"/>
    </row>
    <row r="939" spans="1:1" ht="19.5" customHeight="1" x14ac:dyDescent="0.2">
      <c r="A939" s="48"/>
    </row>
    <row r="940" spans="1:1" ht="19.5" customHeight="1" x14ac:dyDescent="0.2">
      <c r="A940" s="48"/>
    </row>
    <row r="941" spans="1:1" ht="19.5" customHeight="1" x14ac:dyDescent="0.2">
      <c r="A941" s="48"/>
    </row>
    <row r="942" spans="1:1" ht="19.5" customHeight="1" x14ac:dyDescent="0.2">
      <c r="A942" s="48"/>
    </row>
    <row r="943" spans="1:1" ht="19.5" customHeight="1" x14ac:dyDescent="0.2">
      <c r="A943" s="48"/>
    </row>
    <row r="944" spans="1:1" ht="19.5" customHeight="1" x14ac:dyDescent="0.2">
      <c r="A944" s="48"/>
    </row>
    <row r="945" spans="1:1" ht="19.5" customHeight="1" x14ac:dyDescent="0.2">
      <c r="A945" s="48"/>
    </row>
    <row r="946" spans="1:1" ht="19.5" customHeight="1" x14ac:dyDescent="0.2">
      <c r="A946" s="48"/>
    </row>
    <row r="947" spans="1:1" ht="19.5" customHeight="1" x14ac:dyDescent="0.2">
      <c r="A947" s="48"/>
    </row>
    <row r="948" spans="1:1" ht="19.5" customHeight="1" x14ac:dyDescent="0.2">
      <c r="A948" s="48"/>
    </row>
    <row r="949" spans="1:1" ht="19.5" customHeight="1" x14ac:dyDescent="0.2">
      <c r="A949" s="48"/>
    </row>
    <row r="950" spans="1:1" ht="19.5" customHeight="1" x14ac:dyDescent="0.2">
      <c r="A950" s="48"/>
    </row>
    <row r="951" spans="1:1" ht="19.5" customHeight="1" x14ac:dyDescent="0.2">
      <c r="A951" s="48"/>
    </row>
    <row r="952" spans="1:1" ht="19.5" customHeight="1" x14ac:dyDescent="0.2">
      <c r="A952" s="48"/>
    </row>
    <row r="953" spans="1:1" ht="19.5" customHeight="1" x14ac:dyDescent="0.2">
      <c r="A953" s="48"/>
    </row>
    <row r="954" spans="1:1" ht="19.5" customHeight="1" x14ac:dyDescent="0.2">
      <c r="A954" s="48"/>
    </row>
    <row r="955" spans="1:1" ht="19.5" customHeight="1" x14ac:dyDescent="0.2">
      <c r="A955" s="48"/>
    </row>
    <row r="956" spans="1:1" ht="19.5" customHeight="1" x14ac:dyDescent="0.2">
      <c r="A956" s="48"/>
    </row>
    <row r="957" spans="1:1" ht="19.5" customHeight="1" x14ac:dyDescent="0.2">
      <c r="A957" s="48"/>
    </row>
    <row r="958" spans="1:1" ht="19.5" customHeight="1" x14ac:dyDescent="0.2">
      <c r="A958" s="48"/>
    </row>
    <row r="959" spans="1:1" ht="19.5" customHeight="1" x14ac:dyDescent="0.2">
      <c r="A959" s="48"/>
    </row>
    <row r="960" spans="1:1" ht="19.5" customHeight="1" x14ac:dyDescent="0.2">
      <c r="A960" s="48"/>
    </row>
    <row r="961" spans="1:1" ht="19.5" customHeight="1" x14ac:dyDescent="0.2">
      <c r="A961" s="48"/>
    </row>
    <row r="962" spans="1:1" ht="19.5" customHeight="1" x14ac:dyDescent="0.2">
      <c r="A962" s="48"/>
    </row>
    <row r="963" spans="1:1" ht="19.5" customHeight="1" x14ac:dyDescent="0.2">
      <c r="A963" s="48"/>
    </row>
    <row r="964" spans="1:1" ht="19.5" customHeight="1" x14ac:dyDescent="0.2">
      <c r="A964" s="48"/>
    </row>
    <row r="965" spans="1:1" ht="19.5" customHeight="1" x14ac:dyDescent="0.2">
      <c r="A965" s="48"/>
    </row>
    <row r="966" spans="1:1" ht="19.5" customHeight="1" x14ac:dyDescent="0.2">
      <c r="A966" s="48"/>
    </row>
    <row r="967" spans="1:1" ht="19.5" customHeight="1" x14ac:dyDescent="0.2">
      <c r="A967" s="48"/>
    </row>
    <row r="968" spans="1:1" ht="19.5" customHeight="1" x14ac:dyDescent="0.2">
      <c r="A968" s="48"/>
    </row>
    <row r="969" spans="1:1" ht="19.5" customHeight="1" x14ac:dyDescent="0.2">
      <c r="A969" s="48"/>
    </row>
    <row r="970" spans="1:1" ht="19.5" customHeight="1" x14ac:dyDescent="0.2">
      <c r="A970" s="48"/>
    </row>
    <row r="971" spans="1:1" ht="19.5" customHeight="1" x14ac:dyDescent="0.2">
      <c r="A971" s="48"/>
    </row>
    <row r="972" spans="1:1" ht="19.5" customHeight="1" x14ac:dyDescent="0.2">
      <c r="A972" s="48"/>
    </row>
    <row r="973" spans="1:1" ht="19.5" customHeight="1" x14ac:dyDescent="0.2">
      <c r="A973" s="48"/>
    </row>
    <row r="974" spans="1:1" ht="19.5" customHeight="1" x14ac:dyDescent="0.2">
      <c r="A974" s="48"/>
    </row>
    <row r="975" spans="1:1" ht="19.5" customHeight="1" x14ac:dyDescent="0.2">
      <c r="A975" s="48"/>
    </row>
    <row r="976" spans="1:1" ht="19.5" customHeight="1" x14ac:dyDescent="0.2">
      <c r="A976" s="48"/>
    </row>
    <row r="977" spans="1:1" ht="19.5" customHeight="1" x14ac:dyDescent="0.2">
      <c r="A977" s="48"/>
    </row>
    <row r="978" spans="1:1" ht="19.5" customHeight="1" x14ac:dyDescent="0.2">
      <c r="A978" s="48"/>
    </row>
    <row r="979" spans="1:1" ht="19.5" customHeight="1" x14ac:dyDescent="0.2">
      <c r="A979" s="48"/>
    </row>
    <row r="980" spans="1:1" ht="19.5" customHeight="1" x14ac:dyDescent="0.2">
      <c r="A980" s="48"/>
    </row>
    <row r="981" spans="1:1" ht="19.5" customHeight="1" x14ac:dyDescent="0.2">
      <c r="A981" s="48"/>
    </row>
    <row r="982" spans="1:1" ht="19.5" customHeight="1" x14ac:dyDescent="0.2">
      <c r="A982" s="48"/>
    </row>
    <row r="983" spans="1:1" ht="19.5" customHeight="1" x14ac:dyDescent="0.2">
      <c r="A983" s="48"/>
    </row>
    <row r="984" spans="1:1" ht="19.5" customHeight="1" x14ac:dyDescent="0.2">
      <c r="A984" s="48"/>
    </row>
    <row r="985" spans="1:1" ht="19.5" customHeight="1" x14ac:dyDescent="0.2">
      <c r="A985" s="48"/>
    </row>
    <row r="986" spans="1:1" ht="19.5" customHeight="1" x14ac:dyDescent="0.2">
      <c r="A986" s="48"/>
    </row>
    <row r="987" spans="1:1" ht="19.5" customHeight="1" x14ac:dyDescent="0.2">
      <c r="A987" s="48"/>
    </row>
    <row r="988" spans="1:1" ht="19.5" customHeight="1" x14ac:dyDescent="0.2">
      <c r="A988" s="48"/>
    </row>
    <row r="989" spans="1:1" ht="19.5" customHeight="1" x14ac:dyDescent="0.2">
      <c r="A989" s="48"/>
    </row>
    <row r="990" spans="1:1" ht="19.5" customHeight="1" x14ac:dyDescent="0.2">
      <c r="A990" s="48"/>
    </row>
    <row r="991" spans="1:1" ht="19.5" customHeight="1" x14ac:dyDescent="0.2">
      <c r="A991" s="48"/>
    </row>
    <row r="992" spans="1:1" ht="19.5" customHeight="1" x14ac:dyDescent="0.2">
      <c r="A992" s="48"/>
    </row>
    <row r="993" spans="1:1" ht="19.5" customHeight="1" x14ac:dyDescent="0.2">
      <c r="A993" s="48"/>
    </row>
    <row r="994" spans="1:1" ht="19.5" customHeight="1" x14ac:dyDescent="0.2">
      <c r="A994" s="48"/>
    </row>
    <row r="995" spans="1:1" ht="19.5" customHeight="1" x14ac:dyDescent="0.2">
      <c r="A995" s="48"/>
    </row>
    <row r="996" spans="1:1" ht="19.5" customHeight="1" x14ac:dyDescent="0.2">
      <c r="A996" s="48"/>
    </row>
    <row r="997" spans="1:1" ht="19.5" customHeight="1" x14ac:dyDescent="0.2">
      <c r="A997" s="48"/>
    </row>
    <row r="998" spans="1:1" ht="19.5" customHeight="1" x14ac:dyDescent="0.2">
      <c r="A998" s="48"/>
    </row>
    <row r="999" spans="1:1" ht="19.5" customHeight="1" x14ac:dyDescent="0.2">
      <c r="A999" s="48"/>
    </row>
    <row r="1000" spans="1:1" ht="19.5" customHeight="1" x14ac:dyDescent="0.2">
      <c r="A1000" s="48"/>
    </row>
    <row r="1001" spans="1:1" ht="19.5" customHeight="1" x14ac:dyDescent="0.2">
      <c r="A1001" s="48"/>
    </row>
    <row r="1002" spans="1:1" ht="19.5" customHeight="1" x14ac:dyDescent="0.2">
      <c r="A1002" s="48"/>
    </row>
    <row r="1003" spans="1:1" ht="19.5" customHeight="1" x14ac:dyDescent="0.2">
      <c r="A1003" s="48"/>
    </row>
    <row r="1004" spans="1:1" ht="19.5" customHeight="1" x14ac:dyDescent="0.2">
      <c r="A1004" s="48"/>
    </row>
    <row r="1005" spans="1:1" ht="19.5" customHeight="1" x14ac:dyDescent="0.2">
      <c r="A1005" s="48"/>
    </row>
    <row r="1006" spans="1:1" ht="19.5" customHeight="1" x14ac:dyDescent="0.2">
      <c r="A1006" s="48"/>
    </row>
    <row r="1007" spans="1:1" ht="19.5" customHeight="1" x14ac:dyDescent="0.2">
      <c r="A1007" s="48"/>
    </row>
    <row r="1008" spans="1:1" ht="19.5" customHeight="1" x14ac:dyDescent="0.2">
      <c r="A1008" s="48"/>
    </row>
  </sheetData>
  <mergeCells count="45">
    <mergeCell ref="X123:Z123"/>
    <mergeCell ref="X126:Z126"/>
    <mergeCell ref="A126:E126"/>
    <mergeCell ref="F126:G126"/>
    <mergeCell ref="H126:L126"/>
    <mergeCell ref="M126:O126"/>
    <mergeCell ref="S126:W126"/>
    <mergeCell ref="P123:R123"/>
    <mergeCell ref="A123:E123"/>
    <mergeCell ref="F123:G123"/>
    <mergeCell ref="H123:L123"/>
    <mergeCell ref="M123:O123"/>
    <mergeCell ref="S123:W123"/>
    <mergeCell ref="S4:W4"/>
    <mergeCell ref="X2:Z2"/>
    <mergeCell ref="A2:E2"/>
    <mergeCell ref="F2:G2"/>
    <mergeCell ref="H2:L2"/>
    <mergeCell ref="M2:O2"/>
    <mergeCell ref="S2:W2"/>
    <mergeCell ref="A128:AE128"/>
    <mergeCell ref="A154:AE154"/>
    <mergeCell ref="P126:R126"/>
    <mergeCell ref="AC2:AE2"/>
    <mergeCell ref="AC4:AE4"/>
    <mergeCell ref="A122:AE122"/>
    <mergeCell ref="AC123:AE123"/>
    <mergeCell ref="AC126:AE126"/>
    <mergeCell ref="A125:AE125"/>
    <mergeCell ref="P4:R4"/>
    <mergeCell ref="P2:R2"/>
    <mergeCell ref="X4:Z4"/>
    <mergeCell ref="A4:E4"/>
    <mergeCell ref="F4:G4"/>
    <mergeCell ref="H4:L4"/>
    <mergeCell ref="M4:O4"/>
    <mergeCell ref="A185:AE185"/>
    <mergeCell ref="A186:E186"/>
    <mergeCell ref="F186:G186"/>
    <mergeCell ref="H186:L186"/>
    <mergeCell ref="M186:O186"/>
    <mergeCell ref="P186:R186"/>
    <mergeCell ref="S186:W186"/>
    <mergeCell ref="X186:Z186"/>
    <mergeCell ref="AC186:AE186"/>
  </mergeCells>
  <conditionalFormatting sqref="P6:R121">
    <cfRule type="cellIs" dxfId="20" priority="83" operator="lessThan">
      <formula>0</formula>
    </cfRule>
    <cfRule type="cellIs" dxfId="19" priority="84" operator="between">
      <formula>149</formula>
      <formula>0</formula>
    </cfRule>
    <cfRule type="cellIs" dxfId="18" priority="85" operator="between">
      <formula>350</formula>
      <formula>150</formula>
    </cfRule>
  </conditionalFormatting>
  <conditionalFormatting sqref="P129:R153">
    <cfRule type="cellIs" dxfId="17" priority="7" operator="lessThan">
      <formula>0</formula>
    </cfRule>
    <cfRule type="cellIs" dxfId="16" priority="8" operator="between">
      <formula>149</formula>
      <formula>0</formula>
    </cfRule>
    <cfRule type="cellIs" dxfId="15" priority="9" operator="between">
      <formula>350</formula>
      <formula>150</formula>
    </cfRule>
  </conditionalFormatting>
  <conditionalFormatting sqref="P155:R184">
    <cfRule type="cellIs" dxfId="14" priority="4" operator="lessThan">
      <formula>0</formula>
    </cfRule>
    <cfRule type="cellIs" dxfId="13" priority="5" operator="between">
      <formula>149</formula>
      <formula>0</formula>
    </cfRule>
    <cfRule type="cellIs" dxfId="12" priority="6" operator="between">
      <formula>350</formula>
      <formula>150</formula>
    </cfRule>
  </conditionalFormatting>
  <conditionalFormatting sqref="P188:R229">
    <cfRule type="cellIs" dxfId="11" priority="1" operator="lessThan">
      <formula>0</formula>
    </cfRule>
    <cfRule type="cellIs" dxfId="10" priority="2" operator="between">
      <formula>149</formula>
      <formula>0</formula>
    </cfRule>
    <cfRule type="cellIs" dxfId="9" priority="3" operator="between">
      <formula>350</formula>
      <formula>150</formula>
    </cfRule>
  </conditionalFormatting>
  <conditionalFormatting sqref="AC6:AE121">
    <cfRule type="cellIs" dxfId="8" priority="49" operator="lessThan">
      <formula>0</formula>
    </cfRule>
    <cfRule type="cellIs" dxfId="7" priority="50" operator="between">
      <formula>149</formula>
      <formula>0</formula>
    </cfRule>
    <cfRule type="cellIs" dxfId="6" priority="51" operator="between">
      <formula>350</formula>
      <formula>150</formula>
    </cfRule>
  </conditionalFormatting>
  <conditionalFormatting sqref="AC129:AE153">
    <cfRule type="cellIs" dxfId="5" priority="16" operator="lessThan">
      <formula>0</formula>
    </cfRule>
    <cfRule type="cellIs" dxfId="4" priority="17" operator="between">
      <formula>149</formula>
      <formula>0</formula>
    </cfRule>
    <cfRule type="cellIs" dxfId="3" priority="18" operator="between">
      <formula>350</formula>
      <formula>150</formula>
    </cfRule>
  </conditionalFormatting>
  <conditionalFormatting sqref="AC155:AE184 AC188:AE229">
    <cfRule type="cellIs" dxfId="2" priority="10" operator="lessThan">
      <formula>0</formula>
    </cfRule>
    <cfRule type="cellIs" dxfId="1" priority="11" operator="between">
      <formula>149</formula>
      <formula>0</formula>
    </cfRule>
    <cfRule type="cellIs" dxfId="0" priority="12" operator="between">
      <formula>350</formula>
      <formula>150</formula>
    </cfRule>
  </conditionalFormatting>
  <pageMargins left="0.7" right="0.7" top="0.75" bottom="0.75" header="0" footer="0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B67E-A07B-40FE-9168-F33EA9C34845}">
  <dimension ref="A1:S2484"/>
  <sheetViews>
    <sheetView workbookViewId="0">
      <pane ySplit="6" topLeftCell="A606" activePane="bottomLeft" state="frozen"/>
      <selection pane="bottomLeft" activeCell="D607" sqref="D607"/>
    </sheetView>
  </sheetViews>
  <sheetFormatPr defaultRowHeight="15" x14ac:dyDescent="0.25"/>
  <cols>
    <col min="1" max="1" width="13.28515625" style="81" customWidth="1"/>
    <col min="2" max="2" width="13.28515625" style="95" customWidth="1"/>
    <col min="3" max="3" width="13.28515625" style="83" customWidth="1"/>
    <col min="4" max="4" width="13.28515625" style="84" customWidth="1"/>
    <col min="5" max="5" width="4" style="98" customWidth="1"/>
    <col min="6" max="6" width="13.28515625" style="81" customWidth="1"/>
    <col min="7" max="7" width="13.28515625" style="95" customWidth="1"/>
    <col min="8" max="8" width="13.28515625" style="83" customWidth="1"/>
    <col min="9" max="9" width="13.28515625" style="84" customWidth="1"/>
    <col min="10" max="10" width="4" style="98" customWidth="1"/>
    <col min="11" max="11" width="13.28515625" style="81" customWidth="1"/>
    <col min="12" max="12" width="13.28515625" style="95" customWidth="1"/>
    <col min="13" max="13" width="13.28515625" style="83" customWidth="1"/>
    <col min="14" max="14" width="13.28515625" style="84" customWidth="1"/>
    <col min="15" max="15" width="4" style="80" customWidth="1"/>
    <col min="16" max="19" width="13.28515625" style="80" customWidth="1"/>
    <col min="20" max="16384" width="9.140625" style="80"/>
  </cols>
  <sheetData>
    <row r="1" spans="1:19" x14ac:dyDescent="0.25">
      <c r="A1" s="504" t="s">
        <v>642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9" x14ac:dyDescent="0.25">
      <c r="B2" s="82"/>
      <c r="E2" s="81"/>
      <c r="G2" s="82"/>
      <c r="J2" s="81"/>
      <c r="L2" s="82"/>
    </row>
    <row r="3" spans="1:19" s="88" customFormat="1" ht="21" customHeight="1" x14ac:dyDescent="0.25">
      <c r="A3" s="79"/>
      <c r="B3" s="85" t="s">
        <v>643</v>
      </c>
      <c r="C3" s="86">
        <v>300</v>
      </c>
      <c r="D3" s="87"/>
      <c r="E3" s="79"/>
      <c r="F3" s="79"/>
      <c r="G3" s="85" t="s">
        <v>643</v>
      </c>
      <c r="H3" s="86">
        <v>457</v>
      </c>
      <c r="I3" s="87"/>
      <c r="J3" s="79"/>
      <c r="K3" s="79"/>
      <c r="L3" s="85" t="s">
        <v>643</v>
      </c>
      <c r="M3" s="86">
        <v>473</v>
      </c>
      <c r="N3" s="87"/>
      <c r="P3" s="79"/>
      <c r="Q3" s="85" t="s">
        <v>643</v>
      </c>
      <c r="R3" s="86">
        <v>474</v>
      </c>
      <c r="S3" s="87"/>
    </row>
    <row r="4" spans="1:19" s="88" customFormat="1" ht="21" customHeight="1" x14ac:dyDescent="0.25">
      <c r="A4" s="79"/>
      <c r="B4" s="85" t="s">
        <v>644</v>
      </c>
      <c r="C4" s="86">
        <v>0</v>
      </c>
      <c r="D4" s="87"/>
      <c r="E4" s="79"/>
      <c r="F4" s="79"/>
      <c r="G4" s="85" t="s">
        <v>644</v>
      </c>
      <c r="H4" s="86">
        <v>399</v>
      </c>
      <c r="I4" s="87"/>
      <c r="J4" s="79"/>
      <c r="K4" s="79" t="s">
        <v>413</v>
      </c>
      <c r="L4" s="85" t="s">
        <v>644</v>
      </c>
      <c r="M4" s="86">
        <v>212</v>
      </c>
      <c r="N4" s="87"/>
      <c r="P4" s="79"/>
      <c r="Q4" s="85" t="s">
        <v>644</v>
      </c>
      <c r="R4" s="86">
        <v>0</v>
      </c>
      <c r="S4" s="87"/>
    </row>
    <row r="5" spans="1:19" s="88" customFormat="1" ht="21" customHeight="1" x14ac:dyDescent="0.25">
      <c r="A5" s="79"/>
      <c r="B5" s="85" t="s">
        <v>645</v>
      </c>
      <c r="C5" s="86">
        <f>(C4+SUM(C196:C371))</f>
        <v>0</v>
      </c>
      <c r="D5" s="87"/>
      <c r="E5" s="79"/>
      <c r="F5" s="79"/>
      <c r="G5" s="85" t="s">
        <v>645</v>
      </c>
      <c r="H5" s="86">
        <f>H4+(SUM(H7:H645))</f>
        <v>664</v>
      </c>
      <c r="I5" s="87"/>
      <c r="J5" s="79"/>
      <c r="K5" s="79"/>
      <c r="L5" s="85" t="s">
        <v>645</v>
      </c>
      <c r="M5" s="86">
        <f>M4+(SUM(M7:M600))</f>
        <v>544</v>
      </c>
      <c r="N5" s="87"/>
      <c r="P5" s="79"/>
      <c r="Q5" s="85" t="s">
        <v>645</v>
      </c>
      <c r="R5" s="86">
        <f>R4+(SUM(R7:R1226))</f>
        <v>70</v>
      </c>
      <c r="S5" s="87"/>
    </row>
    <row r="6" spans="1:19" s="87" customFormat="1" ht="23.25" customHeight="1" x14ac:dyDescent="0.2">
      <c r="A6" s="89" t="s">
        <v>646</v>
      </c>
      <c r="B6" s="90" t="s">
        <v>647</v>
      </c>
      <c r="C6" s="91" t="s">
        <v>648</v>
      </c>
      <c r="D6" s="92" t="s">
        <v>649</v>
      </c>
      <c r="E6" s="93"/>
      <c r="F6" s="89" t="s">
        <v>646</v>
      </c>
      <c r="G6" s="90" t="s">
        <v>647</v>
      </c>
      <c r="H6" s="91" t="s">
        <v>648</v>
      </c>
      <c r="I6" s="92" t="s">
        <v>649</v>
      </c>
      <c r="J6" s="93"/>
      <c r="K6" s="89" t="s">
        <v>646</v>
      </c>
      <c r="L6" s="90" t="s">
        <v>647</v>
      </c>
      <c r="M6" s="91" t="s">
        <v>648</v>
      </c>
      <c r="N6" s="92" t="s">
        <v>649</v>
      </c>
      <c r="P6" s="89" t="s">
        <v>646</v>
      </c>
      <c r="Q6" s="90" t="s">
        <v>647</v>
      </c>
      <c r="R6" s="91" t="s">
        <v>648</v>
      </c>
      <c r="S6" s="92" t="s">
        <v>649</v>
      </c>
    </row>
    <row r="7" spans="1:19" ht="21.75" customHeight="1" x14ac:dyDescent="0.25">
      <c r="A7" s="94">
        <v>44927</v>
      </c>
      <c r="B7" s="95">
        <v>3</v>
      </c>
      <c r="C7" s="96">
        <v>0</v>
      </c>
      <c r="D7" s="97">
        <v>960</v>
      </c>
      <c r="F7" s="94">
        <v>44927</v>
      </c>
      <c r="G7" s="95" t="s">
        <v>488</v>
      </c>
      <c r="H7" s="97">
        <v>0</v>
      </c>
      <c r="I7" s="97">
        <f>H4</f>
        <v>399</v>
      </c>
      <c r="K7" s="94">
        <v>44927</v>
      </c>
      <c r="L7" s="95">
        <v>1</v>
      </c>
      <c r="M7" s="97">
        <v>0</v>
      </c>
      <c r="N7" s="97">
        <f>M4+M7</f>
        <v>212</v>
      </c>
      <c r="P7" s="94">
        <v>44927</v>
      </c>
      <c r="Q7" s="95" t="s">
        <v>488</v>
      </c>
      <c r="R7" s="97">
        <v>0</v>
      </c>
      <c r="S7" s="99"/>
    </row>
    <row r="8" spans="1:19" ht="21.75" customHeight="1" x14ac:dyDescent="0.25">
      <c r="A8" s="94">
        <v>44928</v>
      </c>
      <c r="B8" s="95">
        <v>3</v>
      </c>
      <c r="C8" s="96">
        <v>0</v>
      </c>
      <c r="D8" s="97">
        <f>C8+D7</f>
        <v>960</v>
      </c>
      <c r="F8" s="94">
        <v>44928</v>
      </c>
      <c r="G8" s="95" t="s">
        <v>488</v>
      </c>
      <c r="H8" s="97">
        <v>0</v>
      </c>
      <c r="I8" s="97">
        <f>H8+I7</f>
        <v>399</v>
      </c>
      <c r="K8" s="94">
        <v>44928</v>
      </c>
      <c r="L8" s="95">
        <v>1</v>
      </c>
      <c r="M8" s="97">
        <v>0</v>
      </c>
      <c r="N8" s="97">
        <f>N7+M8</f>
        <v>212</v>
      </c>
      <c r="P8" s="94">
        <v>44928</v>
      </c>
      <c r="Q8" s="95" t="s">
        <v>488</v>
      </c>
      <c r="R8" s="97">
        <v>0</v>
      </c>
      <c r="S8" s="97"/>
    </row>
    <row r="9" spans="1:19" ht="21.75" customHeight="1" x14ac:dyDescent="0.25">
      <c r="A9" s="94">
        <v>44929</v>
      </c>
      <c r="B9" s="95">
        <v>3</v>
      </c>
      <c r="C9" s="96">
        <v>0</v>
      </c>
      <c r="D9" s="97">
        <f t="shared" ref="D9:D72" si="0">C9+D8</f>
        <v>960</v>
      </c>
      <c r="F9" s="94">
        <v>44929</v>
      </c>
      <c r="G9" s="95" t="s">
        <v>488</v>
      </c>
      <c r="H9" s="97">
        <v>0</v>
      </c>
      <c r="I9" s="97">
        <f t="shared" ref="I9:I72" si="1">H9+I8</f>
        <v>399</v>
      </c>
      <c r="K9" s="94">
        <v>44929</v>
      </c>
      <c r="L9" s="95">
        <v>1</v>
      </c>
      <c r="M9" s="97">
        <v>0</v>
      </c>
      <c r="N9" s="97">
        <f t="shared" ref="N9:N72" si="2">N8+M9</f>
        <v>212</v>
      </c>
      <c r="P9" s="94">
        <v>44929</v>
      </c>
      <c r="Q9" s="95" t="s">
        <v>488</v>
      </c>
      <c r="R9" s="97">
        <v>0</v>
      </c>
      <c r="S9" s="97"/>
    </row>
    <row r="10" spans="1:19" ht="21.75" customHeight="1" x14ac:dyDescent="0.25">
      <c r="A10" s="94">
        <v>44930</v>
      </c>
      <c r="B10" s="95">
        <v>3</v>
      </c>
      <c r="C10" s="96">
        <v>0</v>
      </c>
      <c r="D10" s="97">
        <f t="shared" si="0"/>
        <v>960</v>
      </c>
      <c r="F10" s="94">
        <v>44930</v>
      </c>
      <c r="G10" s="95" t="s">
        <v>488</v>
      </c>
      <c r="H10" s="97">
        <v>0</v>
      </c>
      <c r="I10" s="97">
        <f t="shared" si="1"/>
        <v>399</v>
      </c>
      <c r="K10" s="94">
        <v>44930</v>
      </c>
      <c r="L10" s="95">
        <v>1</v>
      </c>
      <c r="M10" s="97">
        <v>0</v>
      </c>
      <c r="N10" s="97">
        <f t="shared" si="2"/>
        <v>212</v>
      </c>
      <c r="P10" s="94">
        <v>44930</v>
      </c>
      <c r="Q10" s="95" t="s">
        <v>488</v>
      </c>
      <c r="R10" s="97">
        <v>0</v>
      </c>
      <c r="S10" s="97"/>
    </row>
    <row r="11" spans="1:19" ht="21.75" customHeight="1" x14ac:dyDescent="0.25">
      <c r="A11" s="94">
        <v>44931</v>
      </c>
      <c r="B11" s="95">
        <v>3</v>
      </c>
      <c r="C11" s="96">
        <v>0</v>
      </c>
      <c r="D11" s="97">
        <f t="shared" si="0"/>
        <v>960</v>
      </c>
      <c r="F11" s="94">
        <v>44931</v>
      </c>
      <c r="G11" s="95" t="s">
        <v>488</v>
      </c>
      <c r="H11" s="97">
        <v>0</v>
      </c>
      <c r="I11" s="97">
        <f t="shared" si="1"/>
        <v>399</v>
      </c>
      <c r="K11" s="94">
        <v>44931</v>
      </c>
      <c r="L11" s="95">
        <v>1</v>
      </c>
      <c r="M11" s="97">
        <v>0</v>
      </c>
      <c r="N11" s="97">
        <f t="shared" si="2"/>
        <v>212</v>
      </c>
      <c r="P11" s="94">
        <v>44931</v>
      </c>
      <c r="Q11" s="95" t="s">
        <v>488</v>
      </c>
      <c r="R11" s="97">
        <v>0</v>
      </c>
      <c r="S11" s="97"/>
    </row>
    <row r="12" spans="1:19" ht="21.75" customHeight="1" x14ac:dyDescent="0.25">
      <c r="A12" s="94">
        <v>44932</v>
      </c>
      <c r="B12" s="95">
        <v>3</v>
      </c>
      <c r="C12" s="96">
        <v>0</v>
      </c>
      <c r="D12" s="97">
        <f t="shared" si="0"/>
        <v>960</v>
      </c>
      <c r="F12" s="94">
        <v>44932</v>
      </c>
      <c r="G12" s="95" t="s">
        <v>488</v>
      </c>
      <c r="H12" s="97">
        <v>0</v>
      </c>
      <c r="I12" s="97">
        <f t="shared" si="1"/>
        <v>399</v>
      </c>
      <c r="K12" s="94">
        <v>44932</v>
      </c>
      <c r="L12" s="95">
        <v>1</v>
      </c>
      <c r="M12" s="97">
        <v>0</v>
      </c>
      <c r="N12" s="97">
        <f t="shared" si="2"/>
        <v>212</v>
      </c>
      <c r="P12" s="94">
        <v>44932</v>
      </c>
      <c r="Q12" s="95" t="s">
        <v>488</v>
      </c>
      <c r="R12" s="97">
        <v>0</v>
      </c>
      <c r="S12" s="97"/>
    </row>
    <row r="13" spans="1:19" ht="21.75" customHeight="1" x14ac:dyDescent="0.25">
      <c r="A13" s="94">
        <v>0</v>
      </c>
      <c r="B13" s="95">
        <v>3</v>
      </c>
      <c r="C13" s="96">
        <v>0</v>
      </c>
      <c r="D13" s="97">
        <f t="shared" si="0"/>
        <v>960</v>
      </c>
      <c r="F13" s="94">
        <v>0</v>
      </c>
      <c r="G13" s="95" t="s">
        <v>488</v>
      </c>
      <c r="H13" s="97">
        <v>0</v>
      </c>
      <c r="I13" s="97">
        <f t="shared" si="1"/>
        <v>399</v>
      </c>
      <c r="K13" s="94">
        <v>0</v>
      </c>
      <c r="L13" s="95">
        <v>1</v>
      </c>
      <c r="M13" s="97">
        <v>0</v>
      </c>
      <c r="N13" s="97">
        <f t="shared" si="2"/>
        <v>212</v>
      </c>
      <c r="P13" s="94">
        <v>0</v>
      </c>
      <c r="Q13" s="95" t="s">
        <v>488</v>
      </c>
      <c r="R13" s="97">
        <v>0</v>
      </c>
      <c r="S13" s="97"/>
    </row>
    <row r="14" spans="1:19" ht="21.75" customHeight="1" x14ac:dyDescent="0.25">
      <c r="A14" s="94">
        <v>44934</v>
      </c>
      <c r="B14" s="95">
        <v>3</v>
      </c>
      <c r="C14" s="96">
        <v>0</v>
      </c>
      <c r="D14" s="97">
        <f t="shared" si="0"/>
        <v>960</v>
      </c>
      <c r="F14" s="94">
        <v>44934</v>
      </c>
      <c r="G14" s="95" t="s">
        <v>488</v>
      </c>
      <c r="H14" s="97">
        <v>0</v>
      </c>
      <c r="I14" s="97">
        <f t="shared" si="1"/>
        <v>399</v>
      </c>
      <c r="K14" s="94">
        <v>44934</v>
      </c>
      <c r="L14" s="95">
        <v>1</v>
      </c>
      <c r="M14" s="97">
        <v>0</v>
      </c>
      <c r="N14" s="97">
        <f t="shared" si="2"/>
        <v>212</v>
      </c>
      <c r="P14" s="94">
        <v>44934</v>
      </c>
      <c r="Q14" s="95" t="s">
        <v>488</v>
      </c>
      <c r="R14" s="97">
        <v>0</v>
      </c>
      <c r="S14" s="97"/>
    </row>
    <row r="15" spans="1:19" ht="21.75" customHeight="1" x14ac:dyDescent="0.25">
      <c r="A15" s="94">
        <v>44935</v>
      </c>
      <c r="B15" s="95">
        <v>3</v>
      </c>
      <c r="C15" s="96">
        <v>0</v>
      </c>
      <c r="D15" s="97">
        <f t="shared" si="0"/>
        <v>960</v>
      </c>
      <c r="F15" s="94">
        <v>44935</v>
      </c>
      <c r="G15" s="95" t="s">
        <v>488</v>
      </c>
      <c r="H15" s="97">
        <v>0</v>
      </c>
      <c r="I15" s="97">
        <f t="shared" si="1"/>
        <v>399</v>
      </c>
      <c r="K15" s="94">
        <v>44935</v>
      </c>
      <c r="L15" s="95">
        <v>1</v>
      </c>
      <c r="M15" s="97">
        <v>0</v>
      </c>
      <c r="N15" s="97">
        <f t="shared" si="2"/>
        <v>212</v>
      </c>
      <c r="P15" s="94">
        <v>44935</v>
      </c>
      <c r="Q15" s="95" t="s">
        <v>488</v>
      </c>
      <c r="R15" s="97">
        <v>0</v>
      </c>
      <c r="S15" s="97"/>
    </row>
    <row r="16" spans="1:19" ht="21.75" customHeight="1" x14ac:dyDescent="0.25">
      <c r="A16" s="94">
        <v>44936</v>
      </c>
      <c r="B16" s="95">
        <v>3</v>
      </c>
      <c r="C16" s="96">
        <v>0</v>
      </c>
      <c r="D16" s="97">
        <f t="shared" si="0"/>
        <v>960</v>
      </c>
      <c r="F16" s="94">
        <v>44936</v>
      </c>
      <c r="G16" s="95" t="s">
        <v>488</v>
      </c>
      <c r="H16" s="97">
        <v>0</v>
      </c>
      <c r="I16" s="97">
        <f t="shared" si="1"/>
        <v>399</v>
      </c>
      <c r="K16" s="94">
        <v>44936</v>
      </c>
      <c r="L16" s="95">
        <v>1</v>
      </c>
      <c r="M16" s="97">
        <v>0</v>
      </c>
      <c r="N16" s="97">
        <f t="shared" si="2"/>
        <v>212</v>
      </c>
      <c r="P16" s="94">
        <v>44936</v>
      </c>
      <c r="Q16" s="95" t="s">
        <v>488</v>
      </c>
      <c r="R16" s="97">
        <v>0</v>
      </c>
      <c r="S16" s="97"/>
    </row>
    <row r="17" spans="1:19" ht="21.75" customHeight="1" x14ac:dyDescent="0.25">
      <c r="A17" s="94">
        <v>44937</v>
      </c>
      <c r="B17" s="95">
        <v>3</v>
      </c>
      <c r="C17" s="96">
        <v>0</v>
      </c>
      <c r="D17" s="97">
        <f t="shared" si="0"/>
        <v>960</v>
      </c>
      <c r="F17" s="94">
        <v>44937</v>
      </c>
      <c r="G17" s="95" t="s">
        <v>488</v>
      </c>
      <c r="H17" s="97">
        <v>0</v>
      </c>
      <c r="I17" s="97">
        <f t="shared" si="1"/>
        <v>399</v>
      </c>
      <c r="K17" s="94">
        <v>44937</v>
      </c>
      <c r="L17" s="95">
        <v>1</v>
      </c>
      <c r="M17" s="97">
        <v>3</v>
      </c>
      <c r="N17" s="97">
        <f t="shared" si="2"/>
        <v>215</v>
      </c>
      <c r="P17" s="94">
        <v>44937</v>
      </c>
      <c r="Q17" s="95" t="s">
        <v>488</v>
      </c>
      <c r="R17" s="97">
        <v>0</v>
      </c>
      <c r="S17" s="97"/>
    </row>
    <row r="18" spans="1:19" ht="21.75" customHeight="1" x14ac:dyDescent="0.25">
      <c r="A18" s="94">
        <v>44938</v>
      </c>
      <c r="B18" s="95">
        <v>3</v>
      </c>
      <c r="C18" s="96">
        <v>3</v>
      </c>
      <c r="D18" s="97">
        <f t="shared" si="0"/>
        <v>963</v>
      </c>
      <c r="F18" s="94">
        <v>44938</v>
      </c>
      <c r="G18" s="95" t="s">
        <v>488</v>
      </c>
      <c r="H18" s="97">
        <v>0</v>
      </c>
      <c r="I18" s="97">
        <f t="shared" si="1"/>
        <v>399</v>
      </c>
      <c r="K18" s="94">
        <v>44938</v>
      </c>
      <c r="L18" s="95">
        <v>1</v>
      </c>
      <c r="M18" s="97">
        <v>0</v>
      </c>
      <c r="N18" s="97">
        <f t="shared" si="2"/>
        <v>215</v>
      </c>
      <c r="P18" s="94">
        <v>44938</v>
      </c>
      <c r="Q18" s="95" t="s">
        <v>488</v>
      </c>
      <c r="R18" s="97">
        <v>0</v>
      </c>
      <c r="S18" s="97"/>
    </row>
    <row r="19" spans="1:19" ht="21.75" customHeight="1" x14ac:dyDescent="0.25">
      <c r="A19" s="94">
        <v>44939</v>
      </c>
      <c r="B19" s="95">
        <v>3</v>
      </c>
      <c r="C19" s="96">
        <v>0</v>
      </c>
      <c r="D19" s="97">
        <f t="shared" si="0"/>
        <v>963</v>
      </c>
      <c r="F19" s="94">
        <v>44939</v>
      </c>
      <c r="G19" s="95" t="s">
        <v>488</v>
      </c>
      <c r="H19" s="97">
        <v>0</v>
      </c>
      <c r="I19" s="97">
        <f t="shared" si="1"/>
        <v>399</v>
      </c>
      <c r="K19" s="94">
        <v>44939</v>
      </c>
      <c r="L19" s="95">
        <v>1</v>
      </c>
      <c r="M19" s="97">
        <v>0</v>
      </c>
      <c r="N19" s="97">
        <f t="shared" si="2"/>
        <v>215</v>
      </c>
      <c r="P19" s="94">
        <v>44939</v>
      </c>
      <c r="Q19" s="95" t="s">
        <v>488</v>
      </c>
      <c r="R19" s="97">
        <v>0</v>
      </c>
      <c r="S19" s="97"/>
    </row>
    <row r="20" spans="1:19" ht="21.75" customHeight="1" x14ac:dyDescent="0.25">
      <c r="A20" s="94">
        <v>44940</v>
      </c>
      <c r="B20" s="95">
        <v>3</v>
      </c>
      <c r="C20" s="96">
        <v>0</v>
      </c>
      <c r="D20" s="97">
        <f t="shared" si="0"/>
        <v>963</v>
      </c>
      <c r="F20" s="94">
        <v>44940</v>
      </c>
      <c r="G20" s="95" t="s">
        <v>488</v>
      </c>
      <c r="H20" s="97">
        <v>0</v>
      </c>
      <c r="I20" s="97">
        <f t="shared" si="1"/>
        <v>399</v>
      </c>
      <c r="K20" s="94">
        <v>44940</v>
      </c>
      <c r="L20" s="95">
        <v>1</v>
      </c>
      <c r="M20" s="97">
        <v>0</v>
      </c>
      <c r="N20" s="97">
        <f t="shared" si="2"/>
        <v>215</v>
      </c>
      <c r="P20" s="94">
        <v>44940</v>
      </c>
      <c r="Q20" s="95" t="s">
        <v>488</v>
      </c>
      <c r="R20" s="97">
        <v>0</v>
      </c>
      <c r="S20" s="97"/>
    </row>
    <row r="21" spans="1:19" ht="21.75" customHeight="1" x14ac:dyDescent="0.25">
      <c r="A21" s="94">
        <v>44941</v>
      </c>
      <c r="B21" s="95">
        <v>3</v>
      </c>
      <c r="C21" s="96">
        <v>0</v>
      </c>
      <c r="D21" s="97">
        <f t="shared" si="0"/>
        <v>963</v>
      </c>
      <c r="F21" s="94">
        <v>44941</v>
      </c>
      <c r="G21" s="95" t="s">
        <v>488</v>
      </c>
      <c r="H21" s="97">
        <v>0</v>
      </c>
      <c r="I21" s="97">
        <f t="shared" si="1"/>
        <v>399</v>
      </c>
      <c r="K21" s="94">
        <v>44941</v>
      </c>
      <c r="L21" s="95">
        <v>1</v>
      </c>
      <c r="M21" s="97">
        <v>0</v>
      </c>
      <c r="N21" s="97">
        <f t="shared" si="2"/>
        <v>215</v>
      </c>
      <c r="P21" s="94">
        <v>44941</v>
      </c>
      <c r="Q21" s="95" t="s">
        <v>488</v>
      </c>
      <c r="R21" s="97">
        <v>0</v>
      </c>
      <c r="S21" s="97"/>
    </row>
    <row r="22" spans="1:19" ht="21.75" customHeight="1" x14ac:dyDescent="0.25">
      <c r="A22" s="94">
        <v>44942</v>
      </c>
      <c r="B22" s="95">
        <v>3</v>
      </c>
      <c r="C22" s="96">
        <v>0</v>
      </c>
      <c r="D22" s="97">
        <f t="shared" si="0"/>
        <v>963</v>
      </c>
      <c r="F22" s="94">
        <v>44942</v>
      </c>
      <c r="G22" s="95" t="s">
        <v>488</v>
      </c>
      <c r="H22" s="97">
        <v>0</v>
      </c>
      <c r="I22" s="97">
        <f t="shared" si="1"/>
        <v>399</v>
      </c>
      <c r="K22" s="94">
        <v>44942</v>
      </c>
      <c r="L22" s="95">
        <v>1</v>
      </c>
      <c r="M22" s="97">
        <v>0</v>
      </c>
      <c r="N22" s="97">
        <f t="shared" si="2"/>
        <v>215</v>
      </c>
      <c r="P22" s="94">
        <v>44942</v>
      </c>
      <c r="Q22" s="95" t="s">
        <v>488</v>
      </c>
      <c r="R22" s="97">
        <v>0</v>
      </c>
      <c r="S22" s="97"/>
    </row>
    <row r="23" spans="1:19" ht="21.75" customHeight="1" x14ac:dyDescent="0.25">
      <c r="A23" s="94">
        <v>44943</v>
      </c>
      <c r="B23" s="95">
        <v>3</v>
      </c>
      <c r="C23" s="96">
        <v>0</v>
      </c>
      <c r="D23" s="97">
        <f t="shared" si="0"/>
        <v>963</v>
      </c>
      <c r="F23" s="94">
        <v>44943</v>
      </c>
      <c r="G23" s="95" t="s">
        <v>488</v>
      </c>
      <c r="H23" s="97">
        <v>0</v>
      </c>
      <c r="I23" s="97">
        <f t="shared" si="1"/>
        <v>399</v>
      </c>
      <c r="K23" s="94">
        <v>44943</v>
      </c>
      <c r="L23" s="95">
        <v>1</v>
      </c>
      <c r="M23" s="97">
        <v>0</v>
      </c>
      <c r="N23" s="97">
        <f t="shared" si="2"/>
        <v>215</v>
      </c>
      <c r="P23" s="94">
        <v>44943</v>
      </c>
      <c r="Q23" s="95" t="s">
        <v>488</v>
      </c>
      <c r="R23" s="97">
        <v>0</v>
      </c>
      <c r="S23" s="97"/>
    </row>
    <row r="24" spans="1:19" ht="21.75" customHeight="1" x14ac:dyDescent="0.25">
      <c r="A24" s="94">
        <v>44944</v>
      </c>
      <c r="B24" s="95">
        <v>3</v>
      </c>
      <c r="C24" s="96">
        <v>3</v>
      </c>
      <c r="D24" s="97">
        <f t="shared" si="0"/>
        <v>966</v>
      </c>
      <c r="F24" s="94">
        <v>44944</v>
      </c>
      <c r="G24" s="95" t="s">
        <v>488</v>
      </c>
      <c r="H24" s="97">
        <v>0</v>
      </c>
      <c r="I24" s="97">
        <f t="shared" si="1"/>
        <v>399</v>
      </c>
      <c r="K24" s="94">
        <v>44944</v>
      </c>
      <c r="L24" s="95">
        <v>1</v>
      </c>
      <c r="M24" s="97">
        <v>0</v>
      </c>
      <c r="N24" s="97">
        <f t="shared" si="2"/>
        <v>215</v>
      </c>
      <c r="P24" s="94">
        <v>44944</v>
      </c>
      <c r="Q24" s="95" t="s">
        <v>488</v>
      </c>
      <c r="R24" s="97">
        <v>0</v>
      </c>
      <c r="S24" s="97"/>
    </row>
    <row r="25" spans="1:19" ht="21.75" customHeight="1" x14ac:dyDescent="0.25">
      <c r="A25" s="94">
        <v>44945</v>
      </c>
      <c r="B25" s="95">
        <v>3</v>
      </c>
      <c r="C25" s="96">
        <v>4</v>
      </c>
      <c r="D25" s="97">
        <f t="shared" si="0"/>
        <v>970</v>
      </c>
      <c r="F25" s="94">
        <v>44945</v>
      </c>
      <c r="G25" s="95" t="s">
        <v>488</v>
      </c>
      <c r="H25" s="97">
        <v>0</v>
      </c>
      <c r="I25" s="97">
        <f t="shared" si="1"/>
        <v>399</v>
      </c>
      <c r="K25" s="94">
        <v>44945</v>
      </c>
      <c r="L25" s="95">
        <v>1</v>
      </c>
      <c r="M25" s="97">
        <v>0</v>
      </c>
      <c r="N25" s="97">
        <f t="shared" si="2"/>
        <v>215</v>
      </c>
      <c r="P25" s="94">
        <v>44945</v>
      </c>
      <c r="Q25" s="95" t="s">
        <v>488</v>
      </c>
      <c r="R25" s="97">
        <v>0</v>
      </c>
      <c r="S25" s="97"/>
    </row>
    <row r="26" spans="1:19" ht="21.75" customHeight="1" x14ac:dyDescent="0.25">
      <c r="A26" s="94">
        <v>44946</v>
      </c>
      <c r="B26" s="95">
        <v>3</v>
      </c>
      <c r="C26" s="96">
        <v>0</v>
      </c>
      <c r="D26" s="97">
        <f t="shared" si="0"/>
        <v>970</v>
      </c>
      <c r="F26" s="94">
        <v>44946</v>
      </c>
      <c r="G26" s="95" t="s">
        <v>488</v>
      </c>
      <c r="H26" s="97">
        <v>0</v>
      </c>
      <c r="I26" s="97">
        <f t="shared" si="1"/>
        <v>399</v>
      </c>
      <c r="K26" s="94">
        <v>44946</v>
      </c>
      <c r="L26" s="95">
        <v>1</v>
      </c>
      <c r="M26" s="97">
        <v>0</v>
      </c>
      <c r="N26" s="97">
        <f t="shared" si="2"/>
        <v>215</v>
      </c>
      <c r="P26" s="94">
        <v>44946</v>
      </c>
      <c r="Q26" s="95" t="s">
        <v>488</v>
      </c>
      <c r="R26" s="97">
        <v>0</v>
      </c>
      <c r="S26" s="97"/>
    </row>
    <row r="27" spans="1:19" ht="21.75" customHeight="1" x14ac:dyDescent="0.25">
      <c r="A27" s="94">
        <v>44947</v>
      </c>
      <c r="B27" s="95">
        <v>3</v>
      </c>
      <c r="C27" s="96">
        <v>0</v>
      </c>
      <c r="D27" s="97">
        <f t="shared" si="0"/>
        <v>970</v>
      </c>
      <c r="F27" s="94">
        <v>44947</v>
      </c>
      <c r="G27" s="95" t="s">
        <v>488</v>
      </c>
      <c r="H27" s="97">
        <v>0</v>
      </c>
      <c r="I27" s="97">
        <f t="shared" si="1"/>
        <v>399</v>
      </c>
      <c r="K27" s="94">
        <v>44947</v>
      </c>
      <c r="L27" s="95">
        <v>1</v>
      </c>
      <c r="M27" s="97">
        <v>0</v>
      </c>
      <c r="N27" s="97">
        <f t="shared" si="2"/>
        <v>215</v>
      </c>
      <c r="P27" s="94">
        <v>44947</v>
      </c>
      <c r="Q27" s="95" t="s">
        <v>488</v>
      </c>
      <c r="R27" s="97">
        <v>0</v>
      </c>
      <c r="S27" s="97"/>
    </row>
    <row r="28" spans="1:19" ht="21.75" customHeight="1" x14ac:dyDescent="0.25">
      <c r="A28" s="94">
        <v>44948</v>
      </c>
      <c r="B28" s="95">
        <v>3</v>
      </c>
      <c r="C28" s="96">
        <v>0</v>
      </c>
      <c r="D28" s="97">
        <f t="shared" si="0"/>
        <v>970</v>
      </c>
      <c r="F28" s="94">
        <v>44948</v>
      </c>
      <c r="G28" s="95" t="s">
        <v>488</v>
      </c>
      <c r="H28" s="97">
        <v>0</v>
      </c>
      <c r="I28" s="97">
        <f t="shared" si="1"/>
        <v>399</v>
      </c>
      <c r="K28" s="94">
        <v>44948</v>
      </c>
      <c r="L28" s="95">
        <v>1</v>
      </c>
      <c r="M28" s="97">
        <v>0</v>
      </c>
      <c r="N28" s="97">
        <f t="shared" si="2"/>
        <v>215</v>
      </c>
      <c r="P28" s="94">
        <v>44948</v>
      </c>
      <c r="Q28" s="95" t="s">
        <v>488</v>
      </c>
      <c r="R28" s="97">
        <v>0</v>
      </c>
      <c r="S28" s="97"/>
    </row>
    <row r="29" spans="1:19" ht="21.75" customHeight="1" x14ac:dyDescent="0.25">
      <c r="A29" s="94">
        <v>44949</v>
      </c>
      <c r="B29" s="95">
        <v>3</v>
      </c>
      <c r="C29" s="96">
        <v>0</v>
      </c>
      <c r="D29" s="97">
        <f t="shared" si="0"/>
        <v>970</v>
      </c>
      <c r="F29" s="94">
        <v>44949</v>
      </c>
      <c r="G29" s="95" t="s">
        <v>488</v>
      </c>
      <c r="H29" s="97">
        <v>0</v>
      </c>
      <c r="I29" s="97">
        <f t="shared" si="1"/>
        <v>399</v>
      </c>
      <c r="K29" s="94">
        <v>44949</v>
      </c>
      <c r="L29" s="95">
        <v>1</v>
      </c>
      <c r="M29" s="97">
        <v>0</v>
      </c>
      <c r="N29" s="97">
        <f t="shared" si="2"/>
        <v>215</v>
      </c>
      <c r="P29" s="94">
        <v>44949</v>
      </c>
      <c r="Q29" s="95" t="s">
        <v>488</v>
      </c>
      <c r="R29" s="97">
        <v>0</v>
      </c>
      <c r="S29" s="97"/>
    </row>
    <row r="30" spans="1:19" ht="21.75" customHeight="1" x14ac:dyDescent="0.25">
      <c r="A30" s="94">
        <v>44950</v>
      </c>
      <c r="B30" s="95">
        <v>3</v>
      </c>
      <c r="C30" s="96">
        <v>0</v>
      </c>
      <c r="D30" s="97">
        <f t="shared" si="0"/>
        <v>970</v>
      </c>
      <c r="F30" s="94">
        <v>44950</v>
      </c>
      <c r="G30" s="95" t="s">
        <v>488</v>
      </c>
      <c r="H30" s="97">
        <v>0</v>
      </c>
      <c r="I30" s="97">
        <f t="shared" si="1"/>
        <v>399</v>
      </c>
      <c r="K30" s="94">
        <v>44950</v>
      </c>
      <c r="L30" s="95">
        <v>1</v>
      </c>
      <c r="M30" s="97">
        <v>0</v>
      </c>
      <c r="N30" s="97">
        <f t="shared" si="2"/>
        <v>215</v>
      </c>
      <c r="P30" s="94">
        <v>44950</v>
      </c>
      <c r="Q30" s="95" t="s">
        <v>488</v>
      </c>
      <c r="R30" s="97">
        <v>0</v>
      </c>
      <c r="S30" s="97"/>
    </row>
    <row r="31" spans="1:19" ht="21.75" customHeight="1" x14ac:dyDescent="0.25">
      <c r="A31" s="94">
        <v>44951</v>
      </c>
      <c r="B31" s="95">
        <v>3</v>
      </c>
      <c r="C31" s="96">
        <v>0</v>
      </c>
      <c r="D31" s="97">
        <f t="shared" si="0"/>
        <v>970</v>
      </c>
      <c r="F31" s="94">
        <v>44951</v>
      </c>
      <c r="G31" s="95" t="s">
        <v>488</v>
      </c>
      <c r="H31" s="97">
        <v>0</v>
      </c>
      <c r="I31" s="97">
        <f t="shared" si="1"/>
        <v>399</v>
      </c>
      <c r="K31" s="94">
        <v>44951</v>
      </c>
      <c r="L31" s="95">
        <v>1</v>
      </c>
      <c r="M31" s="97">
        <v>0</v>
      </c>
      <c r="N31" s="97">
        <f t="shared" si="2"/>
        <v>215</v>
      </c>
      <c r="P31" s="94">
        <v>44951</v>
      </c>
      <c r="Q31" s="95" t="s">
        <v>488</v>
      </c>
      <c r="R31" s="97">
        <v>0</v>
      </c>
      <c r="S31" s="97"/>
    </row>
    <row r="32" spans="1:19" ht="21.75" customHeight="1" x14ac:dyDescent="0.25">
      <c r="A32" s="94">
        <v>44952</v>
      </c>
      <c r="B32" s="95">
        <v>3</v>
      </c>
      <c r="C32" s="96">
        <v>0</v>
      </c>
      <c r="D32" s="97">
        <f t="shared" si="0"/>
        <v>970</v>
      </c>
      <c r="F32" s="94">
        <v>44952</v>
      </c>
      <c r="G32" s="95" t="s">
        <v>488</v>
      </c>
      <c r="H32" s="97">
        <v>0</v>
      </c>
      <c r="I32" s="97">
        <f t="shared" si="1"/>
        <v>399</v>
      </c>
      <c r="K32" s="94">
        <v>44952</v>
      </c>
      <c r="L32" s="95">
        <v>1</v>
      </c>
      <c r="M32" s="97">
        <v>6</v>
      </c>
      <c r="N32" s="97">
        <f t="shared" si="2"/>
        <v>221</v>
      </c>
      <c r="P32" s="94">
        <v>44952</v>
      </c>
      <c r="Q32" s="95" t="s">
        <v>488</v>
      </c>
      <c r="R32" s="97">
        <v>0</v>
      </c>
      <c r="S32" s="97"/>
    </row>
    <row r="33" spans="1:19" ht="21.75" customHeight="1" x14ac:dyDescent="0.25">
      <c r="A33" s="94">
        <v>44953</v>
      </c>
      <c r="B33" s="95">
        <v>3</v>
      </c>
      <c r="C33" s="96">
        <v>0</v>
      </c>
      <c r="D33" s="97">
        <f t="shared" si="0"/>
        <v>970</v>
      </c>
      <c r="F33" s="94">
        <v>44953</v>
      </c>
      <c r="G33" s="95" t="s">
        <v>488</v>
      </c>
      <c r="H33" s="97">
        <v>0</v>
      </c>
      <c r="I33" s="97">
        <f t="shared" si="1"/>
        <v>399</v>
      </c>
      <c r="K33" s="94">
        <v>44953</v>
      </c>
      <c r="L33" s="95">
        <v>1</v>
      </c>
      <c r="M33" s="97">
        <v>0</v>
      </c>
      <c r="N33" s="97">
        <f t="shared" si="2"/>
        <v>221</v>
      </c>
      <c r="P33" s="94">
        <v>44953</v>
      </c>
      <c r="Q33" s="95" t="s">
        <v>488</v>
      </c>
      <c r="R33" s="97">
        <v>0</v>
      </c>
      <c r="S33" s="97"/>
    </row>
    <row r="34" spans="1:19" ht="21.75" customHeight="1" x14ac:dyDescent="0.25">
      <c r="A34" s="94">
        <v>44954</v>
      </c>
      <c r="B34" s="95">
        <v>3</v>
      </c>
      <c r="C34" s="96">
        <v>0</v>
      </c>
      <c r="D34" s="97">
        <f t="shared" si="0"/>
        <v>970</v>
      </c>
      <c r="F34" s="94">
        <v>44954</v>
      </c>
      <c r="G34" s="95" t="s">
        <v>488</v>
      </c>
      <c r="H34" s="97">
        <v>0</v>
      </c>
      <c r="I34" s="97">
        <f t="shared" si="1"/>
        <v>399</v>
      </c>
      <c r="K34" s="94">
        <v>44954</v>
      </c>
      <c r="L34" s="95">
        <v>1</v>
      </c>
      <c r="M34" s="97">
        <v>0</v>
      </c>
      <c r="N34" s="97">
        <f t="shared" si="2"/>
        <v>221</v>
      </c>
      <c r="P34" s="94">
        <v>44954</v>
      </c>
      <c r="Q34" s="95" t="s">
        <v>488</v>
      </c>
      <c r="R34" s="97">
        <v>0</v>
      </c>
      <c r="S34" s="97"/>
    </row>
    <row r="35" spans="1:19" ht="21.75" customHeight="1" x14ac:dyDescent="0.25">
      <c r="A35" s="94">
        <v>44955</v>
      </c>
      <c r="B35" s="95">
        <v>3</v>
      </c>
      <c r="C35" s="96">
        <v>0</v>
      </c>
      <c r="D35" s="97">
        <f t="shared" si="0"/>
        <v>970</v>
      </c>
      <c r="F35" s="94">
        <v>44955</v>
      </c>
      <c r="G35" s="95" t="s">
        <v>488</v>
      </c>
      <c r="H35" s="97">
        <v>0</v>
      </c>
      <c r="I35" s="97">
        <f t="shared" si="1"/>
        <v>399</v>
      </c>
      <c r="K35" s="94">
        <v>44955</v>
      </c>
      <c r="L35" s="95">
        <v>1</v>
      </c>
      <c r="M35" s="97">
        <v>0</v>
      </c>
      <c r="N35" s="97">
        <f t="shared" si="2"/>
        <v>221</v>
      </c>
      <c r="P35" s="94">
        <v>44955</v>
      </c>
      <c r="Q35" s="95" t="s">
        <v>488</v>
      </c>
      <c r="R35" s="97">
        <v>0</v>
      </c>
      <c r="S35" s="97"/>
    </row>
    <row r="36" spans="1:19" ht="21.75" customHeight="1" x14ac:dyDescent="0.25">
      <c r="A36" s="94">
        <v>44956</v>
      </c>
      <c r="B36" s="95">
        <v>3</v>
      </c>
      <c r="C36" s="96">
        <v>0</v>
      </c>
      <c r="D36" s="97">
        <f t="shared" si="0"/>
        <v>970</v>
      </c>
      <c r="F36" s="94">
        <v>44956</v>
      </c>
      <c r="G36" s="95" t="s">
        <v>488</v>
      </c>
      <c r="H36" s="97">
        <v>0</v>
      </c>
      <c r="I36" s="97">
        <f t="shared" si="1"/>
        <v>399</v>
      </c>
      <c r="K36" s="94">
        <v>44956</v>
      </c>
      <c r="L36" s="95">
        <v>1</v>
      </c>
      <c r="M36" s="97">
        <v>0</v>
      </c>
      <c r="N36" s="97">
        <f t="shared" si="2"/>
        <v>221</v>
      </c>
      <c r="P36" s="94">
        <v>44956</v>
      </c>
      <c r="Q36" s="95" t="s">
        <v>488</v>
      </c>
      <c r="R36" s="97">
        <v>0</v>
      </c>
      <c r="S36" s="97"/>
    </row>
    <row r="37" spans="1:19" ht="21.75" customHeight="1" x14ac:dyDescent="0.25">
      <c r="A37" s="94">
        <v>44957</v>
      </c>
      <c r="B37" s="95">
        <v>3</v>
      </c>
      <c r="C37" s="96">
        <v>0</v>
      </c>
      <c r="D37" s="97">
        <f t="shared" si="0"/>
        <v>970</v>
      </c>
      <c r="F37" s="94">
        <v>44957</v>
      </c>
      <c r="G37" s="95" t="s">
        <v>488</v>
      </c>
      <c r="H37" s="97">
        <v>0</v>
      </c>
      <c r="I37" s="97">
        <f t="shared" si="1"/>
        <v>399</v>
      </c>
      <c r="K37" s="94">
        <v>44957</v>
      </c>
      <c r="L37" s="95" t="s">
        <v>488</v>
      </c>
      <c r="M37" s="97">
        <v>0</v>
      </c>
      <c r="N37" s="97">
        <f t="shared" si="2"/>
        <v>221</v>
      </c>
      <c r="P37" s="94">
        <v>44957</v>
      </c>
      <c r="Q37" s="95" t="s">
        <v>488</v>
      </c>
      <c r="R37" s="97">
        <v>0</v>
      </c>
      <c r="S37" s="97"/>
    </row>
    <row r="38" spans="1:19" ht="21.75" customHeight="1" x14ac:dyDescent="0.25">
      <c r="A38" s="94">
        <v>44958</v>
      </c>
      <c r="B38" s="95">
        <v>3</v>
      </c>
      <c r="C38" s="96">
        <v>0</v>
      </c>
      <c r="D38" s="97">
        <f t="shared" si="0"/>
        <v>970</v>
      </c>
      <c r="F38" s="94">
        <v>44958</v>
      </c>
      <c r="G38" s="95" t="s">
        <v>488</v>
      </c>
      <c r="H38" s="97">
        <v>0</v>
      </c>
      <c r="I38" s="97">
        <f t="shared" si="1"/>
        <v>399</v>
      </c>
      <c r="K38" s="94">
        <v>44958</v>
      </c>
      <c r="L38" s="95" t="s">
        <v>488</v>
      </c>
      <c r="M38" s="97">
        <v>0</v>
      </c>
      <c r="N38" s="97">
        <f t="shared" si="2"/>
        <v>221</v>
      </c>
      <c r="P38" s="94">
        <v>44958</v>
      </c>
      <c r="Q38" s="95" t="s">
        <v>488</v>
      </c>
      <c r="R38" s="97">
        <v>0</v>
      </c>
      <c r="S38" s="97"/>
    </row>
    <row r="39" spans="1:19" ht="21.75" customHeight="1" x14ac:dyDescent="0.25">
      <c r="A39" s="94">
        <v>44959</v>
      </c>
      <c r="B39" s="95">
        <v>3</v>
      </c>
      <c r="C39" s="96">
        <v>0</v>
      </c>
      <c r="D39" s="97">
        <f t="shared" si="0"/>
        <v>970</v>
      </c>
      <c r="F39" s="94">
        <v>44959</v>
      </c>
      <c r="G39" s="95" t="s">
        <v>488</v>
      </c>
      <c r="H39" s="97">
        <v>0</v>
      </c>
      <c r="I39" s="97">
        <f t="shared" si="1"/>
        <v>399</v>
      </c>
      <c r="K39" s="94">
        <v>44959</v>
      </c>
      <c r="L39" s="95" t="s">
        <v>488</v>
      </c>
      <c r="M39" s="97">
        <v>0</v>
      </c>
      <c r="N39" s="97">
        <f t="shared" si="2"/>
        <v>221</v>
      </c>
      <c r="P39" s="94">
        <v>44959</v>
      </c>
      <c r="Q39" s="95" t="s">
        <v>488</v>
      </c>
      <c r="R39" s="97">
        <v>0</v>
      </c>
      <c r="S39" s="97"/>
    </row>
    <row r="40" spans="1:19" ht="21.75" customHeight="1" x14ac:dyDescent="0.25">
      <c r="A40" s="94">
        <v>44960</v>
      </c>
      <c r="B40" s="95">
        <v>3</v>
      </c>
      <c r="C40" s="96">
        <v>0</v>
      </c>
      <c r="D40" s="97">
        <f t="shared" si="0"/>
        <v>970</v>
      </c>
      <c r="F40" s="94">
        <v>44960</v>
      </c>
      <c r="G40" s="95" t="s">
        <v>488</v>
      </c>
      <c r="H40" s="97">
        <v>0</v>
      </c>
      <c r="I40" s="97">
        <f t="shared" si="1"/>
        <v>399</v>
      </c>
      <c r="K40" s="94">
        <v>44960</v>
      </c>
      <c r="L40" s="95" t="s">
        <v>488</v>
      </c>
      <c r="M40" s="97">
        <v>0</v>
      </c>
      <c r="N40" s="97">
        <f t="shared" si="2"/>
        <v>221</v>
      </c>
      <c r="P40" s="94">
        <v>44960</v>
      </c>
      <c r="Q40" s="95" t="s">
        <v>488</v>
      </c>
      <c r="R40" s="97">
        <v>0</v>
      </c>
      <c r="S40" s="97"/>
    </row>
    <row r="41" spans="1:19" ht="21.75" customHeight="1" x14ac:dyDescent="0.25">
      <c r="A41" s="94">
        <v>44961</v>
      </c>
      <c r="B41" s="95">
        <v>3</v>
      </c>
      <c r="C41" s="96">
        <v>0</v>
      </c>
      <c r="D41" s="97">
        <f t="shared" si="0"/>
        <v>970</v>
      </c>
      <c r="F41" s="94">
        <v>44961</v>
      </c>
      <c r="G41" s="95" t="s">
        <v>488</v>
      </c>
      <c r="H41" s="97">
        <v>0</v>
      </c>
      <c r="I41" s="97">
        <f t="shared" si="1"/>
        <v>399</v>
      </c>
      <c r="K41" s="94">
        <v>44961</v>
      </c>
      <c r="L41" s="95" t="s">
        <v>488</v>
      </c>
      <c r="M41" s="97">
        <v>0</v>
      </c>
      <c r="N41" s="97">
        <f t="shared" si="2"/>
        <v>221</v>
      </c>
      <c r="P41" s="94">
        <v>44961</v>
      </c>
      <c r="Q41" s="95" t="s">
        <v>488</v>
      </c>
      <c r="R41" s="97">
        <v>0</v>
      </c>
      <c r="S41" s="97"/>
    </row>
    <row r="42" spans="1:19" ht="21.75" customHeight="1" x14ac:dyDescent="0.25">
      <c r="A42" s="94">
        <v>44962</v>
      </c>
      <c r="B42" s="95">
        <v>3</v>
      </c>
      <c r="C42" s="96">
        <v>0</v>
      </c>
      <c r="D42" s="97">
        <f t="shared" si="0"/>
        <v>970</v>
      </c>
      <c r="F42" s="94">
        <v>44962</v>
      </c>
      <c r="G42" s="95" t="s">
        <v>488</v>
      </c>
      <c r="H42" s="97">
        <v>0</v>
      </c>
      <c r="I42" s="97">
        <f t="shared" si="1"/>
        <v>399</v>
      </c>
      <c r="K42" s="94">
        <v>44962</v>
      </c>
      <c r="L42" s="95" t="s">
        <v>488</v>
      </c>
      <c r="M42" s="97">
        <v>0</v>
      </c>
      <c r="N42" s="97">
        <f t="shared" si="2"/>
        <v>221</v>
      </c>
      <c r="P42" s="94">
        <v>44962</v>
      </c>
      <c r="Q42" s="95" t="s">
        <v>488</v>
      </c>
      <c r="R42" s="97">
        <v>0</v>
      </c>
      <c r="S42" s="97"/>
    </row>
    <row r="43" spans="1:19" ht="21.75" customHeight="1" x14ac:dyDescent="0.25">
      <c r="A43" s="94">
        <v>44963</v>
      </c>
      <c r="B43" s="95">
        <v>3</v>
      </c>
      <c r="C43" s="96">
        <v>0</v>
      </c>
      <c r="D43" s="97">
        <f t="shared" si="0"/>
        <v>970</v>
      </c>
      <c r="F43" s="94">
        <v>44963</v>
      </c>
      <c r="G43" s="95" t="s">
        <v>488</v>
      </c>
      <c r="H43" s="97">
        <v>0</v>
      </c>
      <c r="I43" s="97">
        <f t="shared" si="1"/>
        <v>399</v>
      </c>
      <c r="K43" s="94">
        <v>44963</v>
      </c>
      <c r="L43" s="95" t="s">
        <v>488</v>
      </c>
      <c r="M43" s="97">
        <v>0</v>
      </c>
      <c r="N43" s="97">
        <f t="shared" si="2"/>
        <v>221</v>
      </c>
      <c r="P43" s="94">
        <v>44963</v>
      </c>
      <c r="Q43" s="95" t="s">
        <v>488</v>
      </c>
      <c r="R43" s="97">
        <v>0</v>
      </c>
      <c r="S43" s="97"/>
    </row>
    <row r="44" spans="1:19" ht="21.75" customHeight="1" x14ac:dyDescent="0.25">
      <c r="A44" s="94">
        <v>44964</v>
      </c>
      <c r="B44" s="95">
        <v>3</v>
      </c>
      <c r="C44" s="96">
        <v>4</v>
      </c>
      <c r="D44" s="97">
        <f t="shared" si="0"/>
        <v>974</v>
      </c>
      <c r="F44" s="94">
        <v>44964</v>
      </c>
      <c r="G44" s="95" t="s">
        <v>488</v>
      </c>
      <c r="H44" s="97">
        <v>0</v>
      </c>
      <c r="I44" s="97">
        <f t="shared" si="1"/>
        <v>399</v>
      </c>
      <c r="K44" s="94">
        <v>44964</v>
      </c>
      <c r="L44" s="95" t="s">
        <v>488</v>
      </c>
      <c r="M44" s="97">
        <v>0</v>
      </c>
      <c r="N44" s="97">
        <f t="shared" si="2"/>
        <v>221</v>
      </c>
      <c r="P44" s="94">
        <v>44964</v>
      </c>
      <c r="Q44" s="95" t="s">
        <v>488</v>
      </c>
      <c r="R44" s="97">
        <v>0</v>
      </c>
      <c r="S44" s="97"/>
    </row>
    <row r="45" spans="1:19" ht="21.75" customHeight="1" x14ac:dyDescent="0.25">
      <c r="A45" s="94">
        <v>44965</v>
      </c>
      <c r="B45" s="95">
        <v>3</v>
      </c>
      <c r="C45" s="96">
        <v>0</v>
      </c>
      <c r="D45" s="97">
        <f t="shared" si="0"/>
        <v>974</v>
      </c>
      <c r="F45" s="94">
        <v>44965</v>
      </c>
      <c r="G45" s="95">
        <v>1</v>
      </c>
      <c r="H45" s="97">
        <v>0</v>
      </c>
      <c r="I45" s="97">
        <f t="shared" si="1"/>
        <v>399</v>
      </c>
      <c r="K45" s="94">
        <v>44965</v>
      </c>
      <c r="L45" s="95" t="s">
        <v>488</v>
      </c>
      <c r="M45" s="97">
        <v>0</v>
      </c>
      <c r="N45" s="97">
        <f t="shared" si="2"/>
        <v>221</v>
      </c>
      <c r="P45" s="94">
        <v>44965</v>
      </c>
      <c r="Q45" s="95" t="s">
        <v>488</v>
      </c>
      <c r="R45" s="97">
        <v>0</v>
      </c>
      <c r="S45" s="97"/>
    </row>
    <row r="46" spans="1:19" ht="21.75" customHeight="1" x14ac:dyDescent="0.25">
      <c r="A46" s="94">
        <v>44966</v>
      </c>
      <c r="B46" s="95">
        <v>3</v>
      </c>
      <c r="C46" s="96">
        <v>0</v>
      </c>
      <c r="D46" s="97">
        <f t="shared" si="0"/>
        <v>974</v>
      </c>
      <c r="F46" s="94">
        <v>44966</v>
      </c>
      <c r="G46" s="95">
        <v>1</v>
      </c>
      <c r="H46" s="97">
        <v>0</v>
      </c>
      <c r="I46" s="97">
        <f t="shared" si="1"/>
        <v>399</v>
      </c>
      <c r="K46" s="94">
        <v>44966</v>
      </c>
      <c r="L46" s="95" t="s">
        <v>488</v>
      </c>
      <c r="M46" s="97">
        <v>0</v>
      </c>
      <c r="N46" s="97">
        <f t="shared" si="2"/>
        <v>221</v>
      </c>
      <c r="P46" s="94">
        <v>44966</v>
      </c>
      <c r="Q46" s="95" t="s">
        <v>488</v>
      </c>
      <c r="R46" s="97">
        <v>0</v>
      </c>
      <c r="S46" s="97"/>
    </row>
    <row r="47" spans="1:19" ht="21.75" customHeight="1" x14ac:dyDescent="0.25">
      <c r="A47" s="94">
        <v>44967</v>
      </c>
      <c r="B47" s="95">
        <v>3</v>
      </c>
      <c r="C47" s="96">
        <v>0</v>
      </c>
      <c r="D47" s="97">
        <f t="shared" si="0"/>
        <v>974</v>
      </c>
      <c r="F47" s="94">
        <v>44967</v>
      </c>
      <c r="G47" s="95">
        <v>1</v>
      </c>
      <c r="H47" s="97">
        <v>2</v>
      </c>
      <c r="I47" s="97">
        <f t="shared" si="1"/>
        <v>401</v>
      </c>
      <c r="K47" s="94">
        <v>44967</v>
      </c>
      <c r="L47" s="95" t="s">
        <v>488</v>
      </c>
      <c r="M47" s="97">
        <v>0</v>
      </c>
      <c r="N47" s="97">
        <f t="shared" si="2"/>
        <v>221</v>
      </c>
      <c r="P47" s="94">
        <v>44967</v>
      </c>
      <c r="Q47" s="95" t="s">
        <v>488</v>
      </c>
      <c r="R47" s="97">
        <v>0</v>
      </c>
      <c r="S47" s="97"/>
    </row>
    <row r="48" spans="1:19" ht="21.75" customHeight="1" x14ac:dyDescent="0.25">
      <c r="A48" s="94">
        <v>44968</v>
      </c>
      <c r="B48" s="95">
        <v>3</v>
      </c>
      <c r="C48" s="96">
        <v>0</v>
      </c>
      <c r="D48" s="97">
        <f t="shared" si="0"/>
        <v>974</v>
      </c>
      <c r="F48" s="94">
        <v>44968</v>
      </c>
      <c r="G48" s="95">
        <v>1</v>
      </c>
      <c r="H48" s="97">
        <v>1</v>
      </c>
      <c r="I48" s="97">
        <f t="shared" si="1"/>
        <v>402</v>
      </c>
      <c r="K48" s="94">
        <v>44968</v>
      </c>
      <c r="L48" s="95" t="s">
        <v>488</v>
      </c>
      <c r="M48" s="97">
        <v>0</v>
      </c>
      <c r="N48" s="97">
        <f t="shared" si="2"/>
        <v>221</v>
      </c>
      <c r="P48" s="94">
        <v>44968</v>
      </c>
      <c r="Q48" s="95" t="s">
        <v>488</v>
      </c>
      <c r="R48" s="97">
        <v>0</v>
      </c>
      <c r="S48" s="97"/>
    </row>
    <row r="49" spans="1:19" ht="21.75" customHeight="1" x14ac:dyDescent="0.25">
      <c r="A49" s="94">
        <v>44969</v>
      </c>
      <c r="B49" s="95">
        <v>3</v>
      </c>
      <c r="C49" s="96">
        <v>0</v>
      </c>
      <c r="D49" s="97">
        <f t="shared" si="0"/>
        <v>974</v>
      </c>
      <c r="F49" s="94">
        <v>44969</v>
      </c>
      <c r="G49" s="95" t="s">
        <v>488</v>
      </c>
      <c r="H49" s="97">
        <v>0</v>
      </c>
      <c r="I49" s="97">
        <f t="shared" si="1"/>
        <v>402</v>
      </c>
      <c r="K49" s="94">
        <v>44969</v>
      </c>
      <c r="L49" s="95" t="s">
        <v>488</v>
      </c>
      <c r="M49" s="97">
        <v>0</v>
      </c>
      <c r="N49" s="97">
        <f t="shared" si="2"/>
        <v>221</v>
      </c>
      <c r="P49" s="94">
        <v>44969</v>
      </c>
      <c r="Q49" s="95" t="s">
        <v>488</v>
      </c>
      <c r="R49" s="97">
        <v>0</v>
      </c>
      <c r="S49" s="97"/>
    </row>
    <row r="50" spans="1:19" ht="21.75" customHeight="1" x14ac:dyDescent="0.25">
      <c r="A50" s="94">
        <v>44970</v>
      </c>
      <c r="B50" s="95">
        <v>3</v>
      </c>
      <c r="C50" s="96">
        <v>5</v>
      </c>
      <c r="D50" s="97">
        <f t="shared" si="0"/>
        <v>979</v>
      </c>
      <c r="F50" s="94">
        <v>44970</v>
      </c>
      <c r="G50" s="95" t="s">
        <v>488</v>
      </c>
      <c r="H50" s="97">
        <v>0</v>
      </c>
      <c r="I50" s="97">
        <f t="shared" si="1"/>
        <v>402</v>
      </c>
      <c r="K50" s="94">
        <v>44970</v>
      </c>
      <c r="L50" s="95">
        <v>1</v>
      </c>
      <c r="M50" s="97">
        <v>0</v>
      </c>
      <c r="N50" s="97">
        <f t="shared" si="2"/>
        <v>221</v>
      </c>
      <c r="P50" s="94">
        <v>44970</v>
      </c>
      <c r="Q50" s="95" t="s">
        <v>488</v>
      </c>
      <c r="R50" s="97">
        <v>0</v>
      </c>
      <c r="S50" s="97"/>
    </row>
    <row r="51" spans="1:19" ht="21.75" customHeight="1" x14ac:dyDescent="0.25">
      <c r="A51" s="94">
        <v>44971</v>
      </c>
      <c r="B51" s="95">
        <v>3</v>
      </c>
      <c r="C51" s="96">
        <v>0</v>
      </c>
      <c r="D51" s="97">
        <f t="shared" si="0"/>
        <v>979</v>
      </c>
      <c r="F51" s="94">
        <v>44971</v>
      </c>
      <c r="G51" s="95" t="s">
        <v>488</v>
      </c>
      <c r="H51" s="97">
        <v>0</v>
      </c>
      <c r="I51" s="97">
        <f t="shared" si="1"/>
        <v>402</v>
      </c>
      <c r="K51" s="94">
        <v>44971</v>
      </c>
      <c r="L51" s="95">
        <v>1</v>
      </c>
      <c r="M51" s="97">
        <v>0</v>
      </c>
      <c r="N51" s="97">
        <f t="shared" si="2"/>
        <v>221</v>
      </c>
      <c r="P51" s="94">
        <v>44971</v>
      </c>
      <c r="Q51" s="95" t="s">
        <v>488</v>
      </c>
      <c r="R51" s="97">
        <v>0</v>
      </c>
      <c r="S51" s="97"/>
    </row>
    <row r="52" spans="1:19" ht="21.75" customHeight="1" x14ac:dyDescent="0.25">
      <c r="A52" s="94">
        <v>44972</v>
      </c>
      <c r="B52" s="95">
        <v>3</v>
      </c>
      <c r="C52" s="96">
        <v>0</v>
      </c>
      <c r="D52" s="97">
        <f t="shared" si="0"/>
        <v>979</v>
      </c>
      <c r="F52" s="94">
        <v>44972</v>
      </c>
      <c r="G52" s="95" t="s">
        <v>488</v>
      </c>
      <c r="H52" s="97">
        <v>0</v>
      </c>
      <c r="I52" s="97">
        <f t="shared" si="1"/>
        <v>402</v>
      </c>
      <c r="K52" s="94">
        <v>44972</v>
      </c>
      <c r="L52" s="95">
        <v>1</v>
      </c>
      <c r="M52" s="97">
        <v>0</v>
      </c>
      <c r="N52" s="97">
        <f t="shared" si="2"/>
        <v>221</v>
      </c>
      <c r="P52" s="94">
        <v>44972</v>
      </c>
      <c r="Q52" s="95" t="s">
        <v>488</v>
      </c>
      <c r="R52" s="97">
        <v>0</v>
      </c>
      <c r="S52" s="97"/>
    </row>
    <row r="53" spans="1:19" ht="21.75" customHeight="1" x14ac:dyDescent="0.25">
      <c r="A53" s="94">
        <v>44973</v>
      </c>
      <c r="B53" s="95">
        <v>3</v>
      </c>
      <c r="C53" s="96">
        <v>0</v>
      </c>
      <c r="D53" s="97">
        <f t="shared" si="0"/>
        <v>979</v>
      </c>
      <c r="F53" s="94">
        <v>44973</v>
      </c>
      <c r="G53" s="95" t="s">
        <v>488</v>
      </c>
      <c r="H53" s="97">
        <v>0</v>
      </c>
      <c r="I53" s="97">
        <f t="shared" si="1"/>
        <v>402</v>
      </c>
      <c r="K53" s="94">
        <v>44973</v>
      </c>
      <c r="L53" s="95">
        <v>1</v>
      </c>
      <c r="M53" s="97">
        <v>0</v>
      </c>
      <c r="N53" s="97">
        <f t="shared" si="2"/>
        <v>221</v>
      </c>
      <c r="P53" s="94">
        <v>44973</v>
      </c>
      <c r="Q53" s="95" t="s">
        <v>488</v>
      </c>
      <c r="R53" s="97">
        <v>0</v>
      </c>
      <c r="S53" s="97"/>
    </row>
    <row r="54" spans="1:19" ht="21.75" customHeight="1" x14ac:dyDescent="0.25">
      <c r="A54" s="94">
        <v>44974</v>
      </c>
      <c r="B54" s="95">
        <v>3</v>
      </c>
      <c r="C54" s="96">
        <v>0</v>
      </c>
      <c r="D54" s="97">
        <f t="shared" si="0"/>
        <v>979</v>
      </c>
      <c r="F54" s="94">
        <v>44974</v>
      </c>
      <c r="G54" s="95" t="s">
        <v>488</v>
      </c>
      <c r="H54" s="97">
        <v>0</v>
      </c>
      <c r="I54" s="97">
        <f t="shared" si="1"/>
        <v>402</v>
      </c>
      <c r="K54" s="94">
        <v>44974</v>
      </c>
      <c r="L54" s="95">
        <v>1</v>
      </c>
      <c r="M54" s="97">
        <v>0</v>
      </c>
      <c r="N54" s="97">
        <f t="shared" si="2"/>
        <v>221</v>
      </c>
      <c r="P54" s="94">
        <v>44974</v>
      </c>
      <c r="Q54" s="95" t="s">
        <v>488</v>
      </c>
      <c r="R54" s="97">
        <v>0</v>
      </c>
      <c r="S54" s="97"/>
    </row>
    <row r="55" spans="1:19" ht="21.75" customHeight="1" x14ac:dyDescent="0.25">
      <c r="A55" s="94">
        <v>44975</v>
      </c>
      <c r="B55" s="95">
        <v>3</v>
      </c>
      <c r="C55" s="96">
        <v>0</v>
      </c>
      <c r="D55" s="97">
        <f t="shared" si="0"/>
        <v>979</v>
      </c>
      <c r="F55" s="94">
        <v>44975</v>
      </c>
      <c r="G55" s="95" t="s">
        <v>488</v>
      </c>
      <c r="H55" s="97">
        <v>0</v>
      </c>
      <c r="I55" s="97">
        <f t="shared" si="1"/>
        <v>402</v>
      </c>
      <c r="K55" s="94">
        <v>44975</v>
      </c>
      <c r="L55" s="95">
        <v>1</v>
      </c>
      <c r="M55" s="97">
        <v>0</v>
      </c>
      <c r="N55" s="97">
        <f t="shared" si="2"/>
        <v>221</v>
      </c>
      <c r="P55" s="94">
        <v>44975</v>
      </c>
      <c r="Q55" s="95" t="s">
        <v>488</v>
      </c>
      <c r="R55" s="97">
        <v>0</v>
      </c>
      <c r="S55" s="97"/>
    </row>
    <row r="56" spans="1:19" ht="21.75" customHeight="1" x14ac:dyDescent="0.25">
      <c r="A56" s="94">
        <v>44976</v>
      </c>
      <c r="B56" s="95">
        <v>3</v>
      </c>
      <c r="C56" s="96">
        <v>0</v>
      </c>
      <c r="D56" s="97">
        <f t="shared" si="0"/>
        <v>979</v>
      </c>
      <c r="F56" s="94">
        <v>44976</v>
      </c>
      <c r="G56" s="95" t="s">
        <v>488</v>
      </c>
      <c r="H56" s="97">
        <v>0</v>
      </c>
      <c r="I56" s="97">
        <f t="shared" si="1"/>
        <v>402</v>
      </c>
      <c r="K56" s="94">
        <v>44976</v>
      </c>
      <c r="L56" s="95">
        <v>1</v>
      </c>
      <c r="M56" s="97">
        <v>0</v>
      </c>
      <c r="N56" s="97">
        <f t="shared" si="2"/>
        <v>221</v>
      </c>
      <c r="P56" s="94">
        <v>44976</v>
      </c>
      <c r="Q56" s="95" t="s">
        <v>488</v>
      </c>
      <c r="R56" s="97">
        <v>0</v>
      </c>
      <c r="S56" s="97"/>
    </row>
    <row r="57" spans="1:19" ht="21.75" customHeight="1" x14ac:dyDescent="0.25">
      <c r="A57" s="94">
        <v>44977</v>
      </c>
      <c r="B57" s="95">
        <v>3</v>
      </c>
      <c r="C57" s="96">
        <v>0</v>
      </c>
      <c r="D57" s="97">
        <f t="shared" si="0"/>
        <v>979</v>
      </c>
      <c r="F57" s="94">
        <v>44977</v>
      </c>
      <c r="G57" s="95" t="s">
        <v>488</v>
      </c>
      <c r="H57" s="97">
        <v>0</v>
      </c>
      <c r="I57" s="97">
        <f t="shared" si="1"/>
        <v>402</v>
      </c>
      <c r="K57" s="94">
        <v>44977</v>
      </c>
      <c r="L57" s="95">
        <v>1</v>
      </c>
      <c r="M57" s="97">
        <v>3</v>
      </c>
      <c r="N57" s="97">
        <f t="shared" si="2"/>
        <v>224</v>
      </c>
      <c r="P57" s="94">
        <v>44977</v>
      </c>
      <c r="Q57" s="95" t="s">
        <v>488</v>
      </c>
      <c r="R57" s="97">
        <v>0</v>
      </c>
      <c r="S57" s="97"/>
    </row>
    <row r="58" spans="1:19" ht="21.75" customHeight="1" x14ac:dyDescent="0.25">
      <c r="A58" s="94">
        <v>44978</v>
      </c>
      <c r="B58" s="95">
        <v>3</v>
      </c>
      <c r="C58" s="96">
        <v>0</v>
      </c>
      <c r="D58" s="97">
        <f t="shared" si="0"/>
        <v>979</v>
      </c>
      <c r="F58" s="94">
        <v>44978</v>
      </c>
      <c r="G58" s="95" t="s">
        <v>488</v>
      </c>
      <c r="H58" s="97">
        <v>0</v>
      </c>
      <c r="I58" s="97">
        <f t="shared" si="1"/>
        <v>402</v>
      </c>
      <c r="K58" s="94">
        <v>44978</v>
      </c>
      <c r="L58" s="95">
        <v>1</v>
      </c>
      <c r="M58" s="97">
        <v>2</v>
      </c>
      <c r="N58" s="97">
        <f t="shared" si="2"/>
        <v>226</v>
      </c>
      <c r="P58" s="94">
        <v>44978</v>
      </c>
      <c r="Q58" s="95" t="s">
        <v>488</v>
      </c>
      <c r="R58" s="97">
        <v>0</v>
      </c>
      <c r="S58" s="97"/>
    </row>
    <row r="59" spans="1:19" ht="21.75" customHeight="1" x14ac:dyDescent="0.25">
      <c r="A59" s="94">
        <v>44979</v>
      </c>
      <c r="B59" s="95">
        <v>3</v>
      </c>
      <c r="C59" s="96">
        <v>0</v>
      </c>
      <c r="D59" s="97">
        <f t="shared" si="0"/>
        <v>979</v>
      </c>
      <c r="F59" s="94">
        <v>44979</v>
      </c>
      <c r="G59" s="95" t="s">
        <v>488</v>
      </c>
      <c r="H59" s="97">
        <v>0</v>
      </c>
      <c r="I59" s="97">
        <f t="shared" si="1"/>
        <v>402</v>
      </c>
      <c r="K59" s="94">
        <v>44979</v>
      </c>
      <c r="L59" s="95">
        <v>1</v>
      </c>
      <c r="M59" s="97">
        <v>0</v>
      </c>
      <c r="N59" s="97">
        <f t="shared" si="2"/>
        <v>226</v>
      </c>
      <c r="P59" s="94">
        <v>44979</v>
      </c>
      <c r="Q59" s="95" t="s">
        <v>488</v>
      </c>
      <c r="R59" s="97">
        <v>0</v>
      </c>
      <c r="S59" s="97"/>
    </row>
    <row r="60" spans="1:19" ht="21.75" customHeight="1" x14ac:dyDescent="0.25">
      <c r="A60" s="94">
        <v>44980</v>
      </c>
      <c r="B60" s="95">
        <v>3</v>
      </c>
      <c r="C60" s="96">
        <v>0</v>
      </c>
      <c r="D60" s="97">
        <f t="shared" si="0"/>
        <v>979</v>
      </c>
      <c r="F60" s="94">
        <v>44980</v>
      </c>
      <c r="G60" s="95" t="s">
        <v>488</v>
      </c>
      <c r="H60" s="97">
        <v>0</v>
      </c>
      <c r="I60" s="97">
        <f t="shared" si="1"/>
        <v>402</v>
      </c>
      <c r="K60" s="94">
        <v>44980</v>
      </c>
      <c r="L60" s="95">
        <v>1</v>
      </c>
      <c r="M60" s="97">
        <v>0</v>
      </c>
      <c r="N60" s="97">
        <f t="shared" si="2"/>
        <v>226</v>
      </c>
      <c r="P60" s="94">
        <v>44980</v>
      </c>
      <c r="Q60" s="95" t="s">
        <v>488</v>
      </c>
      <c r="R60" s="97">
        <v>0</v>
      </c>
      <c r="S60" s="97"/>
    </row>
    <row r="61" spans="1:19" ht="21.75" customHeight="1" x14ac:dyDescent="0.25">
      <c r="A61" s="94">
        <v>44981</v>
      </c>
      <c r="B61" s="95">
        <v>3</v>
      </c>
      <c r="C61" s="96">
        <v>0</v>
      </c>
      <c r="D61" s="97">
        <f t="shared" si="0"/>
        <v>979</v>
      </c>
      <c r="F61" s="94">
        <v>44981</v>
      </c>
      <c r="G61" s="95" t="s">
        <v>488</v>
      </c>
      <c r="H61" s="97">
        <v>0</v>
      </c>
      <c r="I61" s="97">
        <f t="shared" si="1"/>
        <v>402</v>
      </c>
      <c r="K61" s="94">
        <v>44981</v>
      </c>
      <c r="L61" s="95">
        <v>1</v>
      </c>
      <c r="M61" s="97">
        <v>0</v>
      </c>
      <c r="N61" s="97">
        <f t="shared" si="2"/>
        <v>226</v>
      </c>
      <c r="P61" s="94">
        <v>44981</v>
      </c>
      <c r="Q61" s="95" t="s">
        <v>488</v>
      </c>
      <c r="R61" s="97">
        <v>0</v>
      </c>
      <c r="S61" s="97"/>
    </row>
    <row r="62" spans="1:19" ht="21.75" customHeight="1" x14ac:dyDescent="0.25">
      <c r="A62" s="94">
        <v>44982</v>
      </c>
      <c r="B62" s="95">
        <v>3</v>
      </c>
      <c r="C62" s="96">
        <v>0</v>
      </c>
      <c r="D62" s="97">
        <f t="shared" si="0"/>
        <v>979</v>
      </c>
      <c r="F62" s="94">
        <v>44982</v>
      </c>
      <c r="G62" s="95" t="s">
        <v>488</v>
      </c>
      <c r="H62" s="97">
        <v>0</v>
      </c>
      <c r="I62" s="97">
        <f t="shared" si="1"/>
        <v>402</v>
      </c>
      <c r="K62" s="94">
        <v>44982</v>
      </c>
      <c r="L62" s="95">
        <v>1</v>
      </c>
      <c r="M62" s="97">
        <v>0</v>
      </c>
      <c r="N62" s="97">
        <f t="shared" si="2"/>
        <v>226</v>
      </c>
      <c r="P62" s="94">
        <v>44982</v>
      </c>
      <c r="Q62" s="95" t="s">
        <v>488</v>
      </c>
      <c r="R62" s="97">
        <v>0</v>
      </c>
      <c r="S62" s="97"/>
    </row>
    <row r="63" spans="1:19" ht="21.75" customHeight="1" x14ac:dyDescent="0.25">
      <c r="A63" s="94">
        <v>44983</v>
      </c>
      <c r="B63" s="95">
        <v>3</v>
      </c>
      <c r="C63" s="96">
        <v>0</v>
      </c>
      <c r="D63" s="97">
        <f t="shared" si="0"/>
        <v>979</v>
      </c>
      <c r="F63" s="94">
        <v>44983</v>
      </c>
      <c r="G63" s="95" t="s">
        <v>488</v>
      </c>
      <c r="H63" s="97">
        <v>0</v>
      </c>
      <c r="I63" s="97">
        <f t="shared" si="1"/>
        <v>402</v>
      </c>
      <c r="K63" s="94">
        <v>44983</v>
      </c>
      <c r="L63" s="95">
        <v>1</v>
      </c>
      <c r="M63" s="97">
        <v>0</v>
      </c>
      <c r="N63" s="97">
        <f t="shared" si="2"/>
        <v>226</v>
      </c>
      <c r="P63" s="94">
        <v>44983</v>
      </c>
      <c r="Q63" s="95" t="s">
        <v>488</v>
      </c>
      <c r="R63" s="97">
        <v>0</v>
      </c>
      <c r="S63" s="97"/>
    </row>
    <row r="64" spans="1:19" ht="21.75" customHeight="1" x14ac:dyDescent="0.25">
      <c r="A64" s="94">
        <v>44984</v>
      </c>
      <c r="B64" s="95">
        <v>3</v>
      </c>
      <c r="C64" s="96">
        <v>0</v>
      </c>
      <c r="D64" s="97">
        <f t="shared" si="0"/>
        <v>979</v>
      </c>
      <c r="F64" s="94">
        <v>44984</v>
      </c>
      <c r="G64" s="95" t="s">
        <v>488</v>
      </c>
      <c r="H64" s="97">
        <v>0</v>
      </c>
      <c r="I64" s="97">
        <f t="shared" si="1"/>
        <v>402</v>
      </c>
      <c r="K64" s="94">
        <v>44984</v>
      </c>
      <c r="L64" s="95">
        <v>1</v>
      </c>
      <c r="M64" s="97">
        <v>0</v>
      </c>
      <c r="N64" s="97">
        <f t="shared" si="2"/>
        <v>226</v>
      </c>
      <c r="P64" s="94">
        <v>44984</v>
      </c>
      <c r="Q64" s="95" t="s">
        <v>488</v>
      </c>
      <c r="R64" s="97">
        <v>0</v>
      </c>
      <c r="S64" s="97"/>
    </row>
    <row r="65" spans="1:19" ht="21.75" customHeight="1" x14ac:dyDescent="0.25">
      <c r="A65" s="94">
        <v>44985</v>
      </c>
      <c r="B65" s="95">
        <v>3</v>
      </c>
      <c r="C65" s="96">
        <v>0</v>
      </c>
      <c r="D65" s="97">
        <f t="shared" si="0"/>
        <v>979</v>
      </c>
      <c r="F65" s="94">
        <v>44985</v>
      </c>
      <c r="G65" s="95" t="s">
        <v>488</v>
      </c>
      <c r="H65" s="97">
        <v>0</v>
      </c>
      <c r="I65" s="97">
        <f t="shared" si="1"/>
        <v>402</v>
      </c>
      <c r="K65" s="94">
        <v>44985</v>
      </c>
      <c r="L65" s="95">
        <v>1</v>
      </c>
      <c r="M65" s="97">
        <v>0</v>
      </c>
      <c r="N65" s="97">
        <f t="shared" si="2"/>
        <v>226</v>
      </c>
      <c r="P65" s="94">
        <v>44985</v>
      </c>
      <c r="Q65" s="95" t="s">
        <v>488</v>
      </c>
      <c r="R65" s="97">
        <v>0</v>
      </c>
      <c r="S65" s="97"/>
    </row>
    <row r="66" spans="1:19" ht="21.75" customHeight="1" x14ac:dyDescent="0.25">
      <c r="A66" s="94">
        <v>44986</v>
      </c>
      <c r="B66" s="95">
        <v>3</v>
      </c>
      <c r="C66" s="96">
        <v>0</v>
      </c>
      <c r="D66" s="97">
        <f t="shared" si="0"/>
        <v>979</v>
      </c>
      <c r="F66" s="94">
        <v>44986</v>
      </c>
      <c r="G66" s="95" t="s">
        <v>488</v>
      </c>
      <c r="H66" s="97">
        <v>0</v>
      </c>
      <c r="I66" s="97">
        <f t="shared" si="1"/>
        <v>402</v>
      </c>
      <c r="K66" s="94">
        <v>44986</v>
      </c>
      <c r="L66" s="95">
        <v>1</v>
      </c>
      <c r="M66" s="97">
        <v>0</v>
      </c>
      <c r="N66" s="97">
        <f t="shared" si="2"/>
        <v>226</v>
      </c>
      <c r="P66" s="94">
        <v>44986</v>
      </c>
      <c r="Q66" s="95" t="s">
        <v>488</v>
      </c>
      <c r="R66" s="97">
        <v>0</v>
      </c>
      <c r="S66" s="97"/>
    </row>
    <row r="67" spans="1:19" ht="21.75" customHeight="1" x14ac:dyDescent="0.25">
      <c r="A67" s="94">
        <v>44987</v>
      </c>
      <c r="B67" s="95">
        <v>3</v>
      </c>
      <c r="C67" s="96">
        <v>0</v>
      </c>
      <c r="D67" s="97">
        <f t="shared" si="0"/>
        <v>979</v>
      </c>
      <c r="F67" s="94">
        <v>44987</v>
      </c>
      <c r="G67" s="95" t="s">
        <v>488</v>
      </c>
      <c r="H67" s="97">
        <v>0</v>
      </c>
      <c r="I67" s="97">
        <f t="shared" si="1"/>
        <v>402</v>
      </c>
      <c r="K67" s="94">
        <v>44987</v>
      </c>
      <c r="L67" s="95">
        <v>1</v>
      </c>
      <c r="M67" s="97">
        <v>2</v>
      </c>
      <c r="N67" s="97">
        <f t="shared" si="2"/>
        <v>228</v>
      </c>
      <c r="P67" s="94">
        <v>44987</v>
      </c>
      <c r="Q67" s="95" t="s">
        <v>488</v>
      </c>
      <c r="R67" s="97">
        <v>0</v>
      </c>
      <c r="S67" s="97"/>
    </row>
    <row r="68" spans="1:19" ht="21.75" customHeight="1" x14ac:dyDescent="0.25">
      <c r="A68" s="94">
        <v>44988</v>
      </c>
      <c r="B68" s="95">
        <v>3</v>
      </c>
      <c r="C68" s="96">
        <v>0</v>
      </c>
      <c r="D68" s="97">
        <f t="shared" si="0"/>
        <v>979</v>
      </c>
      <c r="F68" s="94">
        <v>44988</v>
      </c>
      <c r="G68" s="95" t="s">
        <v>488</v>
      </c>
      <c r="H68" s="97">
        <v>0</v>
      </c>
      <c r="I68" s="97">
        <f t="shared" si="1"/>
        <v>402</v>
      </c>
      <c r="K68" s="94">
        <v>44988</v>
      </c>
      <c r="L68" s="95">
        <v>1</v>
      </c>
      <c r="M68" s="97">
        <v>0</v>
      </c>
      <c r="N68" s="97">
        <f t="shared" si="2"/>
        <v>228</v>
      </c>
      <c r="P68" s="94">
        <v>44988</v>
      </c>
      <c r="Q68" s="95" t="s">
        <v>488</v>
      </c>
      <c r="R68" s="97">
        <v>0</v>
      </c>
      <c r="S68" s="97"/>
    </row>
    <row r="69" spans="1:19" ht="21.75" customHeight="1" x14ac:dyDescent="0.25">
      <c r="A69" s="94">
        <v>44989</v>
      </c>
      <c r="B69" s="95">
        <v>3</v>
      </c>
      <c r="C69" s="96">
        <v>0</v>
      </c>
      <c r="D69" s="97">
        <f t="shared" si="0"/>
        <v>979</v>
      </c>
      <c r="F69" s="94">
        <v>44989</v>
      </c>
      <c r="G69" s="95" t="s">
        <v>488</v>
      </c>
      <c r="H69" s="97">
        <v>0</v>
      </c>
      <c r="I69" s="97">
        <f t="shared" si="1"/>
        <v>402</v>
      </c>
      <c r="K69" s="94">
        <v>44989</v>
      </c>
      <c r="L69" s="95">
        <v>1</v>
      </c>
      <c r="M69" s="97">
        <v>0</v>
      </c>
      <c r="N69" s="97">
        <f t="shared" si="2"/>
        <v>228</v>
      </c>
      <c r="P69" s="94">
        <v>44989</v>
      </c>
      <c r="Q69" s="95" t="s">
        <v>488</v>
      </c>
      <c r="R69" s="97">
        <v>0</v>
      </c>
      <c r="S69" s="97"/>
    </row>
    <row r="70" spans="1:19" ht="21.75" customHeight="1" x14ac:dyDescent="0.25">
      <c r="A70" s="94">
        <v>44990</v>
      </c>
      <c r="B70" s="95">
        <v>3</v>
      </c>
      <c r="C70" s="96">
        <v>0</v>
      </c>
      <c r="D70" s="97">
        <f t="shared" si="0"/>
        <v>979</v>
      </c>
      <c r="F70" s="94">
        <v>44990</v>
      </c>
      <c r="G70" s="95" t="s">
        <v>488</v>
      </c>
      <c r="H70" s="97">
        <v>0</v>
      </c>
      <c r="I70" s="97">
        <f t="shared" si="1"/>
        <v>402</v>
      </c>
      <c r="K70" s="94">
        <v>44990</v>
      </c>
      <c r="L70" s="95">
        <v>1</v>
      </c>
      <c r="M70" s="97">
        <v>0</v>
      </c>
      <c r="N70" s="97">
        <f t="shared" si="2"/>
        <v>228</v>
      </c>
      <c r="P70" s="94">
        <v>44990</v>
      </c>
      <c r="Q70" s="95" t="s">
        <v>488</v>
      </c>
      <c r="R70" s="97">
        <v>0</v>
      </c>
      <c r="S70" s="97"/>
    </row>
    <row r="71" spans="1:19" ht="21.75" customHeight="1" x14ac:dyDescent="0.25">
      <c r="A71" s="94">
        <v>44991</v>
      </c>
      <c r="B71" s="95">
        <v>3</v>
      </c>
      <c r="C71" s="96">
        <v>0</v>
      </c>
      <c r="D71" s="97">
        <f t="shared" si="0"/>
        <v>979</v>
      </c>
      <c r="F71" s="94">
        <v>44991</v>
      </c>
      <c r="G71" s="95" t="s">
        <v>488</v>
      </c>
      <c r="H71" s="97">
        <v>0</v>
      </c>
      <c r="I71" s="97">
        <f t="shared" si="1"/>
        <v>402</v>
      </c>
      <c r="K71" s="94">
        <v>44991</v>
      </c>
      <c r="L71" s="95">
        <v>1</v>
      </c>
      <c r="M71" s="97">
        <v>3</v>
      </c>
      <c r="N71" s="97">
        <f t="shared" si="2"/>
        <v>231</v>
      </c>
      <c r="P71" s="94">
        <v>44991</v>
      </c>
      <c r="Q71" s="95" t="s">
        <v>488</v>
      </c>
      <c r="R71" s="97">
        <v>0</v>
      </c>
      <c r="S71" s="97"/>
    </row>
    <row r="72" spans="1:19" ht="21.75" customHeight="1" x14ac:dyDescent="0.25">
      <c r="A72" s="94">
        <v>44992</v>
      </c>
      <c r="B72" s="95">
        <v>3</v>
      </c>
      <c r="C72" s="96">
        <v>0</v>
      </c>
      <c r="D72" s="97">
        <f t="shared" si="0"/>
        <v>979</v>
      </c>
      <c r="F72" s="94">
        <v>44992</v>
      </c>
      <c r="G72" s="95" t="s">
        <v>488</v>
      </c>
      <c r="H72" s="97">
        <v>0</v>
      </c>
      <c r="I72" s="97">
        <f t="shared" si="1"/>
        <v>402</v>
      </c>
      <c r="K72" s="94">
        <v>44992</v>
      </c>
      <c r="L72" s="95">
        <v>1</v>
      </c>
      <c r="M72" s="97">
        <v>0</v>
      </c>
      <c r="N72" s="97">
        <f t="shared" si="2"/>
        <v>231</v>
      </c>
      <c r="P72" s="94">
        <v>44992</v>
      </c>
      <c r="Q72" s="95" t="s">
        <v>488</v>
      </c>
      <c r="R72" s="97">
        <v>0</v>
      </c>
      <c r="S72" s="97"/>
    </row>
    <row r="73" spans="1:19" ht="21.75" customHeight="1" x14ac:dyDescent="0.25">
      <c r="A73" s="94">
        <v>44993</v>
      </c>
      <c r="B73" s="95">
        <v>3</v>
      </c>
      <c r="C73" s="96">
        <v>0</v>
      </c>
      <c r="D73" s="97">
        <f t="shared" ref="D73:D136" si="3">C73+D72</f>
        <v>979</v>
      </c>
      <c r="F73" s="94">
        <v>44993</v>
      </c>
      <c r="G73" s="95" t="s">
        <v>488</v>
      </c>
      <c r="H73" s="97">
        <v>0</v>
      </c>
      <c r="I73" s="97">
        <f t="shared" ref="I73:I136" si="4">H73+I72</f>
        <v>402</v>
      </c>
      <c r="K73" s="94">
        <v>44993</v>
      </c>
      <c r="L73" s="95">
        <v>1</v>
      </c>
      <c r="M73" s="97">
        <v>0</v>
      </c>
      <c r="N73" s="97">
        <f t="shared" ref="N73:N136" si="5">N72+M73</f>
        <v>231</v>
      </c>
      <c r="P73" s="94">
        <v>44993</v>
      </c>
      <c r="Q73" s="95" t="s">
        <v>488</v>
      </c>
      <c r="R73" s="97">
        <v>0</v>
      </c>
      <c r="S73" s="97"/>
    </row>
    <row r="74" spans="1:19" ht="21.75" customHeight="1" x14ac:dyDescent="0.25">
      <c r="A74" s="94">
        <v>44994</v>
      </c>
      <c r="B74" s="95">
        <v>3</v>
      </c>
      <c r="C74" s="96">
        <v>0</v>
      </c>
      <c r="D74" s="97">
        <f t="shared" si="3"/>
        <v>979</v>
      </c>
      <c r="F74" s="94">
        <v>44994</v>
      </c>
      <c r="G74" s="95" t="s">
        <v>488</v>
      </c>
      <c r="H74" s="97">
        <v>0</v>
      </c>
      <c r="I74" s="97">
        <f t="shared" si="4"/>
        <v>402</v>
      </c>
      <c r="K74" s="94">
        <v>44994</v>
      </c>
      <c r="L74" s="95">
        <v>1</v>
      </c>
      <c r="M74" s="97">
        <v>0</v>
      </c>
      <c r="N74" s="97">
        <f t="shared" si="5"/>
        <v>231</v>
      </c>
      <c r="P74" s="94">
        <v>44994</v>
      </c>
      <c r="Q74" s="95" t="s">
        <v>488</v>
      </c>
      <c r="R74" s="97">
        <v>0</v>
      </c>
      <c r="S74" s="97"/>
    </row>
    <row r="75" spans="1:19" ht="21.75" customHeight="1" x14ac:dyDescent="0.25">
      <c r="A75" s="94">
        <v>44995</v>
      </c>
      <c r="B75" s="95">
        <v>3</v>
      </c>
      <c r="C75" s="96">
        <v>0</v>
      </c>
      <c r="D75" s="97">
        <f t="shared" si="3"/>
        <v>979</v>
      </c>
      <c r="F75" s="94">
        <v>44995</v>
      </c>
      <c r="G75" s="95" t="s">
        <v>488</v>
      </c>
      <c r="H75" s="97">
        <v>0</v>
      </c>
      <c r="I75" s="97">
        <f t="shared" si="4"/>
        <v>402</v>
      </c>
      <c r="K75" s="94">
        <v>44995</v>
      </c>
      <c r="L75" s="95">
        <v>1</v>
      </c>
      <c r="M75" s="97">
        <v>0</v>
      </c>
      <c r="N75" s="97">
        <f t="shared" si="5"/>
        <v>231</v>
      </c>
      <c r="P75" s="94">
        <v>44995</v>
      </c>
      <c r="Q75" s="95" t="s">
        <v>488</v>
      </c>
      <c r="R75" s="97">
        <v>0</v>
      </c>
      <c r="S75" s="97"/>
    </row>
    <row r="76" spans="1:19" ht="21.75" customHeight="1" x14ac:dyDescent="0.25">
      <c r="A76" s="94">
        <v>44996</v>
      </c>
      <c r="B76" s="95">
        <v>3</v>
      </c>
      <c r="C76" s="96">
        <v>0</v>
      </c>
      <c r="D76" s="97">
        <f t="shared" si="3"/>
        <v>979</v>
      </c>
      <c r="F76" s="94">
        <v>44996</v>
      </c>
      <c r="G76" s="95" t="s">
        <v>488</v>
      </c>
      <c r="H76" s="97">
        <v>0</v>
      </c>
      <c r="I76" s="97">
        <f t="shared" si="4"/>
        <v>402</v>
      </c>
      <c r="K76" s="94">
        <v>44996</v>
      </c>
      <c r="L76" s="95">
        <v>1</v>
      </c>
      <c r="M76" s="97">
        <v>0</v>
      </c>
      <c r="N76" s="97">
        <f t="shared" si="5"/>
        <v>231</v>
      </c>
      <c r="P76" s="94">
        <v>44996</v>
      </c>
      <c r="Q76" s="95" t="s">
        <v>488</v>
      </c>
      <c r="R76" s="97">
        <v>0</v>
      </c>
      <c r="S76" s="97"/>
    </row>
    <row r="77" spans="1:19" ht="21.75" customHeight="1" x14ac:dyDescent="0.25">
      <c r="A77" s="94">
        <v>44997</v>
      </c>
      <c r="B77" s="95">
        <v>3</v>
      </c>
      <c r="C77" s="96">
        <v>0</v>
      </c>
      <c r="D77" s="97">
        <f t="shared" si="3"/>
        <v>979</v>
      </c>
      <c r="F77" s="94">
        <v>44997</v>
      </c>
      <c r="G77" s="95" t="s">
        <v>488</v>
      </c>
      <c r="H77" s="97">
        <v>0</v>
      </c>
      <c r="I77" s="97">
        <f t="shared" si="4"/>
        <v>402</v>
      </c>
      <c r="K77" s="94">
        <v>44997</v>
      </c>
      <c r="L77" s="95">
        <v>1</v>
      </c>
      <c r="M77" s="97">
        <v>0</v>
      </c>
      <c r="N77" s="97">
        <f t="shared" si="5"/>
        <v>231</v>
      </c>
      <c r="P77" s="94">
        <v>44997</v>
      </c>
      <c r="Q77" s="95" t="s">
        <v>488</v>
      </c>
      <c r="R77" s="97">
        <v>0</v>
      </c>
      <c r="S77" s="97"/>
    </row>
    <row r="78" spans="1:19" ht="21.75" customHeight="1" x14ac:dyDescent="0.25">
      <c r="A78" s="94">
        <v>44998</v>
      </c>
      <c r="B78" s="95">
        <v>3</v>
      </c>
      <c r="C78" s="96">
        <v>0</v>
      </c>
      <c r="D78" s="97">
        <f t="shared" si="3"/>
        <v>979</v>
      </c>
      <c r="F78" s="94">
        <v>44998</v>
      </c>
      <c r="G78" s="95" t="s">
        <v>488</v>
      </c>
      <c r="H78" s="97">
        <v>0</v>
      </c>
      <c r="I78" s="97">
        <f t="shared" si="4"/>
        <v>402</v>
      </c>
      <c r="K78" s="94">
        <v>44998</v>
      </c>
      <c r="L78" s="95">
        <v>1</v>
      </c>
      <c r="M78" s="97">
        <v>0</v>
      </c>
      <c r="N78" s="97">
        <f t="shared" si="5"/>
        <v>231</v>
      </c>
      <c r="P78" s="94">
        <v>44998</v>
      </c>
      <c r="Q78" s="95" t="s">
        <v>488</v>
      </c>
      <c r="R78" s="97">
        <v>0</v>
      </c>
      <c r="S78" s="97"/>
    </row>
    <row r="79" spans="1:19" ht="21.75" customHeight="1" x14ac:dyDescent="0.25">
      <c r="A79" s="94">
        <v>44999</v>
      </c>
      <c r="B79" s="95">
        <v>3</v>
      </c>
      <c r="C79" s="96">
        <v>0</v>
      </c>
      <c r="D79" s="97">
        <f t="shared" si="3"/>
        <v>979</v>
      </c>
      <c r="F79" s="94">
        <v>44999</v>
      </c>
      <c r="G79" s="95" t="s">
        <v>488</v>
      </c>
      <c r="H79" s="97">
        <v>0</v>
      </c>
      <c r="I79" s="97">
        <f t="shared" si="4"/>
        <v>402</v>
      </c>
      <c r="K79" s="94">
        <v>44999</v>
      </c>
      <c r="L79" s="95">
        <v>1</v>
      </c>
      <c r="M79" s="97">
        <v>0</v>
      </c>
      <c r="N79" s="97">
        <f t="shared" si="5"/>
        <v>231</v>
      </c>
      <c r="P79" s="94">
        <v>44999</v>
      </c>
      <c r="Q79" s="95" t="s">
        <v>488</v>
      </c>
      <c r="R79" s="97">
        <v>0</v>
      </c>
      <c r="S79" s="97"/>
    </row>
    <row r="80" spans="1:19" ht="21.75" customHeight="1" x14ac:dyDescent="0.25">
      <c r="A80" s="94">
        <v>45000</v>
      </c>
      <c r="B80" s="95">
        <v>3</v>
      </c>
      <c r="C80" s="96">
        <v>0</v>
      </c>
      <c r="D80" s="97">
        <f t="shared" si="3"/>
        <v>979</v>
      </c>
      <c r="F80" s="94">
        <v>45000</v>
      </c>
      <c r="G80" s="95" t="s">
        <v>488</v>
      </c>
      <c r="H80" s="97">
        <v>0</v>
      </c>
      <c r="I80" s="97">
        <f t="shared" si="4"/>
        <v>402</v>
      </c>
      <c r="K80" s="94">
        <v>45000</v>
      </c>
      <c r="L80" s="95">
        <v>1</v>
      </c>
      <c r="M80" s="97">
        <v>0</v>
      </c>
      <c r="N80" s="97">
        <f t="shared" si="5"/>
        <v>231</v>
      </c>
      <c r="P80" s="94">
        <v>45000</v>
      </c>
      <c r="Q80" s="95" t="s">
        <v>488</v>
      </c>
      <c r="R80" s="97">
        <v>0</v>
      </c>
      <c r="S80" s="97"/>
    </row>
    <row r="81" spans="1:19" ht="21.75" customHeight="1" x14ac:dyDescent="0.25">
      <c r="A81" s="94">
        <v>45001</v>
      </c>
      <c r="B81" s="95">
        <v>3</v>
      </c>
      <c r="C81" s="96">
        <v>0</v>
      </c>
      <c r="D81" s="97">
        <f t="shared" si="3"/>
        <v>979</v>
      </c>
      <c r="F81" s="94">
        <v>45001</v>
      </c>
      <c r="G81" s="95" t="s">
        <v>488</v>
      </c>
      <c r="H81" s="97">
        <v>0</v>
      </c>
      <c r="I81" s="97">
        <f t="shared" si="4"/>
        <v>402</v>
      </c>
      <c r="K81" s="94">
        <v>45001</v>
      </c>
      <c r="L81" s="95">
        <v>1</v>
      </c>
      <c r="M81" s="97">
        <v>0</v>
      </c>
      <c r="N81" s="97">
        <f t="shared" si="5"/>
        <v>231</v>
      </c>
      <c r="P81" s="94">
        <v>45001</v>
      </c>
      <c r="Q81" s="95" t="s">
        <v>488</v>
      </c>
      <c r="R81" s="97">
        <v>0</v>
      </c>
      <c r="S81" s="97"/>
    </row>
    <row r="82" spans="1:19" ht="21.75" customHeight="1" x14ac:dyDescent="0.25">
      <c r="A82" s="94">
        <v>45002</v>
      </c>
      <c r="B82" s="95">
        <v>3</v>
      </c>
      <c r="C82" s="96">
        <v>0</v>
      </c>
      <c r="D82" s="97">
        <f t="shared" si="3"/>
        <v>979</v>
      </c>
      <c r="F82" s="94">
        <v>45002</v>
      </c>
      <c r="G82" s="95" t="s">
        <v>488</v>
      </c>
      <c r="H82" s="97">
        <v>0</v>
      </c>
      <c r="I82" s="97">
        <f t="shared" si="4"/>
        <v>402</v>
      </c>
      <c r="K82" s="94">
        <v>45002</v>
      </c>
      <c r="L82" s="95">
        <v>1</v>
      </c>
      <c r="M82" s="97">
        <v>0</v>
      </c>
      <c r="N82" s="97">
        <f t="shared" si="5"/>
        <v>231</v>
      </c>
      <c r="P82" s="94">
        <v>45002</v>
      </c>
      <c r="Q82" s="95" t="s">
        <v>488</v>
      </c>
      <c r="R82" s="97">
        <v>0</v>
      </c>
      <c r="S82" s="97"/>
    </row>
    <row r="83" spans="1:19" ht="21.75" customHeight="1" x14ac:dyDescent="0.25">
      <c r="A83" s="94">
        <v>45003</v>
      </c>
      <c r="B83" s="95">
        <v>3</v>
      </c>
      <c r="C83" s="96">
        <v>0</v>
      </c>
      <c r="D83" s="97">
        <f t="shared" si="3"/>
        <v>979</v>
      </c>
      <c r="F83" s="94">
        <v>45003</v>
      </c>
      <c r="G83" s="95" t="s">
        <v>488</v>
      </c>
      <c r="H83" s="97">
        <v>0</v>
      </c>
      <c r="I83" s="97">
        <f t="shared" si="4"/>
        <v>402</v>
      </c>
      <c r="K83" s="94">
        <v>45003</v>
      </c>
      <c r="L83" s="95">
        <v>1</v>
      </c>
      <c r="M83" s="97">
        <v>0</v>
      </c>
      <c r="N83" s="97">
        <f t="shared" si="5"/>
        <v>231</v>
      </c>
      <c r="P83" s="94">
        <v>45003</v>
      </c>
      <c r="Q83" s="95" t="s">
        <v>488</v>
      </c>
      <c r="R83" s="97">
        <v>0</v>
      </c>
      <c r="S83" s="97"/>
    </row>
    <row r="84" spans="1:19" ht="21.75" customHeight="1" x14ac:dyDescent="0.25">
      <c r="A84" s="94">
        <v>45004</v>
      </c>
      <c r="B84" s="95">
        <v>3</v>
      </c>
      <c r="C84" s="96">
        <v>0</v>
      </c>
      <c r="D84" s="97">
        <f t="shared" si="3"/>
        <v>979</v>
      </c>
      <c r="F84" s="94">
        <v>45004</v>
      </c>
      <c r="G84" s="95" t="s">
        <v>488</v>
      </c>
      <c r="H84" s="97">
        <v>0</v>
      </c>
      <c r="I84" s="97">
        <f t="shared" si="4"/>
        <v>402</v>
      </c>
      <c r="K84" s="94">
        <v>45004</v>
      </c>
      <c r="L84" s="95">
        <v>1</v>
      </c>
      <c r="M84" s="97">
        <v>0</v>
      </c>
      <c r="N84" s="97">
        <f t="shared" si="5"/>
        <v>231</v>
      </c>
      <c r="P84" s="94">
        <v>45004</v>
      </c>
      <c r="Q84" s="95" t="s">
        <v>488</v>
      </c>
      <c r="R84" s="97">
        <v>0</v>
      </c>
      <c r="S84" s="97"/>
    </row>
    <row r="85" spans="1:19" ht="21.75" customHeight="1" x14ac:dyDescent="0.25">
      <c r="A85" s="94">
        <v>45005</v>
      </c>
      <c r="B85" s="95">
        <v>3</v>
      </c>
      <c r="C85" s="96">
        <v>0</v>
      </c>
      <c r="D85" s="97">
        <f t="shared" si="3"/>
        <v>979</v>
      </c>
      <c r="F85" s="94">
        <v>45005</v>
      </c>
      <c r="G85" s="95" t="s">
        <v>488</v>
      </c>
      <c r="H85" s="97">
        <v>0</v>
      </c>
      <c r="I85" s="97">
        <f t="shared" si="4"/>
        <v>402</v>
      </c>
      <c r="K85" s="94">
        <v>45005</v>
      </c>
      <c r="L85" s="95">
        <v>1</v>
      </c>
      <c r="M85" s="97">
        <v>0</v>
      </c>
      <c r="N85" s="97">
        <f t="shared" si="5"/>
        <v>231</v>
      </c>
      <c r="P85" s="94">
        <v>45005</v>
      </c>
      <c r="Q85" s="95" t="s">
        <v>488</v>
      </c>
      <c r="R85" s="97">
        <v>0</v>
      </c>
      <c r="S85" s="97"/>
    </row>
    <row r="86" spans="1:19" ht="21.75" customHeight="1" x14ac:dyDescent="0.25">
      <c r="A86" s="94">
        <v>45006</v>
      </c>
      <c r="B86" s="95">
        <v>3</v>
      </c>
      <c r="C86" s="96">
        <v>0</v>
      </c>
      <c r="D86" s="97">
        <f t="shared" si="3"/>
        <v>979</v>
      </c>
      <c r="F86" s="94">
        <v>45006</v>
      </c>
      <c r="G86" s="95" t="s">
        <v>488</v>
      </c>
      <c r="H86" s="97">
        <v>0</v>
      </c>
      <c r="I86" s="97">
        <f t="shared" si="4"/>
        <v>402</v>
      </c>
      <c r="K86" s="94">
        <v>45006</v>
      </c>
      <c r="L86" s="95">
        <v>1</v>
      </c>
      <c r="M86" s="97">
        <v>0</v>
      </c>
      <c r="N86" s="97">
        <f t="shared" si="5"/>
        <v>231</v>
      </c>
      <c r="P86" s="94">
        <v>45006</v>
      </c>
      <c r="Q86" s="95" t="s">
        <v>488</v>
      </c>
      <c r="R86" s="97">
        <v>0</v>
      </c>
      <c r="S86" s="97"/>
    </row>
    <row r="87" spans="1:19" ht="21.75" customHeight="1" x14ac:dyDescent="0.25">
      <c r="A87" s="94">
        <v>45007</v>
      </c>
      <c r="B87" s="95">
        <v>3</v>
      </c>
      <c r="C87" s="96">
        <v>0</v>
      </c>
      <c r="D87" s="97">
        <f t="shared" si="3"/>
        <v>979</v>
      </c>
      <c r="F87" s="94">
        <v>45007</v>
      </c>
      <c r="G87" s="95" t="s">
        <v>488</v>
      </c>
      <c r="H87" s="97">
        <v>0</v>
      </c>
      <c r="I87" s="97">
        <f t="shared" si="4"/>
        <v>402</v>
      </c>
      <c r="K87" s="94">
        <v>45007</v>
      </c>
      <c r="L87" s="95">
        <v>1</v>
      </c>
      <c r="M87" s="97">
        <v>0</v>
      </c>
      <c r="N87" s="97">
        <f t="shared" si="5"/>
        <v>231</v>
      </c>
      <c r="P87" s="94">
        <v>45007</v>
      </c>
      <c r="Q87" s="95" t="s">
        <v>488</v>
      </c>
      <c r="R87" s="97">
        <v>0</v>
      </c>
      <c r="S87" s="97"/>
    </row>
    <row r="88" spans="1:19" ht="21.75" customHeight="1" x14ac:dyDescent="0.25">
      <c r="A88" s="94">
        <v>45008</v>
      </c>
      <c r="B88" s="95">
        <v>3</v>
      </c>
      <c r="C88" s="96">
        <v>0</v>
      </c>
      <c r="D88" s="97">
        <f t="shared" si="3"/>
        <v>979</v>
      </c>
      <c r="F88" s="94">
        <v>45008</v>
      </c>
      <c r="G88" s="95" t="s">
        <v>488</v>
      </c>
      <c r="H88" s="97">
        <v>0</v>
      </c>
      <c r="I88" s="97">
        <f t="shared" si="4"/>
        <v>402</v>
      </c>
      <c r="K88" s="94">
        <v>45008</v>
      </c>
      <c r="L88" s="95">
        <v>1</v>
      </c>
      <c r="M88" s="97">
        <v>0</v>
      </c>
      <c r="N88" s="97">
        <f t="shared" si="5"/>
        <v>231</v>
      </c>
      <c r="P88" s="94">
        <v>45008</v>
      </c>
      <c r="Q88" s="95" t="s">
        <v>488</v>
      </c>
      <c r="R88" s="97">
        <v>0</v>
      </c>
      <c r="S88" s="97"/>
    </row>
    <row r="89" spans="1:19" ht="21.75" customHeight="1" x14ac:dyDescent="0.25">
      <c r="A89" s="94">
        <v>45009</v>
      </c>
      <c r="B89" s="95">
        <v>3</v>
      </c>
      <c r="C89" s="96">
        <v>0</v>
      </c>
      <c r="D89" s="97">
        <f t="shared" si="3"/>
        <v>979</v>
      </c>
      <c r="F89" s="94">
        <v>45009</v>
      </c>
      <c r="G89" s="95" t="s">
        <v>488</v>
      </c>
      <c r="H89" s="97">
        <v>0</v>
      </c>
      <c r="I89" s="97">
        <f t="shared" si="4"/>
        <v>402</v>
      </c>
      <c r="K89" s="94">
        <v>45009</v>
      </c>
      <c r="L89" s="95">
        <v>1</v>
      </c>
      <c r="M89" s="97">
        <v>3</v>
      </c>
      <c r="N89" s="97">
        <f t="shared" si="5"/>
        <v>234</v>
      </c>
      <c r="P89" s="94">
        <v>45009</v>
      </c>
      <c r="Q89" s="95" t="s">
        <v>488</v>
      </c>
      <c r="R89" s="97">
        <v>0</v>
      </c>
      <c r="S89" s="97"/>
    </row>
    <row r="90" spans="1:19" ht="21.75" customHeight="1" x14ac:dyDescent="0.25">
      <c r="A90" s="94">
        <v>45010</v>
      </c>
      <c r="B90" s="95">
        <v>3</v>
      </c>
      <c r="C90" s="96">
        <v>0</v>
      </c>
      <c r="D90" s="97">
        <f t="shared" si="3"/>
        <v>979</v>
      </c>
      <c r="F90" s="94">
        <v>45010</v>
      </c>
      <c r="G90" s="95" t="s">
        <v>488</v>
      </c>
      <c r="H90" s="97">
        <v>0</v>
      </c>
      <c r="I90" s="97">
        <f t="shared" si="4"/>
        <v>402</v>
      </c>
      <c r="K90" s="94">
        <v>45010</v>
      </c>
      <c r="L90" s="95">
        <v>1</v>
      </c>
      <c r="M90" s="97">
        <v>0</v>
      </c>
      <c r="N90" s="97">
        <f t="shared" si="5"/>
        <v>234</v>
      </c>
      <c r="P90" s="94">
        <v>45010</v>
      </c>
      <c r="Q90" s="95" t="s">
        <v>488</v>
      </c>
      <c r="R90" s="97">
        <v>0</v>
      </c>
      <c r="S90" s="97"/>
    </row>
    <row r="91" spans="1:19" ht="21.75" customHeight="1" x14ac:dyDescent="0.25">
      <c r="A91" s="94">
        <v>45011</v>
      </c>
      <c r="B91" s="95">
        <v>3</v>
      </c>
      <c r="C91" s="96">
        <v>0</v>
      </c>
      <c r="D91" s="97">
        <f t="shared" si="3"/>
        <v>979</v>
      </c>
      <c r="F91" s="94">
        <v>45011</v>
      </c>
      <c r="G91" s="95" t="s">
        <v>488</v>
      </c>
      <c r="H91" s="97">
        <v>0</v>
      </c>
      <c r="I91" s="97">
        <f t="shared" si="4"/>
        <v>402</v>
      </c>
      <c r="K91" s="94">
        <v>45011</v>
      </c>
      <c r="L91" s="95">
        <v>1</v>
      </c>
      <c r="M91" s="97">
        <v>0</v>
      </c>
      <c r="N91" s="97">
        <f t="shared" si="5"/>
        <v>234</v>
      </c>
      <c r="P91" s="94">
        <v>45011</v>
      </c>
      <c r="Q91" s="95" t="s">
        <v>488</v>
      </c>
      <c r="R91" s="97">
        <v>0</v>
      </c>
      <c r="S91" s="97"/>
    </row>
    <row r="92" spans="1:19" ht="21.75" customHeight="1" x14ac:dyDescent="0.25">
      <c r="A92" s="94">
        <v>45012</v>
      </c>
      <c r="B92" s="95">
        <v>3</v>
      </c>
      <c r="C92" s="96">
        <v>0</v>
      </c>
      <c r="D92" s="97">
        <f t="shared" si="3"/>
        <v>979</v>
      </c>
      <c r="F92" s="94">
        <v>45012</v>
      </c>
      <c r="G92" s="95" t="s">
        <v>488</v>
      </c>
      <c r="H92" s="97">
        <v>0</v>
      </c>
      <c r="I92" s="97">
        <f t="shared" si="4"/>
        <v>402</v>
      </c>
      <c r="K92" s="94">
        <v>45012</v>
      </c>
      <c r="L92" s="95">
        <v>1</v>
      </c>
      <c r="M92" s="97">
        <v>0</v>
      </c>
      <c r="N92" s="97">
        <f t="shared" si="5"/>
        <v>234</v>
      </c>
      <c r="P92" s="94">
        <v>45012</v>
      </c>
      <c r="Q92" s="95" t="s">
        <v>488</v>
      </c>
      <c r="R92" s="97">
        <v>0</v>
      </c>
      <c r="S92" s="97"/>
    </row>
    <row r="93" spans="1:19" ht="21.75" customHeight="1" x14ac:dyDescent="0.25">
      <c r="A93" s="94">
        <v>45013</v>
      </c>
      <c r="B93" s="95">
        <v>3</v>
      </c>
      <c r="C93" s="96">
        <v>0</v>
      </c>
      <c r="D93" s="97">
        <f t="shared" si="3"/>
        <v>979</v>
      </c>
      <c r="F93" s="94">
        <v>45013</v>
      </c>
      <c r="G93" s="95" t="s">
        <v>488</v>
      </c>
      <c r="H93" s="97">
        <v>0</v>
      </c>
      <c r="I93" s="97">
        <f t="shared" si="4"/>
        <v>402</v>
      </c>
      <c r="K93" s="94">
        <v>45013</v>
      </c>
      <c r="L93" s="95">
        <v>1</v>
      </c>
      <c r="M93" s="97">
        <v>0</v>
      </c>
      <c r="N93" s="97">
        <f t="shared" si="5"/>
        <v>234</v>
      </c>
      <c r="P93" s="94">
        <v>45013</v>
      </c>
      <c r="Q93" s="95" t="s">
        <v>488</v>
      </c>
      <c r="R93" s="97">
        <v>0</v>
      </c>
      <c r="S93" s="97"/>
    </row>
    <row r="94" spans="1:19" ht="21.75" customHeight="1" x14ac:dyDescent="0.25">
      <c r="A94" s="94">
        <v>45014</v>
      </c>
      <c r="B94" s="95">
        <v>3</v>
      </c>
      <c r="C94" s="96">
        <v>0</v>
      </c>
      <c r="D94" s="97">
        <f t="shared" si="3"/>
        <v>979</v>
      </c>
      <c r="F94" s="94">
        <v>45014</v>
      </c>
      <c r="G94" s="95" t="s">
        <v>488</v>
      </c>
      <c r="H94" s="97">
        <v>0</v>
      </c>
      <c r="I94" s="97">
        <f t="shared" si="4"/>
        <v>402</v>
      </c>
      <c r="K94" s="94">
        <v>45014</v>
      </c>
      <c r="L94" s="95">
        <v>1</v>
      </c>
      <c r="M94" s="97">
        <v>0</v>
      </c>
      <c r="N94" s="97">
        <f t="shared" si="5"/>
        <v>234</v>
      </c>
      <c r="P94" s="94">
        <v>45014</v>
      </c>
      <c r="Q94" s="95" t="s">
        <v>488</v>
      </c>
      <c r="R94" s="97">
        <v>0</v>
      </c>
      <c r="S94" s="97"/>
    </row>
    <row r="95" spans="1:19" ht="21.75" customHeight="1" x14ac:dyDescent="0.25">
      <c r="A95" s="94">
        <v>45015</v>
      </c>
      <c r="B95" s="95">
        <v>3</v>
      </c>
      <c r="C95" s="96">
        <v>0</v>
      </c>
      <c r="D95" s="97">
        <f t="shared" si="3"/>
        <v>979</v>
      </c>
      <c r="F95" s="94">
        <v>45015</v>
      </c>
      <c r="G95" s="95" t="s">
        <v>488</v>
      </c>
      <c r="H95" s="97">
        <v>0</v>
      </c>
      <c r="I95" s="97">
        <f t="shared" si="4"/>
        <v>402</v>
      </c>
      <c r="K95" s="94">
        <v>45015</v>
      </c>
      <c r="L95" s="95">
        <v>1</v>
      </c>
      <c r="M95" s="97">
        <v>0</v>
      </c>
      <c r="N95" s="97">
        <f t="shared" si="5"/>
        <v>234</v>
      </c>
      <c r="P95" s="94">
        <v>45015</v>
      </c>
      <c r="Q95" s="95" t="s">
        <v>488</v>
      </c>
      <c r="R95" s="97">
        <v>0</v>
      </c>
      <c r="S95" s="97"/>
    </row>
    <row r="96" spans="1:19" ht="21.75" customHeight="1" x14ac:dyDescent="0.25">
      <c r="A96" s="94">
        <v>45016</v>
      </c>
      <c r="B96" s="95">
        <v>3</v>
      </c>
      <c r="C96" s="96">
        <v>0</v>
      </c>
      <c r="D96" s="97">
        <f t="shared" si="3"/>
        <v>979</v>
      </c>
      <c r="F96" s="94">
        <v>45016</v>
      </c>
      <c r="G96" s="95" t="s">
        <v>488</v>
      </c>
      <c r="H96" s="97">
        <v>0</v>
      </c>
      <c r="I96" s="97">
        <f t="shared" si="4"/>
        <v>402</v>
      </c>
      <c r="K96" s="94">
        <v>45016</v>
      </c>
      <c r="L96" s="95">
        <v>1</v>
      </c>
      <c r="M96" s="97">
        <v>0</v>
      </c>
      <c r="N96" s="97">
        <f t="shared" si="5"/>
        <v>234</v>
      </c>
      <c r="P96" s="94">
        <v>45016</v>
      </c>
      <c r="Q96" s="95" t="s">
        <v>488</v>
      </c>
      <c r="R96" s="97">
        <v>0</v>
      </c>
      <c r="S96" s="97"/>
    </row>
    <row r="97" spans="1:19" ht="21.75" customHeight="1" x14ac:dyDescent="0.25">
      <c r="A97" s="94">
        <v>45017</v>
      </c>
      <c r="B97" s="95">
        <v>3</v>
      </c>
      <c r="C97" s="96">
        <v>0</v>
      </c>
      <c r="D97" s="97">
        <f t="shared" si="3"/>
        <v>979</v>
      </c>
      <c r="F97" s="94">
        <v>45017</v>
      </c>
      <c r="G97" s="95" t="s">
        <v>488</v>
      </c>
      <c r="H97" s="97">
        <v>0</v>
      </c>
      <c r="I97" s="97">
        <f t="shared" si="4"/>
        <v>402</v>
      </c>
      <c r="K97" s="94">
        <v>45017</v>
      </c>
      <c r="L97" s="95">
        <v>1</v>
      </c>
      <c r="M97" s="97">
        <v>0</v>
      </c>
      <c r="N97" s="97">
        <f t="shared" si="5"/>
        <v>234</v>
      </c>
      <c r="P97" s="94">
        <v>45017</v>
      </c>
      <c r="Q97" s="95" t="s">
        <v>488</v>
      </c>
      <c r="R97" s="97">
        <v>0</v>
      </c>
      <c r="S97" s="97"/>
    </row>
    <row r="98" spans="1:19" ht="21.75" customHeight="1" x14ac:dyDescent="0.25">
      <c r="A98" s="94">
        <v>45018</v>
      </c>
      <c r="B98" s="95">
        <v>3</v>
      </c>
      <c r="C98" s="96">
        <v>0</v>
      </c>
      <c r="D98" s="97">
        <f t="shared" si="3"/>
        <v>979</v>
      </c>
      <c r="F98" s="94">
        <v>45018</v>
      </c>
      <c r="G98" s="95" t="s">
        <v>488</v>
      </c>
      <c r="H98" s="97">
        <v>0</v>
      </c>
      <c r="I98" s="97">
        <f t="shared" si="4"/>
        <v>402</v>
      </c>
      <c r="K98" s="94">
        <v>45018</v>
      </c>
      <c r="L98" s="95">
        <v>1</v>
      </c>
      <c r="M98" s="97">
        <v>0</v>
      </c>
      <c r="N98" s="97">
        <f t="shared" si="5"/>
        <v>234</v>
      </c>
      <c r="P98" s="94">
        <v>45018</v>
      </c>
      <c r="Q98" s="95" t="s">
        <v>488</v>
      </c>
      <c r="R98" s="97">
        <v>0</v>
      </c>
      <c r="S98" s="97"/>
    </row>
    <row r="99" spans="1:19" ht="21.75" customHeight="1" x14ac:dyDescent="0.25">
      <c r="A99" s="94">
        <v>45019</v>
      </c>
      <c r="B99" s="95">
        <v>3</v>
      </c>
      <c r="C99" s="96">
        <v>0</v>
      </c>
      <c r="D99" s="97">
        <f t="shared" si="3"/>
        <v>979</v>
      </c>
      <c r="F99" s="94">
        <v>45019</v>
      </c>
      <c r="G99" s="95" t="s">
        <v>488</v>
      </c>
      <c r="H99" s="97">
        <v>0</v>
      </c>
      <c r="I99" s="97">
        <f t="shared" si="4"/>
        <v>402</v>
      </c>
      <c r="K99" s="94">
        <v>45019</v>
      </c>
      <c r="L99" s="95">
        <v>1</v>
      </c>
      <c r="M99" s="97">
        <v>0</v>
      </c>
      <c r="N99" s="97">
        <f t="shared" si="5"/>
        <v>234</v>
      </c>
      <c r="P99" s="94">
        <v>45019</v>
      </c>
      <c r="Q99" s="95" t="s">
        <v>488</v>
      </c>
      <c r="R99" s="97">
        <v>0</v>
      </c>
      <c r="S99" s="97"/>
    </row>
    <row r="100" spans="1:19" ht="21.75" customHeight="1" x14ac:dyDescent="0.25">
      <c r="A100" s="94">
        <v>45020</v>
      </c>
      <c r="B100" s="95">
        <v>3</v>
      </c>
      <c r="C100" s="96">
        <v>0</v>
      </c>
      <c r="D100" s="97">
        <f t="shared" si="3"/>
        <v>979</v>
      </c>
      <c r="F100" s="94">
        <v>45020</v>
      </c>
      <c r="G100" s="95" t="s">
        <v>488</v>
      </c>
      <c r="H100" s="97">
        <v>0</v>
      </c>
      <c r="I100" s="97">
        <f t="shared" si="4"/>
        <v>402</v>
      </c>
      <c r="K100" s="94">
        <v>45020</v>
      </c>
      <c r="L100" s="95">
        <v>1</v>
      </c>
      <c r="M100" s="97">
        <v>0</v>
      </c>
      <c r="N100" s="97">
        <f t="shared" si="5"/>
        <v>234</v>
      </c>
      <c r="P100" s="94">
        <v>45020</v>
      </c>
      <c r="Q100" s="95" t="s">
        <v>488</v>
      </c>
      <c r="R100" s="97">
        <v>0</v>
      </c>
      <c r="S100" s="97"/>
    </row>
    <row r="101" spans="1:19" ht="21.75" customHeight="1" x14ac:dyDescent="0.25">
      <c r="A101" s="94">
        <v>45021</v>
      </c>
      <c r="B101" s="95">
        <v>3</v>
      </c>
      <c r="C101" s="96">
        <v>1</v>
      </c>
      <c r="D101" s="97">
        <f t="shared" si="3"/>
        <v>980</v>
      </c>
      <c r="F101" s="94">
        <v>45021</v>
      </c>
      <c r="G101" s="95" t="s">
        <v>488</v>
      </c>
      <c r="H101" s="97">
        <v>0</v>
      </c>
      <c r="I101" s="97">
        <f t="shared" si="4"/>
        <v>402</v>
      </c>
      <c r="K101" s="94">
        <v>45021</v>
      </c>
      <c r="L101" s="95">
        <v>1</v>
      </c>
      <c r="M101" s="97">
        <v>9</v>
      </c>
      <c r="N101" s="97">
        <f t="shared" si="5"/>
        <v>243</v>
      </c>
      <c r="P101" s="94">
        <v>45021</v>
      </c>
      <c r="Q101" s="95" t="s">
        <v>488</v>
      </c>
      <c r="R101" s="97">
        <v>0</v>
      </c>
      <c r="S101" s="97"/>
    </row>
    <row r="102" spans="1:19" ht="21.75" customHeight="1" x14ac:dyDescent="0.25">
      <c r="A102" s="94">
        <v>45022</v>
      </c>
      <c r="B102" s="95">
        <v>3</v>
      </c>
      <c r="C102" s="96">
        <v>0</v>
      </c>
      <c r="D102" s="97">
        <f t="shared" si="3"/>
        <v>980</v>
      </c>
      <c r="F102" s="94">
        <v>45022</v>
      </c>
      <c r="G102" s="95" t="s">
        <v>488</v>
      </c>
      <c r="H102" s="97">
        <v>0</v>
      </c>
      <c r="I102" s="97">
        <f t="shared" si="4"/>
        <v>402</v>
      </c>
      <c r="K102" s="94">
        <v>45022</v>
      </c>
      <c r="L102" s="95">
        <v>1</v>
      </c>
      <c r="M102" s="97">
        <v>0</v>
      </c>
      <c r="N102" s="97">
        <f t="shared" si="5"/>
        <v>243</v>
      </c>
      <c r="P102" s="94">
        <v>45022</v>
      </c>
      <c r="Q102" s="95" t="s">
        <v>488</v>
      </c>
      <c r="R102" s="97">
        <v>0</v>
      </c>
      <c r="S102" s="97"/>
    </row>
    <row r="103" spans="1:19" ht="21.75" customHeight="1" x14ac:dyDescent="0.25">
      <c r="A103" s="94">
        <v>45023</v>
      </c>
      <c r="B103" s="95">
        <v>3</v>
      </c>
      <c r="C103" s="96">
        <v>0</v>
      </c>
      <c r="D103" s="97">
        <f t="shared" si="3"/>
        <v>980</v>
      </c>
      <c r="F103" s="94">
        <v>45023</v>
      </c>
      <c r="G103" s="95" t="s">
        <v>488</v>
      </c>
      <c r="H103" s="97">
        <v>0</v>
      </c>
      <c r="I103" s="97">
        <f t="shared" si="4"/>
        <v>402</v>
      </c>
      <c r="K103" s="94">
        <v>45023</v>
      </c>
      <c r="L103" s="95">
        <v>1</v>
      </c>
      <c r="M103" s="97">
        <v>0</v>
      </c>
      <c r="N103" s="97">
        <f t="shared" si="5"/>
        <v>243</v>
      </c>
      <c r="P103" s="94">
        <v>45023</v>
      </c>
      <c r="Q103" s="95" t="s">
        <v>488</v>
      </c>
      <c r="R103" s="97">
        <v>0</v>
      </c>
      <c r="S103" s="97"/>
    </row>
    <row r="104" spans="1:19" ht="21.75" customHeight="1" x14ac:dyDescent="0.25">
      <c r="A104" s="94">
        <v>45024</v>
      </c>
      <c r="B104" s="95">
        <v>3</v>
      </c>
      <c r="C104" s="96">
        <v>0</v>
      </c>
      <c r="D104" s="97">
        <f t="shared" si="3"/>
        <v>980</v>
      </c>
      <c r="F104" s="94">
        <v>45024</v>
      </c>
      <c r="G104" s="95" t="s">
        <v>488</v>
      </c>
      <c r="H104" s="97">
        <v>0</v>
      </c>
      <c r="I104" s="97">
        <f t="shared" si="4"/>
        <v>402</v>
      </c>
      <c r="K104" s="94">
        <v>45024</v>
      </c>
      <c r="L104" s="95">
        <v>1</v>
      </c>
      <c r="M104" s="97">
        <v>0</v>
      </c>
      <c r="N104" s="97">
        <f t="shared" si="5"/>
        <v>243</v>
      </c>
      <c r="P104" s="94">
        <v>45024</v>
      </c>
      <c r="Q104" s="95" t="s">
        <v>488</v>
      </c>
      <c r="R104" s="97">
        <v>0</v>
      </c>
      <c r="S104" s="97"/>
    </row>
    <row r="105" spans="1:19" ht="21.75" customHeight="1" x14ac:dyDescent="0.25">
      <c r="A105" s="94">
        <v>45025</v>
      </c>
      <c r="B105" s="95">
        <v>3</v>
      </c>
      <c r="C105" s="96">
        <v>0</v>
      </c>
      <c r="D105" s="97">
        <f t="shared" si="3"/>
        <v>980</v>
      </c>
      <c r="F105" s="94">
        <v>45025</v>
      </c>
      <c r="G105" s="95" t="s">
        <v>488</v>
      </c>
      <c r="H105" s="97">
        <v>0</v>
      </c>
      <c r="I105" s="97">
        <f t="shared" si="4"/>
        <v>402</v>
      </c>
      <c r="K105" s="94">
        <v>45025</v>
      </c>
      <c r="L105" s="95">
        <v>1</v>
      </c>
      <c r="M105" s="97">
        <v>0</v>
      </c>
      <c r="N105" s="97">
        <f t="shared" si="5"/>
        <v>243</v>
      </c>
      <c r="P105" s="94">
        <v>45025</v>
      </c>
      <c r="Q105" s="95" t="s">
        <v>488</v>
      </c>
      <c r="R105" s="97">
        <v>0</v>
      </c>
      <c r="S105" s="97"/>
    </row>
    <row r="106" spans="1:19" ht="21.75" customHeight="1" x14ac:dyDescent="0.25">
      <c r="A106" s="94">
        <v>45026</v>
      </c>
      <c r="B106" s="95">
        <v>3</v>
      </c>
      <c r="C106" s="96">
        <v>0</v>
      </c>
      <c r="D106" s="97">
        <f t="shared" si="3"/>
        <v>980</v>
      </c>
      <c r="F106" s="94">
        <v>45026</v>
      </c>
      <c r="G106" s="95" t="s">
        <v>488</v>
      </c>
      <c r="H106" s="97">
        <v>0</v>
      </c>
      <c r="I106" s="97">
        <f t="shared" si="4"/>
        <v>402</v>
      </c>
      <c r="K106" s="94">
        <v>45026</v>
      </c>
      <c r="L106" s="95">
        <v>1</v>
      </c>
      <c r="M106" s="97">
        <v>2</v>
      </c>
      <c r="N106" s="97">
        <f t="shared" si="5"/>
        <v>245</v>
      </c>
      <c r="P106" s="94">
        <v>45026</v>
      </c>
      <c r="Q106" s="95" t="s">
        <v>488</v>
      </c>
      <c r="R106" s="97">
        <v>0</v>
      </c>
      <c r="S106" s="97"/>
    </row>
    <row r="107" spans="1:19" ht="21.75" customHeight="1" x14ac:dyDescent="0.25">
      <c r="A107" s="94">
        <v>45027</v>
      </c>
      <c r="B107" s="95">
        <v>3</v>
      </c>
      <c r="C107" s="96">
        <v>8</v>
      </c>
      <c r="D107" s="97">
        <f t="shared" si="3"/>
        <v>988</v>
      </c>
      <c r="F107" s="94">
        <v>45027</v>
      </c>
      <c r="G107" s="95" t="s">
        <v>488</v>
      </c>
      <c r="H107" s="97">
        <v>0</v>
      </c>
      <c r="I107" s="97">
        <f t="shared" si="4"/>
        <v>402</v>
      </c>
      <c r="K107" s="94">
        <v>45027</v>
      </c>
      <c r="L107" s="95">
        <v>1</v>
      </c>
      <c r="M107" s="97">
        <v>2</v>
      </c>
      <c r="N107" s="97">
        <f t="shared" si="5"/>
        <v>247</v>
      </c>
      <c r="P107" s="94">
        <v>45027</v>
      </c>
      <c r="Q107" s="95" t="s">
        <v>488</v>
      </c>
      <c r="R107" s="97">
        <v>0</v>
      </c>
      <c r="S107" s="97"/>
    </row>
    <row r="108" spans="1:19" ht="21.75" customHeight="1" x14ac:dyDescent="0.25">
      <c r="A108" s="94">
        <v>45028</v>
      </c>
      <c r="B108" s="95">
        <v>3</v>
      </c>
      <c r="C108" s="96">
        <v>2</v>
      </c>
      <c r="D108" s="97">
        <f t="shared" si="3"/>
        <v>990</v>
      </c>
      <c r="F108" s="94">
        <v>45028</v>
      </c>
      <c r="G108" s="95" t="s">
        <v>488</v>
      </c>
      <c r="H108" s="97">
        <v>0</v>
      </c>
      <c r="I108" s="97">
        <f t="shared" si="4"/>
        <v>402</v>
      </c>
      <c r="K108" s="94">
        <v>45028</v>
      </c>
      <c r="L108" s="95">
        <v>1</v>
      </c>
      <c r="M108" s="97">
        <v>4</v>
      </c>
      <c r="N108" s="97">
        <f t="shared" si="5"/>
        <v>251</v>
      </c>
      <c r="P108" s="94">
        <v>45028</v>
      </c>
      <c r="Q108" s="95" t="s">
        <v>488</v>
      </c>
      <c r="R108" s="97">
        <v>0</v>
      </c>
      <c r="S108" s="97"/>
    </row>
    <row r="109" spans="1:19" ht="21.75" customHeight="1" x14ac:dyDescent="0.25">
      <c r="A109" s="94">
        <v>45029</v>
      </c>
      <c r="B109" s="95">
        <v>3</v>
      </c>
      <c r="C109" s="96">
        <v>2</v>
      </c>
      <c r="D109" s="97">
        <f t="shared" si="3"/>
        <v>992</v>
      </c>
      <c r="F109" s="94">
        <v>45029</v>
      </c>
      <c r="G109" s="95" t="s">
        <v>488</v>
      </c>
      <c r="H109" s="97">
        <v>0</v>
      </c>
      <c r="I109" s="97">
        <f t="shared" si="4"/>
        <v>402</v>
      </c>
      <c r="K109" s="94">
        <v>45029</v>
      </c>
      <c r="L109" s="95">
        <v>1</v>
      </c>
      <c r="M109" s="97">
        <v>0</v>
      </c>
      <c r="N109" s="97">
        <f t="shared" si="5"/>
        <v>251</v>
      </c>
      <c r="P109" s="94">
        <v>45029</v>
      </c>
      <c r="Q109" s="95" t="s">
        <v>488</v>
      </c>
      <c r="R109" s="97">
        <v>0</v>
      </c>
      <c r="S109" s="97"/>
    </row>
    <row r="110" spans="1:19" ht="21.75" customHeight="1" x14ac:dyDescent="0.25">
      <c r="A110" s="94">
        <v>45030</v>
      </c>
      <c r="B110" s="95">
        <v>3</v>
      </c>
      <c r="C110" s="96">
        <v>0</v>
      </c>
      <c r="D110" s="97">
        <f t="shared" si="3"/>
        <v>992</v>
      </c>
      <c r="F110" s="94">
        <v>45030</v>
      </c>
      <c r="G110" s="95" t="s">
        <v>488</v>
      </c>
      <c r="H110" s="97">
        <v>0</v>
      </c>
      <c r="I110" s="97">
        <f t="shared" si="4"/>
        <v>402</v>
      </c>
      <c r="K110" s="94">
        <v>45030</v>
      </c>
      <c r="L110" s="95">
        <v>1</v>
      </c>
      <c r="M110" s="97">
        <v>0</v>
      </c>
      <c r="N110" s="97">
        <f t="shared" si="5"/>
        <v>251</v>
      </c>
      <c r="P110" s="94">
        <v>45030</v>
      </c>
      <c r="Q110" s="95" t="s">
        <v>488</v>
      </c>
      <c r="R110" s="97">
        <v>0</v>
      </c>
      <c r="S110" s="97"/>
    </row>
    <row r="111" spans="1:19" ht="21.75" customHeight="1" x14ac:dyDescent="0.25">
      <c r="A111" s="94">
        <v>45031</v>
      </c>
      <c r="B111" s="95">
        <v>3</v>
      </c>
      <c r="C111" s="96">
        <v>0</v>
      </c>
      <c r="D111" s="97">
        <f t="shared" si="3"/>
        <v>992</v>
      </c>
      <c r="F111" s="94">
        <v>45031</v>
      </c>
      <c r="G111" s="95" t="s">
        <v>488</v>
      </c>
      <c r="H111" s="97">
        <v>0</v>
      </c>
      <c r="I111" s="97">
        <f t="shared" si="4"/>
        <v>402</v>
      </c>
      <c r="K111" s="94">
        <v>45031</v>
      </c>
      <c r="L111" s="95">
        <v>1</v>
      </c>
      <c r="M111" s="97">
        <v>0</v>
      </c>
      <c r="N111" s="97">
        <f t="shared" si="5"/>
        <v>251</v>
      </c>
      <c r="P111" s="94">
        <v>45031</v>
      </c>
      <c r="Q111" s="95" t="s">
        <v>488</v>
      </c>
      <c r="R111" s="97">
        <v>0</v>
      </c>
      <c r="S111" s="97"/>
    </row>
    <row r="112" spans="1:19" ht="21.75" customHeight="1" x14ac:dyDescent="0.25">
      <c r="A112" s="94">
        <v>45032</v>
      </c>
      <c r="B112" s="95">
        <v>3</v>
      </c>
      <c r="C112" s="96">
        <v>0</v>
      </c>
      <c r="D112" s="97">
        <f t="shared" si="3"/>
        <v>992</v>
      </c>
      <c r="F112" s="94">
        <v>45032</v>
      </c>
      <c r="G112" s="95" t="s">
        <v>488</v>
      </c>
      <c r="H112" s="97">
        <v>0</v>
      </c>
      <c r="I112" s="97">
        <f t="shared" si="4"/>
        <v>402</v>
      </c>
      <c r="K112" s="94">
        <v>45032</v>
      </c>
      <c r="L112" s="95">
        <v>1</v>
      </c>
      <c r="M112" s="97">
        <v>0</v>
      </c>
      <c r="N112" s="97">
        <f t="shared" si="5"/>
        <v>251</v>
      </c>
      <c r="P112" s="94">
        <v>45032</v>
      </c>
      <c r="Q112" s="95" t="s">
        <v>488</v>
      </c>
      <c r="R112" s="97">
        <v>0</v>
      </c>
      <c r="S112" s="97"/>
    </row>
    <row r="113" spans="1:19" ht="21.75" customHeight="1" x14ac:dyDescent="0.25">
      <c r="A113" s="94">
        <v>45033</v>
      </c>
      <c r="B113" s="95">
        <v>3</v>
      </c>
      <c r="C113" s="96">
        <v>8</v>
      </c>
      <c r="D113" s="97">
        <f t="shared" si="3"/>
        <v>1000</v>
      </c>
      <c r="F113" s="94">
        <v>45033</v>
      </c>
      <c r="G113" s="95" t="s">
        <v>488</v>
      </c>
      <c r="H113" s="97">
        <v>0</v>
      </c>
      <c r="I113" s="97">
        <f t="shared" si="4"/>
        <v>402</v>
      </c>
      <c r="K113" s="94">
        <v>45033</v>
      </c>
      <c r="L113" s="95">
        <v>1</v>
      </c>
      <c r="M113" s="97">
        <v>3</v>
      </c>
      <c r="N113" s="97">
        <f t="shared" si="5"/>
        <v>254</v>
      </c>
      <c r="P113" s="94">
        <v>45033</v>
      </c>
      <c r="Q113" s="95" t="s">
        <v>488</v>
      </c>
      <c r="R113" s="97">
        <v>0</v>
      </c>
      <c r="S113" s="97"/>
    </row>
    <row r="114" spans="1:19" ht="21.75" customHeight="1" x14ac:dyDescent="0.25">
      <c r="A114" s="94">
        <v>45034</v>
      </c>
      <c r="B114" s="95">
        <v>3</v>
      </c>
      <c r="C114" s="96">
        <v>0</v>
      </c>
      <c r="D114" s="97">
        <f t="shared" si="3"/>
        <v>1000</v>
      </c>
      <c r="F114" s="94">
        <v>45034</v>
      </c>
      <c r="G114" s="95" t="s">
        <v>488</v>
      </c>
      <c r="H114" s="97">
        <v>0</v>
      </c>
      <c r="I114" s="97">
        <f t="shared" si="4"/>
        <v>402</v>
      </c>
      <c r="K114" s="94">
        <v>45034</v>
      </c>
      <c r="L114" s="95">
        <v>1</v>
      </c>
      <c r="M114" s="97">
        <v>3</v>
      </c>
      <c r="N114" s="97">
        <f t="shared" si="5"/>
        <v>257</v>
      </c>
      <c r="P114" s="94">
        <v>45034</v>
      </c>
      <c r="Q114" s="95" t="s">
        <v>488</v>
      </c>
      <c r="R114" s="97">
        <v>0</v>
      </c>
      <c r="S114" s="97"/>
    </row>
    <row r="115" spans="1:19" ht="21.75" customHeight="1" x14ac:dyDescent="0.25">
      <c r="A115" s="94">
        <v>45035</v>
      </c>
      <c r="B115" s="95">
        <v>3</v>
      </c>
      <c r="C115" s="96">
        <v>0</v>
      </c>
      <c r="D115" s="97">
        <f t="shared" si="3"/>
        <v>1000</v>
      </c>
      <c r="F115" s="94">
        <v>45035</v>
      </c>
      <c r="G115" s="95" t="s">
        <v>488</v>
      </c>
      <c r="H115" s="97">
        <v>0</v>
      </c>
      <c r="I115" s="97">
        <f t="shared" si="4"/>
        <v>402</v>
      </c>
      <c r="K115" s="94">
        <v>45035</v>
      </c>
      <c r="L115" s="95">
        <v>1</v>
      </c>
      <c r="M115" s="97">
        <v>0</v>
      </c>
      <c r="N115" s="97">
        <f t="shared" si="5"/>
        <v>257</v>
      </c>
      <c r="P115" s="94">
        <v>45035</v>
      </c>
      <c r="Q115" s="95" t="s">
        <v>488</v>
      </c>
      <c r="R115" s="97">
        <v>0</v>
      </c>
      <c r="S115" s="97"/>
    </row>
    <row r="116" spans="1:19" ht="21.75" customHeight="1" x14ac:dyDescent="0.25">
      <c r="A116" s="94">
        <v>45036</v>
      </c>
      <c r="B116" s="95">
        <v>3</v>
      </c>
      <c r="C116" s="96">
        <v>0</v>
      </c>
      <c r="D116" s="97">
        <f t="shared" si="3"/>
        <v>1000</v>
      </c>
      <c r="F116" s="94">
        <v>45036</v>
      </c>
      <c r="G116" s="95" t="s">
        <v>488</v>
      </c>
      <c r="H116" s="97">
        <v>0</v>
      </c>
      <c r="I116" s="97">
        <f t="shared" si="4"/>
        <v>402</v>
      </c>
      <c r="K116" s="94">
        <v>45036</v>
      </c>
      <c r="L116" s="95">
        <v>1</v>
      </c>
      <c r="M116" s="97">
        <v>0</v>
      </c>
      <c r="N116" s="97">
        <f t="shared" si="5"/>
        <v>257</v>
      </c>
      <c r="P116" s="94">
        <v>45036</v>
      </c>
      <c r="Q116" s="95" t="s">
        <v>488</v>
      </c>
      <c r="R116" s="97">
        <v>0</v>
      </c>
      <c r="S116" s="97"/>
    </row>
    <row r="117" spans="1:19" ht="21.75" customHeight="1" x14ac:dyDescent="0.25">
      <c r="A117" s="94">
        <v>45037</v>
      </c>
      <c r="B117" s="95">
        <v>3</v>
      </c>
      <c r="C117" s="96">
        <v>0</v>
      </c>
      <c r="D117" s="97">
        <f t="shared" si="3"/>
        <v>1000</v>
      </c>
      <c r="F117" s="94">
        <v>45037</v>
      </c>
      <c r="G117" s="95" t="s">
        <v>488</v>
      </c>
      <c r="H117" s="97">
        <v>0</v>
      </c>
      <c r="I117" s="97">
        <f t="shared" si="4"/>
        <v>402</v>
      </c>
      <c r="K117" s="94">
        <v>45037</v>
      </c>
      <c r="L117" s="95">
        <v>1</v>
      </c>
      <c r="M117" s="97">
        <v>0</v>
      </c>
      <c r="N117" s="97">
        <f t="shared" si="5"/>
        <v>257</v>
      </c>
      <c r="P117" s="94">
        <v>45037</v>
      </c>
      <c r="Q117" s="95" t="s">
        <v>488</v>
      </c>
      <c r="R117" s="97">
        <v>0</v>
      </c>
      <c r="S117" s="97"/>
    </row>
    <row r="118" spans="1:19" ht="21.75" customHeight="1" x14ac:dyDescent="0.25">
      <c r="A118" s="94">
        <v>45038</v>
      </c>
      <c r="B118" s="95">
        <v>3</v>
      </c>
      <c r="C118" s="96">
        <v>0</v>
      </c>
      <c r="D118" s="97">
        <f t="shared" si="3"/>
        <v>1000</v>
      </c>
      <c r="F118" s="94">
        <v>45038</v>
      </c>
      <c r="G118" s="95" t="s">
        <v>488</v>
      </c>
      <c r="H118" s="97">
        <v>0</v>
      </c>
      <c r="I118" s="97">
        <f t="shared" si="4"/>
        <v>402</v>
      </c>
      <c r="K118" s="94">
        <v>45038</v>
      </c>
      <c r="L118" s="95">
        <v>1</v>
      </c>
      <c r="M118" s="97">
        <v>0</v>
      </c>
      <c r="N118" s="97">
        <f t="shared" si="5"/>
        <v>257</v>
      </c>
      <c r="P118" s="94">
        <v>45038</v>
      </c>
      <c r="Q118" s="95" t="s">
        <v>488</v>
      </c>
      <c r="R118" s="97">
        <v>0</v>
      </c>
      <c r="S118" s="97"/>
    </row>
    <row r="119" spans="1:19" ht="21.75" customHeight="1" x14ac:dyDescent="0.25">
      <c r="A119" s="94">
        <v>45039</v>
      </c>
      <c r="B119" s="95">
        <v>3</v>
      </c>
      <c r="C119" s="96">
        <v>0</v>
      </c>
      <c r="D119" s="97">
        <f t="shared" si="3"/>
        <v>1000</v>
      </c>
      <c r="F119" s="94">
        <v>45039</v>
      </c>
      <c r="G119" s="95" t="s">
        <v>488</v>
      </c>
      <c r="H119" s="97">
        <v>0</v>
      </c>
      <c r="I119" s="97">
        <f t="shared" si="4"/>
        <v>402</v>
      </c>
      <c r="K119" s="94">
        <v>45039</v>
      </c>
      <c r="L119" s="95">
        <v>1</v>
      </c>
      <c r="M119" s="97">
        <v>0</v>
      </c>
      <c r="N119" s="97">
        <f t="shared" si="5"/>
        <v>257</v>
      </c>
      <c r="P119" s="94">
        <v>45039</v>
      </c>
      <c r="Q119" s="95" t="s">
        <v>488</v>
      </c>
      <c r="R119" s="97">
        <v>0</v>
      </c>
      <c r="S119" s="97"/>
    </row>
    <row r="120" spans="1:19" ht="21.75" customHeight="1" x14ac:dyDescent="0.25">
      <c r="A120" s="94">
        <v>45040</v>
      </c>
      <c r="B120" s="95">
        <v>3</v>
      </c>
      <c r="C120" s="96">
        <v>0</v>
      </c>
      <c r="D120" s="97">
        <f t="shared" si="3"/>
        <v>1000</v>
      </c>
      <c r="F120" s="94">
        <v>45040</v>
      </c>
      <c r="G120" s="95" t="s">
        <v>488</v>
      </c>
      <c r="H120" s="97">
        <v>0</v>
      </c>
      <c r="I120" s="97">
        <f t="shared" si="4"/>
        <v>402</v>
      </c>
      <c r="K120" s="94">
        <v>45040</v>
      </c>
      <c r="L120" s="95">
        <v>1</v>
      </c>
      <c r="M120" s="97">
        <v>0</v>
      </c>
      <c r="N120" s="97">
        <f t="shared" si="5"/>
        <v>257</v>
      </c>
      <c r="P120" s="94">
        <v>45040</v>
      </c>
      <c r="Q120" s="95" t="s">
        <v>488</v>
      </c>
      <c r="R120" s="97">
        <v>0</v>
      </c>
      <c r="S120" s="97"/>
    </row>
    <row r="121" spans="1:19" ht="21.75" customHeight="1" x14ac:dyDescent="0.25">
      <c r="A121" s="94">
        <v>45041</v>
      </c>
      <c r="B121" s="95">
        <v>3</v>
      </c>
      <c r="C121" s="96">
        <v>0</v>
      </c>
      <c r="D121" s="97">
        <f t="shared" si="3"/>
        <v>1000</v>
      </c>
      <c r="F121" s="94">
        <v>45041</v>
      </c>
      <c r="G121" s="95" t="s">
        <v>488</v>
      </c>
      <c r="H121" s="97">
        <v>0</v>
      </c>
      <c r="I121" s="97">
        <f t="shared" si="4"/>
        <v>402</v>
      </c>
      <c r="K121" s="94">
        <v>45041</v>
      </c>
      <c r="L121" s="95">
        <v>1</v>
      </c>
      <c r="M121" s="97">
        <v>0</v>
      </c>
      <c r="N121" s="97">
        <f t="shared" si="5"/>
        <v>257</v>
      </c>
      <c r="P121" s="94">
        <v>45041</v>
      </c>
      <c r="Q121" s="95" t="s">
        <v>488</v>
      </c>
      <c r="R121" s="97">
        <v>0</v>
      </c>
      <c r="S121" s="97"/>
    </row>
    <row r="122" spans="1:19" ht="21.75" customHeight="1" x14ac:dyDescent="0.25">
      <c r="A122" s="94">
        <v>45042</v>
      </c>
      <c r="B122" s="95">
        <v>3</v>
      </c>
      <c r="C122" s="96">
        <v>0</v>
      </c>
      <c r="D122" s="97">
        <f t="shared" si="3"/>
        <v>1000</v>
      </c>
      <c r="F122" s="94">
        <v>45042</v>
      </c>
      <c r="G122" s="95" t="s">
        <v>488</v>
      </c>
      <c r="H122" s="97">
        <v>0</v>
      </c>
      <c r="I122" s="97">
        <f t="shared" si="4"/>
        <v>402</v>
      </c>
      <c r="K122" s="94">
        <v>45042</v>
      </c>
      <c r="L122" s="95">
        <v>1</v>
      </c>
      <c r="M122" s="97">
        <v>0</v>
      </c>
      <c r="N122" s="97">
        <f t="shared" si="5"/>
        <v>257</v>
      </c>
      <c r="P122" s="94">
        <v>45042</v>
      </c>
      <c r="Q122" s="95" t="s">
        <v>488</v>
      </c>
      <c r="R122" s="97">
        <v>0</v>
      </c>
      <c r="S122" s="97"/>
    </row>
    <row r="123" spans="1:19" ht="21.75" customHeight="1" x14ac:dyDescent="0.25">
      <c r="A123" s="94">
        <v>45043</v>
      </c>
      <c r="B123" s="95">
        <v>3</v>
      </c>
      <c r="C123" s="96">
        <v>0</v>
      </c>
      <c r="D123" s="97">
        <f t="shared" si="3"/>
        <v>1000</v>
      </c>
      <c r="F123" s="94">
        <v>45043</v>
      </c>
      <c r="G123" s="95" t="s">
        <v>488</v>
      </c>
      <c r="H123" s="97">
        <v>0</v>
      </c>
      <c r="I123" s="97">
        <f t="shared" si="4"/>
        <v>402</v>
      </c>
      <c r="K123" s="94">
        <v>45043</v>
      </c>
      <c r="L123" s="95">
        <v>1</v>
      </c>
      <c r="M123" s="97">
        <v>0</v>
      </c>
      <c r="N123" s="97">
        <f t="shared" si="5"/>
        <v>257</v>
      </c>
      <c r="P123" s="94">
        <v>45043</v>
      </c>
      <c r="Q123" s="95" t="s">
        <v>488</v>
      </c>
      <c r="R123" s="97">
        <v>0</v>
      </c>
      <c r="S123" s="97"/>
    </row>
    <row r="124" spans="1:19" ht="21.75" customHeight="1" x14ac:dyDescent="0.25">
      <c r="A124" s="94">
        <v>45044</v>
      </c>
      <c r="B124" s="95">
        <v>3</v>
      </c>
      <c r="C124" s="96">
        <v>0</v>
      </c>
      <c r="D124" s="97">
        <f t="shared" si="3"/>
        <v>1000</v>
      </c>
      <c r="F124" s="94">
        <v>45044</v>
      </c>
      <c r="G124" s="95" t="s">
        <v>488</v>
      </c>
      <c r="H124" s="97">
        <v>0</v>
      </c>
      <c r="I124" s="97">
        <f t="shared" si="4"/>
        <v>402</v>
      </c>
      <c r="K124" s="94">
        <v>45044</v>
      </c>
      <c r="L124" s="95">
        <v>1</v>
      </c>
      <c r="M124" s="97">
        <v>0</v>
      </c>
      <c r="N124" s="97">
        <f t="shared" si="5"/>
        <v>257</v>
      </c>
      <c r="P124" s="94">
        <v>45044</v>
      </c>
      <c r="Q124" s="95" t="s">
        <v>488</v>
      </c>
      <c r="R124" s="97">
        <v>0</v>
      </c>
      <c r="S124" s="97"/>
    </row>
    <row r="125" spans="1:19" ht="21.75" customHeight="1" x14ac:dyDescent="0.25">
      <c r="A125" s="94">
        <v>45045</v>
      </c>
      <c r="B125" s="95">
        <v>3</v>
      </c>
      <c r="C125" s="96">
        <v>0</v>
      </c>
      <c r="D125" s="97">
        <f t="shared" si="3"/>
        <v>1000</v>
      </c>
      <c r="F125" s="94">
        <v>45045</v>
      </c>
      <c r="G125" s="95" t="s">
        <v>488</v>
      </c>
      <c r="H125" s="97">
        <v>0</v>
      </c>
      <c r="I125" s="97">
        <f t="shared" si="4"/>
        <v>402</v>
      </c>
      <c r="K125" s="94">
        <v>45045</v>
      </c>
      <c r="L125" s="95">
        <v>1</v>
      </c>
      <c r="M125" s="97">
        <v>0</v>
      </c>
      <c r="N125" s="97">
        <f t="shared" si="5"/>
        <v>257</v>
      </c>
      <c r="P125" s="94">
        <v>45045</v>
      </c>
      <c r="Q125" s="95" t="s">
        <v>488</v>
      </c>
      <c r="R125" s="97">
        <v>0</v>
      </c>
      <c r="S125" s="97"/>
    </row>
    <row r="126" spans="1:19" ht="21.75" customHeight="1" x14ac:dyDescent="0.25">
      <c r="A126" s="94">
        <v>45046</v>
      </c>
      <c r="B126" s="95">
        <v>3</v>
      </c>
      <c r="C126" s="96">
        <v>0</v>
      </c>
      <c r="D126" s="97">
        <f t="shared" si="3"/>
        <v>1000</v>
      </c>
      <c r="F126" s="94">
        <v>45046</v>
      </c>
      <c r="G126" s="95" t="s">
        <v>488</v>
      </c>
      <c r="H126" s="97">
        <v>0</v>
      </c>
      <c r="I126" s="97">
        <f t="shared" si="4"/>
        <v>402</v>
      </c>
      <c r="K126" s="94">
        <v>45046</v>
      </c>
      <c r="L126" s="95">
        <v>1</v>
      </c>
      <c r="M126" s="97">
        <v>0</v>
      </c>
      <c r="N126" s="97">
        <f t="shared" si="5"/>
        <v>257</v>
      </c>
      <c r="P126" s="94">
        <v>45046</v>
      </c>
      <c r="Q126" s="95" t="s">
        <v>488</v>
      </c>
      <c r="R126" s="97">
        <v>0</v>
      </c>
      <c r="S126" s="97"/>
    </row>
    <row r="127" spans="1:19" ht="21.75" customHeight="1" x14ac:dyDescent="0.25">
      <c r="A127" s="94">
        <v>45047</v>
      </c>
      <c r="B127" s="95">
        <v>3</v>
      </c>
      <c r="C127" s="96">
        <v>0</v>
      </c>
      <c r="D127" s="97">
        <f t="shared" si="3"/>
        <v>1000</v>
      </c>
      <c r="F127" s="94">
        <v>45047</v>
      </c>
      <c r="G127" s="95" t="s">
        <v>488</v>
      </c>
      <c r="H127" s="97">
        <v>0</v>
      </c>
      <c r="I127" s="97">
        <f t="shared" si="4"/>
        <v>402</v>
      </c>
      <c r="K127" s="94">
        <v>45047</v>
      </c>
      <c r="L127" s="95">
        <v>1</v>
      </c>
      <c r="M127" s="97">
        <v>0</v>
      </c>
      <c r="N127" s="97">
        <f t="shared" si="5"/>
        <v>257</v>
      </c>
      <c r="P127" s="94">
        <v>45047</v>
      </c>
      <c r="Q127" s="95" t="s">
        <v>488</v>
      </c>
      <c r="R127" s="97">
        <v>0</v>
      </c>
      <c r="S127" s="97"/>
    </row>
    <row r="128" spans="1:19" ht="21.75" customHeight="1" x14ac:dyDescent="0.25">
      <c r="A128" s="94">
        <v>45048</v>
      </c>
      <c r="B128" s="95">
        <v>3</v>
      </c>
      <c r="C128" s="96">
        <v>2</v>
      </c>
      <c r="D128" s="97">
        <f t="shared" si="3"/>
        <v>1002</v>
      </c>
      <c r="F128" s="94">
        <v>45048</v>
      </c>
      <c r="G128" s="95" t="s">
        <v>488</v>
      </c>
      <c r="H128" s="97">
        <v>0</v>
      </c>
      <c r="I128" s="97">
        <f t="shared" si="4"/>
        <v>402</v>
      </c>
      <c r="K128" s="94">
        <v>45048</v>
      </c>
      <c r="L128" s="95">
        <v>1</v>
      </c>
      <c r="M128" s="97">
        <v>4</v>
      </c>
      <c r="N128" s="97">
        <f t="shared" si="5"/>
        <v>261</v>
      </c>
      <c r="P128" s="94">
        <v>45048</v>
      </c>
      <c r="Q128" s="95" t="s">
        <v>488</v>
      </c>
      <c r="R128" s="97">
        <v>0</v>
      </c>
      <c r="S128" s="97"/>
    </row>
    <row r="129" spans="1:19" ht="21.75" customHeight="1" x14ac:dyDescent="0.25">
      <c r="A129" s="94">
        <v>45049</v>
      </c>
      <c r="B129" s="95">
        <v>3</v>
      </c>
      <c r="C129" s="96">
        <v>0</v>
      </c>
      <c r="D129" s="97">
        <f t="shared" si="3"/>
        <v>1002</v>
      </c>
      <c r="F129" s="94">
        <v>45049</v>
      </c>
      <c r="G129" s="95" t="s">
        <v>488</v>
      </c>
      <c r="H129" s="97">
        <v>0</v>
      </c>
      <c r="I129" s="97">
        <f t="shared" si="4"/>
        <v>402</v>
      </c>
      <c r="K129" s="94">
        <v>45049</v>
      </c>
      <c r="L129" s="95">
        <v>1</v>
      </c>
      <c r="M129" s="97">
        <v>0</v>
      </c>
      <c r="N129" s="97">
        <f t="shared" si="5"/>
        <v>261</v>
      </c>
      <c r="P129" s="94">
        <v>45049</v>
      </c>
      <c r="Q129" s="95" t="s">
        <v>488</v>
      </c>
      <c r="R129" s="97">
        <v>0</v>
      </c>
      <c r="S129" s="97"/>
    </row>
    <row r="130" spans="1:19" ht="21.75" customHeight="1" x14ac:dyDescent="0.25">
      <c r="A130" s="94">
        <v>45050</v>
      </c>
      <c r="B130" s="95">
        <v>3</v>
      </c>
      <c r="C130" s="96">
        <v>0</v>
      </c>
      <c r="D130" s="97">
        <f t="shared" si="3"/>
        <v>1002</v>
      </c>
      <c r="F130" s="94">
        <v>45050</v>
      </c>
      <c r="G130" s="95" t="s">
        <v>488</v>
      </c>
      <c r="H130" s="97">
        <v>0</v>
      </c>
      <c r="I130" s="97">
        <f t="shared" si="4"/>
        <v>402</v>
      </c>
      <c r="K130" s="94">
        <v>45050</v>
      </c>
      <c r="L130" s="95">
        <v>1</v>
      </c>
      <c r="M130" s="97">
        <v>0</v>
      </c>
      <c r="N130" s="97">
        <f t="shared" si="5"/>
        <v>261</v>
      </c>
      <c r="P130" s="94">
        <v>45050</v>
      </c>
      <c r="Q130" s="95" t="s">
        <v>488</v>
      </c>
      <c r="R130" s="97">
        <v>0</v>
      </c>
      <c r="S130" s="97"/>
    </row>
    <row r="131" spans="1:19" ht="21.75" customHeight="1" x14ac:dyDescent="0.25">
      <c r="A131" s="94">
        <v>45051</v>
      </c>
      <c r="B131" s="95">
        <v>3</v>
      </c>
      <c r="C131" s="96">
        <v>5</v>
      </c>
      <c r="D131" s="97">
        <f t="shared" si="3"/>
        <v>1007</v>
      </c>
      <c r="F131" s="94">
        <v>45051</v>
      </c>
      <c r="G131" s="95" t="s">
        <v>488</v>
      </c>
      <c r="H131" s="97">
        <v>0</v>
      </c>
      <c r="I131" s="97">
        <f t="shared" si="4"/>
        <v>402</v>
      </c>
      <c r="K131" s="94">
        <v>45051</v>
      </c>
      <c r="L131" s="95">
        <v>1</v>
      </c>
      <c r="M131" s="97">
        <v>0</v>
      </c>
      <c r="N131" s="97">
        <f t="shared" si="5"/>
        <v>261</v>
      </c>
      <c r="P131" s="94">
        <v>45051</v>
      </c>
      <c r="Q131" s="95" t="s">
        <v>488</v>
      </c>
      <c r="R131" s="97">
        <v>0</v>
      </c>
      <c r="S131" s="97"/>
    </row>
    <row r="132" spans="1:19" ht="21.75" customHeight="1" x14ac:dyDescent="0.25">
      <c r="A132" s="94">
        <v>45052</v>
      </c>
      <c r="B132" s="95">
        <v>3</v>
      </c>
      <c r="C132" s="96">
        <v>0</v>
      </c>
      <c r="D132" s="97">
        <f t="shared" si="3"/>
        <v>1007</v>
      </c>
      <c r="F132" s="94">
        <v>45052</v>
      </c>
      <c r="G132" s="95" t="s">
        <v>488</v>
      </c>
      <c r="H132" s="97">
        <v>0</v>
      </c>
      <c r="I132" s="97">
        <f t="shared" si="4"/>
        <v>402</v>
      </c>
      <c r="K132" s="94">
        <v>45052</v>
      </c>
      <c r="L132" s="95">
        <v>1</v>
      </c>
      <c r="M132" s="97">
        <v>0</v>
      </c>
      <c r="N132" s="97">
        <f t="shared" si="5"/>
        <v>261</v>
      </c>
      <c r="P132" s="94">
        <v>45052</v>
      </c>
      <c r="Q132" s="95" t="s">
        <v>488</v>
      </c>
      <c r="R132" s="97">
        <v>0</v>
      </c>
      <c r="S132" s="97"/>
    </row>
    <row r="133" spans="1:19" ht="21.75" customHeight="1" x14ac:dyDescent="0.25">
      <c r="A133" s="94">
        <v>45053</v>
      </c>
      <c r="B133" s="95">
        <v>3</v>
      </c>
      <c r="C133" s="96">
        <v>0</v>
      </c>
      <c r="D133" s="97">
        <f t="shared" si="3"/>
        <v>1007</v>
      </c>
      <c r="F133" s="94">
        <v>45053</v>
      </c>
      <c r="G133" s="95" t="s">
        <v>488</v>
      </c>
      <c r="H133" s="97">
        <v>0</v>
      </c>
      <c r="I133" s="97">
        <f t="shared" si="4"/>
        <v>402</v>
      </c>
      <c r="K133" s="94">
        <v>45053</v>
      </c>
      <c r="L133" s="95">
        <v>1</v>
      </c>
      <c r="M133" s="97">
        <v>0</v>
      </c>
      <c r="N133" s="97">
        <f t="shared" si="5"/>
        <v>261</v>
      </c>
      <c r="P133" s="94">
        <v>45053</v>
      </c>
      <c r="Q133" s="95" t="s">
        <v>488</v>
      </c>
      <c r="R133" s="97">
        <v>0</v>
      </c>
      <c r="S133" s="97"/>
    </row>
    <row r="134" spans="1:19" ht="21.75" customHeight="1" x14ac:dyDescent="0.25">
      <c r="A134" s="94">
        <v>45054</v>
      </c>
      <c r="B134" s="95">
        <v>3</v>
      </c>
      <c r="C134" s="96">
        <v>0</v>
      </c>
      <c r="D134" s="97">
        <f t="shared" si="3"/>
        <v>1007</v>
      </c>
      <c r="F134" s="94">
        <v>45054</v>
      </c>
      <c r="G134" s="95" t="s">
        <v>488</v>
      </c>
      <c r="H134" s="97">
        <v>0</v>
      </c>
      <c r="I134" s="97">
        <f t="shared" si="4"/>
        <v>402</v>
      </c>
      <c r="K134" s="94">
        <v>45054</v>
      </c>
      <c r="L134" s="95">
        <v>1</v>
      </c>
      <c r="M134" s="97">
        <v>0</v>
      </c>
      <c r="N134" s="97">
        <f t="shared" si="5"/>
        <v>261</v>
      </c>
      <c r="P134" s="94">
        <v>45054</v>
      </c>
      <c r="Q134" s="95" t="s">
        <v>488</v>
      </c>
      <c r="R134" s="97">
        <v>0</v>
      </c>
      <c r="S134" s="97"/>
    </row>
    <row r="135" spans="1:19" ht="21.75" customHeight="1" x14ac:dyDescent="0.25">
      <c r="A135" s="94">
        <v>45055</v>
      </c>
      <c r="B135" s="95">
        <v>3</v>
      </c>
      <c r="C135" s="96">
        <v>0</v>
      </c>
      <c r="D135" s="97">
        <f t="shared" si="3"/>
        <v>1007</v>
      </c>
      <c r="F135" s="94">
        <v>45055</v>
      </c>
      <c r="G135" s="95" t="s">
        <v>488</v>
      </c>
      <c r="H135" s="97">
        <v>0</v>
      </c>
      <c r="I135" s="97">
        <f t="shared" si="4"/>
        <v>402</v>
      </c>
      <c r="K135" s="94">
        <v>45055</v>
      </c>
      <c r="L135" s="95">
        <v>1</v>
      </c>
      <c r="M135" s="97">
        <v>0</v>
      </c>
      <c r="N135" s="97">
        <f t="shared" si="5"/>
        <v>261</v>
      </c>
      <c r="P135" s="94">
        <v>45055</v>
      </c>
      <c r="Q135" s="95" t="s">
        <v>488</v>
      </c>
      <c r="R135" s="97">
        <v>0</v>
      </c>
      <c r="S135" s="97"/>
    </row>
    <row r="136" spans="1:19" ht="21.75" customHeight="1" x14ac:dyDescent="0.25">
      <c r="A136" s="94">
        <v>45056</v>
      </c>
      <c r="B136" s="95">
        <v>3</v>
      </c>
      <c r="C136" s="96">
        <v>0</v>
      </c>
      <c r="D136" s="97">
        <f t="shared" si="3"/>
        <v>1007</v>
      </c>
      <c r="F136" s="94">
        <v>45056</v>
      </c>
      <c r="G136" s="95" t="s">
        <v>488</v>
      </c>
      <c r="H136" s="97">
        <v>0</v>
      </c>
      <c r="I136" s="97">
        <f t="shared" si="4"/>
        <v>402</v>
      </c>
      <c r="K136" s="94">
        <v>45056</v>
      </c>
      <c r="L136" s="95">
        <v>1</v>
      </c>
      <c r="M136" s="97">
        <v>2</v>
      </c>
      <c r="N136" s="97">
        <f t="shared" si="5"/>
        <v>263</v>
      </c>
      <c r="P136" s="94">
        <v>45056</v>
      </c>
      <c r="Q136" s="95" t="s">
        <v>488</v>
      </c>
      <c r="R136" s="97">
        <v>0</v>
      </c>
      <c r="S136" s="97"/>
    </row>
    <row r="137" spans="1:19" ht="21.75" customHeight="1" x14ac:dyDescent="0.25">
      <c r="A137" s="94">
        <v>45057</v>
      </c>
      <c r="B137" s="95">
        <v>3</v>
      </c>
      <c r="C137" s="96">
        <v>0</v>
      </c>
      <c r="D137" s="97">
        <f t="shared" ref="D137:D163" si="6">C137+D136</f>
        <v>1007</v>
      </c>
      <c r="F137" s="94">
        <v>45057</v>
      </c>
      <c r="G137" s="95" t="s">
        <v>488</v>
      </c>
      <c r="H137" s="97">
        <v>0</v>
      </c>
      <c r="I137" s="97">
        <f t="shared" ref="I137:I173" si="7">H137+I136</f>
        <v>402</v>
      </c>
      <c r="K137" s="94">
        <v>45057</v>
      </c>
      <c r="L137" s="95">
        <v>1</v>
      </c>
      <c r="M137" s="97">
        <v>1</v>
      </c>
      <c r="N137" s="97">
        <f t="shared" ref="N137:N200" si="8">N136+M137</f>
        <v>264</v>
      </c>
      <c r="P137" s="94">
        <v>45057</v>
      </c>
      <c r="Q137" s="95" t="s">
        <v>488</v>
      </c>
      <c r="R137" s="97">
        <v>0</v>
      </c>
      <c r="S137" s="97"/>
    </row>
    <row r="138" spans="1:19" ht="21.75" customHeight="1" x14ac:dyDescent="0.25">
      <c r="A138" s="94">
        <v>45058</v>
      </c>
      <c r="B138" s="95">
        <v>3</v>
      </c>
      <c r="C138" s="96">
        <v>0</v>
      </c>
      <c r="D138" s="97">
        <f t="shared" si="6"/>
        <v>1007</v>
      </c>
      <c r="F138" s="94">
        <v>45058</v>
      </c>
      <c r="G138" s="95" t="s">
        <v>488</v>
      </c>
      <c r="H138" s="97">
        <v>0</v>
      </c>
      <c r="I138" s="97">
        <f t="shared" si="7"/>
        <v>402</v>
      </c>
      <c r="K138" s="94">
        <v>45058</v>
      </c>
      <c r="L138" s="95">
        <v>1</v>
      </c>
      <c r="M138" s="97">
        <v>0</v>
      </c>
      <c r="N138" s="97">
        <f t="shared" si="8"/>
        <v>264</v>
      </c>
      <c r="P138" s="94">
        <v>45058</v>
      </c>
      <c r="Q138" s="95" t="s">
        <v>488</v>
      </c>
      <c r="R138" s="97">
        <v>0</v>
      </c>
      <c r="S138" s="97"/>
    </row>
    <row r="139" spans="1:19" ht="21.75" customHeight="1" x14ac:dyDescent="0.25">
      <c r="A139" s="94">
        <v>45059</v>
      </c>
      <c r="B139" s="95">
        <v>3</v>
      </c>
      <c r="C139" s="96">
        <v>0</v>
      </c>
      <c r="D139" s="97">
        <f t="shared" si="6"/>
        <v>1007</v>
      </c>
      <c r="F139" s="94">
        <v>45059</v>
      </c>
      <c r="G139" s="95" t="s">
        <v>488</v>
      </c>
      <c r="H139" s="97">
        <v>0</v>
      </c>
      <c r="I139" s="97">
        <f t="shared" si="7"/>
        <v>402</v>
      </c>
      <c r="K139" s="94">
        <v>45059</v>
      </c>
      <c r="L139" s="95">
        <v>1</v>
      </c>
      <c r="M139" s="97">
        <v>0</v>
      </c>
      <c r="N139" s="97">
        <f t="shared" si="8"/>
        <v>264</v>
      </c>
      <c r="P139" s="94">
        <v>45059</v>
      </c>
      <c r="Q139" s="95" t="s">
        <v>488</v>
      </c>
      <c r="R139" s="97">
        <v>0</v>
      </c>
      <c r="S139" s="97"/>
    </row>
    <row r="140" spans="1:19" ht="21.75" customHeight="1" x14ac:dyDescent="0.25">
      <c r="A140" s="94">
        <v>45060</v>
      </c>
      <c r="B140" s="95">
        <v>3</v>
      </c>
      <c r="C140" s="96">
        <v>0</v>
      </c>
      <c r="D140" s="97">
        <f t="shared" si="6"/>
        <v>1007</v>
      </c>
      <c r="F140" s="94">
        <v>45060</v>
      </c>
      <c r="G140" s="95" t="s">
        <v>488</v>
      </c>
      <c r="H140" s="97">
        <v>0</v>
      </c>
      <c r="I140" s="97">
        <f t="shared" si="7"/>
        <v>402</v>
      </c>
      <c r="K140" s="94">
        <v>45060</v>
      </c>
      <c r="L140" s="95">
        <v>1</v>
      </c>
      <c r="M140" s="97">
        <v>0</v>
      </c>
      <c r="N140" s="97">
        <f t="shared" si="8"/>
        <v>264</v>
      </c>
      <c r="P140" s="94">
        <v>45060</v>
      </c>
      <c r="Q140" s="95" t="s">
        <v>488</v>
      </c>
      <c r="R140" s="97">
        <v>0</v>
      </c>
      <c r="S140" s="97"/>
    </row>
    <row r="141" spans="1:19" ht="21.75" customHeight="1" x14ac:dyDescent="0.25">
      <c r="A141" s="94">
        <v>45061</v>
      </c>
      <c r="B141" s="95">
        <v>3</v>
      </c>
      <c r="C141" s="96">
        <v>0</v>
      </c>
      <c r="D141" s="97">
        <f t="shared" si="6"/>
        <v>1007</v>
      </c>
      <c r="F141" s="94">
        <v>45061</v>
      </c>
      <c r="G141" s="95" t="s">
        <v>488</v>
      </c>
      <c r="H141" s="97">
        <v>0</v>
      </c>
      <c r="I141" s="97">
        <f t="shared" si="7"/>
        <v>402</v>
      </c>
      <c r="K141" s="94">
        <v>45061</v>
      </c>
      <c r="L141" s="95">
        <v>1</v>
      </c>
      <c r="M141" s="97">
        <v>0</v>
      </c>
      <c r="N141" s="97">
        <f t="shared" si="8"/>
        <v>264</v>
      </c>
      <c r="P141" s="94">
        <v>45061</v>
      </c>
      <c r="Q141" s="95" t="s">
        <v>488</v>
      </c>
      <c r="R141" s="97">
        <v>0</v>
      </c>
      <c r="S141" s="97"/>
    </row>
    <row r="142" spans="1:19" ht="21.75" customHeight="1" x14ac:dyDescent="0.25">
      <c r="A142" s="94">
        <v>45062</v>
      </c>
      <c r="B142" s="95">
        <v>3</v>
      </c>
      <c r="C142" s="96">
        <v>0</v>
      </c>
      <c r="D142" s="97">
        <f t="shared" si="6"/>
        <v>1007</v>
      </c>
      <c r="F142" s="94">
        <v>45062</v>
      </c>
      <c r="G142" s="95" t="s">
        <v>488</v>
      </c>
      <c r="H142" s="97">
        <v>0</v>
      </c>
      <c r="I142" s="97">
        <f t="shared" si="7"/>
        <v>402</v>
      </c>
      <c r="K142" s="94">
        <v>45062</v>
      </c>
      <c r="L142" s="95">
        <v>1</v>
      </c>
      <c r="M142" s="97">
        <v>0</v>
      </c>
      <c r="N142" s="97">
        <f t="shared" si="8"/>
        <v>264</v>
      </c>
      <c r="P142" s="94">
        <v>45062</v>
      </c>
      <c r="Q142" s="95" t="s">
        <v>488</v>
      </c>
      <c r="R142" s="97">
        <v>0</v>
      </c>
      <c r="S142" s="97"/>
    </row>
    <row r="143" spans="1:19" ht="21.75" customHeight="1" x14ac:dyDescent="0.25">
      <c r="A143" s="94">
        <v>45063</v>
      </c>
      <c r="B143" s="95">
        <v>3</v>
      </c>
      <c r="C143" s="96">
        <v>0</v>
      </c>
      <c r="D143" s="97">
        <f t="shared" si="6"/>
        <v>1007</v>
      </c>
      <c r="F143" s="94">
        <v>45063</v>
      </c>
      <c r="G143" s="95" t="s">
        <v>488</v>
      </c>
      <c r="H143" s="97">
        <v>0</v>
      </c>
      <c r="I143" s="97">
        <f t="shared" si="7"/>
        <v>402</v>
      </c>
      <c r="K143" s="94">
        <v>45063</v>
      </c>
      <c r="L143" s="95">
        <v>1</v>
      </c>
      <c r="M143" s="97">
        <v>0</v>
      </c>
      <c r="N143" s="97">
        <f t="shared" si="8"/>
        <v>264</v>
      </c>
      <c r="P143" s="94">
        <v>45063</v>
      </c>
      <c r="Q143" s="95" t="s">
        <v>488</v>
      </c>
      <c r="R143" s="97">
        <v>0</v>
      </c>
      <c r="S143" s="97"/>
    </row>
    <row r="144" spans="1:19" ht="21.75" customHeight="1" x14ac:dyDescent="0.25">
      <c r="A144" s="94">
        <v>45064</v>
      </c>
      <c r="B144" s="95">
        <v>3</v>
      </c>
      <c r="C144" s="96">
        <v>0</v>
      </c>
      <c r="D144" s="97">
        <f t="shared" si="6"/>
        <v>1007</v>
      </c>
      <c r="F144" s="94">
        <v>45064</v>
      </c>
      <c r="G144" s="95" t="s">
        <v>488</v>
      </c>
      <c r="H144" s="97">
        <v>0</v>
      </c>
      <c r="I144" s="97">
        <f t="shared" si="7"/>
        <v>402</v>
      </c>
      <c r="K144" s="94">
        <v>45064</v>
      </c>
      <c r="L144" s="95">
        <v>1</v>
      </c>
      <c r="M144" s="97">
        <v>0</v>
      </c>
      <c r="N144" s="97">
        <f t="shared" si="8"/>
        <v>264</v>
      </c>
      <c r="P144" s="94">
        <v>45064</v>
      </c>
      <c r="Q144" s="95" t="s">
        <v>488</v>
      </c>
      <c r="R144" s="97">
        <v>0</v>
      </c>
      <c r="S144" s="99"/>
    </row>
    <row r="145" spans="1:19" ht="21.75" customHeight="1" x14ac:dyDescent="0.25">
      <c r="A145" s="94">
        <v>45065</v>
      </c>
      <c r="B145" s="95">
        <v>3</v>
      </c>
      <c r="C145" s="96">
        <v>0</v>
      </c>
      <c r="D145" s="97">
        <f t="shared" si="6"/>
        <v>1007</v>
      </c>
      <c r="F145" s="94">
        <v>45065</v>
      </c>
      <c r="G145" s="95" t="s">
        <v>488</v>
      </c>
      <c r="H145" s="97">
        <v>0</v>
      </c>
      <c r="I145" s="97">
        <f t="shared" si="7"/>
        <v>402</v>
      </c>
      <c r="K145" s="94">
        <v>45065</v>
      </c>
      <c r="L145" s="95">
        <v>1</v>
      </c>
      <c r="M145" s="97">
        <v>0</v>
      </c>
      <c r="N145" s="97">
        <f t="shared" si="8"/>
        <v>264</v>
      </c>
      <c r="P145" s="94">
        <v>45065</v>
      </c>
      <c r="Q145" s="95" t="s">
        <v>488</v>
      </c>
      <c r="R145" s="97">
        <v>0</v>
      </c>
      <c r="S145" s="99"/>
    </row>
    <row r="146" spans="1:19" ht="21.75" customHeight="1" x14ac:dyDescent="0.25">
      <c r="A146" s="94">
        <v>45066</v>
      </c>
      <c r="B146" s="95">
        <v>3</v>
      </c>
      <c r="C146" s="96">
        <v>0</v>
      </c>
      <c r="D146" s="97">
        <f t="shared" si="6"/>
        <v>1007</v>
      </c>
      <c r="F146" s="94">
        <v>45066</v>
      </c>
      <c r="G146" s="95" t="s">
        <v>488</v>
      </c>
      <c r="H146" s="97">
        <v>0</v>
      </c>
      <c r="I146" s="97">
        <f t="shared" si="7"/>
        <v>402</v>
      </c>
      <c r="K146" s="94">
        <v>45066</v>
      </c>
      <c r="L146" s="95">
        <v>1</v>
      </c>
      <c r="M146" s="97">
        <v>0</v>
      </c>
      <c r="N146" s="97">
        <f t="shared" si="8"/>
        <v>264</v>
      </c>
      <c r="P146" s="94">
        <v>45066</v>
      </c>
      <c r="Q146" s="95" t="s">
        <v>488</v>
      </c>
      <c r="R146" s="97">
        <v>0</v>
      </c>
      <c r="S146" s="99"/>
    </row>
    <row r="147" spans="1:19" ht="21.75" customHeight="1" x14ac:dyDescent="0.25">
      <c r="A147" s="94">
        <v>45067</v>
      </c>
      <c r="B147" s="95">
        <v>3</v>
      </c>
      <c r="C147" s="96">
        <v>0</v>
      </c>
      <c r="D147" s="97">
        <f t="shared" si="6"/>
        <v>1007</v>
      </c>
      <c r="F147" s="94">
        <v>45067</v>
      </c>
      <c r="G147" s="95" t="s">
        <v>488</v>
      </c>
      <c r="H147" s="97">
        <v>0</v>
      </c>
      <c r="I147" s="97">
        <f t="shared" si="7"/>
        <v>402</v>
      </c>
      <c r="K147" s="94">
        <v>45067</v>
      </c>
      <c r="L147" s="95">
        <v>1</v>
      </c>
      <c r="M147" s="97">
        <v>0</v>
      </c>
      <c r="N147" s="97">
        <f t="shared" si="8"/>
        <v>264</v>
      </c>
      <c r="P147" s="94">
        <v>45067</v>
      </c>
      <c r="Q147" s="95" t="s">
        <v>488</v>
      </c>
      <c r="R147" s="97">
        <v>0</v>
      </c>
      <c r="S147" s="99"/>
    </row>
    <row r="148" spans="1:19" ht="21.75" customHeight="1" x14ac:dyDescent="0.25">
      <c r="A148" s="94">
        <v>45068</v>
      </c>
      <c r="B148" s="95">
        <v>3</v>
      </c>
      <c r="C148" s="96">
        <v>0</v>
      </c>
      <c r="D148" s="97">
        <f t="shared" si="6"/>
        <v>1007</v>
      </c>
      <c r="F148" s="94">
        <v>45068</v>
      </c>
      <c r="G148" s="95" t="s">
        <v>488</v>
      </c>
      <c r="H148" s="97">
        <v>0</v>
      </c>
      <c r="I148" s="97">
        <f t="shared" si="7"/>
        <v>402</v>
      </c>
      <c r="K148" s="94">
        <v>45068</v>
      </c>
      <c r="L148" s="95">
        <v>1</v>
      </c>
      <c r="M148" s="97">
        <v>0</v>
      </c>
      <c r="N148" s="97">
        <f t="shared" si="8"/>
        <v>264</v>
      </c>
      <c r="P148" s="94">
        <v>45068</v>
      </c>
      <c r="Q148" s="95" t="s">
        <v>488</v>
      </c>
      <c r="R148" s="97">
        <v>0</v>
      </c>
      <c r="S148" s="99"/>
    </row>
    <row r="149" spans="1:19" ht="21.75" customHeight="1" x14ac:dyDescent="0.25">
      <c r="A149" s="94">
        <v>45069</v>
      </c>
      <c r="B149" s="95">
        <v>3</v>
      </c>
      <c r="C149" s="96">
        <v>0</v>
      </c>
      <c r="D149" s="97">
        <f t="shared" si="6"/>
        <v>1007</v>
      </c>
      <c r="F149" s="94">
        <v>45069</v>
      </c>
      <c r="G149" s="95" t="s">
        <v>488</v>
      </c>
      <c r="H149" s="97">
        <v>0</v>
      </c>
      <c r="I149" s="97">
        <f t="shared" si="7"/>
        <v>402</v>
      </c>
      <c r="K149" s="94">
        <v>45069</v>
      </c>
      <c r="L149" s="95">
        <v>1</v>
      </c>
      <c r="M149" s="97">
        <v>0</v>
      </c>
      <c r="N149" s="97">
        <f t="shared" si="8"/>
        <v>264</v>
      </c>
      <c r="P149" s="94">
        <v>45069</v>
      </c>
      <c r="Q149" s="95" t="s">
        <v>488</v>
      </c>
      <c r="R149" s="97">
        <v>0</v>
      </c>
      <c r="S149" s="99"/>
    </row>
    <row r="150" spans="1:19" ht="21.75" customHeight="1" x14ac:dyDescent="0.25">
      <c r="A150" s="94">
        <v>45070</v>
      </c>
      <c r="B150" s="95">
        <v>3</v>
      </c>
      <c r="C150" s="96">
        <v>0</v>
      </c>
      <c r="D150" s="97">
        <f t="shared" si="6"/>
        <v>1007</v>
      </c>
      <c r="F150" s="94">
        <v>45070</v>
      </c>
      <c r="G150" s="95" t="s">
        <v>488</v>
      </c>
      <c r="H150" s="97">
        <v>0</v>
      </c>
      <c r="I150" s="97">
        <f t="shared" si="7"/>
        <v>402</v>
      </c>
      <c r="K150" s="94">
        <v>45070</v>
      </c>
      <c r="L150" s="95">
        <v>1</v>
      </c>
      <c r="M150" s="97">
        <v>0</v>
      </c>
      <c r="N150" s="97">
        <f t="shared" si="8"/>
        <v>264</v>
      </c>
      <c r="P150" s="94">
        <v>45070</v>
      </c>
      <c r="Q150" s="95" t="s">
        <v>488</v>
      </c>
      <c r="R150" s="97">
        <v>0</v>
      </c>
      <c r="S150" s="99"/>
    </row>
    <row r="151" spans="1:19" ht="21.75" customHeight="1" x14ac:dyDescent="0.25">
      <c r="A151" s="94">
        <v>45071</v>
      </c>
      <c r="B151" s="95">
        <v>3</v>
      </c>
      <c r="C151" s="96">
        <v>0</v>
      </c>
      <c r="D151" s="97">
        <f t="shared" si="6"/>
        <v>1007</v>
      </c>
      <c r="F151" s="94">
        <v>45071</v>
      </c>
      <c r="G151" s="95" t="s">
        <v>488</v>
      </c>
      <c r="H151" s="97">
        <v>0</v>
      </c>
      <c r="I151" s="97">
        <f t="shared" si="7"/>
        <v>402</v>
      </c>
      <c r="K151" s="94">
        <v>45071</v>
      </c>
      <c r="L151" s="95">
        <v>1</v>
      </c>
      <c r="M151" s="97">
        <v>1</v>
      </c>
      <c r="N151" s="97">
        <f t="shared" si="8"/>
        <v>265</v>
      </c>
      <c r="P151" s="94">
        <v>45071</v>
      </c>
      <c r="Q151" s="95" t="s">
        <v>488</v>
      </c>
      <c r="R151" s="97">
        <v>0</v>
      </c>
      <c r="S151" s="99"/>
    </row>
    <row r="152" spans="1:19" ht="21.75" customHeight="1" x14ac:dyDescent="0.25">
      <c r="A152" s="94">
        <v>45072</v>
      </c>
      <c r="B152" s="95">
        <v>3</v>
      </c>
      <c r="C152" s="96">
        <v>0</v>
      </c>
      <c r="D152" s="97">
        <f t="shared" si="6"/>
        <v>1007</v>
      </c>
      <c r="F152" s="94">
        <v>45072</v>
      </c>
      <c r="G152" s="95" t="s">
        <v>488</v>
      </c>
      <c r="H152" s="97">
        <v>0</v>
      </c>
      <c r="I152" s="97">
        <f t="shared" si="7"/>
        <v>402</v>
      </c>
      <c r="K152" s="94">
        <v>45072</v>
      </c>
      <c r="L152" s="95">
        <v>1</v>
      </c>
      <c r="M152" s="97">
        <v>0</v>
      </c>
      <c r="N152" s="97">
        <f t="shared" si="8"/>
        <v>265</v>
      </c>
      <c r="P152" s="94">
        <v>45072</v>
      </c>
      <c r="Q152" s="95" t="s">
        <v>488</v>
      </c>
      <c r="R152" s="97">
        <v>0</v>
      </c>
      <c r="S152" s="99"/>
    </row>
    <row r="153" spans="1:19" ht="21.75" customHeight="1" x14ac:dyDescent="0.25">
      <c r="A153" s="94">
        <v>45073</v>
      </c>
      <c r="B153" s="95">
        <v>3</v>
      </c>
      <c r="C153" s="96">
        <v>0</v>
      </c>
      <c r="D153" s="97">
        <f t="shared" si="6"/>
        <v>1007</v>
      </c>
      <c r="F153" s="94">
        <v>45073</v>
      </c>
      <c r="G153" s="95" t="s">
        <v>488</v>
      </c>
      <c r="H153" s="97">
        <v>0</v>
      </c>
      <c r="I153" s="97">
        <f t="shared" si="7"/>
        <v>402</v>
      </c>
      <c r="K153" s="94">
        <v>45073</v>
      </c>
      <c r="L153" s="95">
        <v>1</v>
      </c>
      <c r="M153" s="97">
        <v>1</v>
      </c>
      <c r="N153" s="97">
        <f t="shared" si="8"/>
        <v>266</v>
      </c>
      <c r="P153" s="94">
        <v>45073</v>
      </c>
      <c r="Q153" s="95" t="s">
        <v>488</v>
      </c>
      <c r="R153" s="97">
        <v>0</v>
      </c>
      <c r="S153" s="99"/>
    </row>
    <row r="154" spans="1:19" ht="21.75" customHeight="1" x14ac:dyDescent="0.25">
      <c r="A154" s="94">
        <v>45074</v>
      </c>
      <c r="B154" s="95">
        <v>3</v>
      </c>
      <c r="C154" s="96">
        <v>0</v>
      </c>
      <c r="D154" s="97">
        <f t="shared" si="6"/>
        <v>1007</v>
      </c>
      <c r="F154" s="94">
        <v>45074</v>
      </c>
      <c r="G154" s="95" t="s">
        <v>488</v>
      </c>
      <c r="H154" s="97">
        <v>0</v>
      </c>
      <c r="I154" s="97">
        <f t="shared" si="7"/>
        <v>402</v>
      </c>
      <c r="K154" s="94">
        <v>45074</v>
      </c>
      <c r="L154" s="95">
        <v>1</v>
      </c>
      <c r="M154" s="97">
        <v>0</v>
      </c>
      <c r="N154" s="97">
        <f t="shared" si="8"/>
        <v>266</v>
      </c>
      <c r="P154" s="94">
        <v>45074</v>
      </c>
      <c r="Q154" s="95" t="s">
        <v>488</v>
      </c>
      <c r="R154" s="97">
        <v>0</v>
      </c>
      <c r="S154" s="99"/>
    </row>
    <row r="155" spans="1:19" ht="21.75" customHeight="1" x14ac:dyDescent="0.25">
      <c r="A155" s="94">
        <v>45075</v>
      </c>
      <c r="B155" s="95">
        <v>3</v>
      </c>
      <c r="C155" s="96">
        <v>0</v>
      </c>
      <c r="D155" s="97">
        <f t="shared" si="6"/>
        <v>1007</v>
      </c>
      <c r="F155" s="94">
        <v>45075</v>
      </c>
      <c r="G155" s="95" t="s">
        <v>488</v>
      </c>
      <c r="H155" s="97">
        <v>0</v>
      </c>
      <c r="I155" s="97">
        <f t="shared" si="7"/>
        <v>402</v>
      </c>
      <c r="K155" s="94">
        <v>45075</v>
      </c>
      <c r="L155" s="95">
        <v>1</v>
      </c>
      <c r="M155" s="97">
        <v>0</v>
      </c>
      <c r="N155" s="97">
        <f t="shared" si="8"/>
        <v>266</v>
      </c>
      <c r="P155" s="94">
        <v>45075</v>
      </c>
      <c r="Q155" s="95" t="s">
        <v>488</v>
      </c>
      <c r="R155" s="97">
        <v>0</v>
      </c>
      <c r="S155" s="99"/>
    </row>
    <row r="156" spans="1:19" ht="21.75" customHeight="1" x14ac:dyDescent="0.25">
      <c r="A156" s="94">
        <v>45076</v>
      </c>
      <c r="B156" s="95">
        <v>3</v>
      </c>
      <c r="C156" s="96">
        <v>0</v>
      </c>
      <c r="D156" s="97">
        <f t="shared" si="6"/>
        <v>1007</v>
      </c>
      <c r="F156" s="94">
        <v>45076</v>
      </c>
      <c r="G156" s="95" t="s">
        <v>488</v>
      </c>
      <c r="H156" s="97">
        <v>0</v>
      </c>
      <c r="I156" s="97">
        <f t="shared" si="7"/>
        <v>402</v>
      </c>
      <c r="K156" s="94">
        <v>45076</v>
      </c>
      <c r="L156" s="95">
        <v>1</v>
      </c>
      <c r="M156" s="97">
        <v>4</v>
      </c>
      <c r="N156" s="97">
        <f t="shared" si="8"/>
        <v>270</v>
      </c>
      <c r="P156" s="94">
        <v>45076</v>
      </c>
      <c r="Q156" s="95" t="s">
        <v>488</v>
      </c>
      <c r="R156" s="97">
        <v>0</v>
      </c>
      <c r="S156" s="99"/>
    </row>
    <row r="157" spans="1:19" ht="21.75" customHeight="1" x14ac:dyDescent="0.25">
      <c r="A157" s="94">
        <v>45077</v>
      </c>
      <c r="B157" s="95">
        <v>3</v>
      </c>
      <c r="C157" s="96">
        <v>0</v>
      </c>
      <c r="D157" s="97">
        <f t="shared" si="6"/>
        <v>1007</v>
      </c>
      <c r="F157" s="94">
        <v>45077</v>
      </c>
      <c r="G157" s="95" t="s">
        <v>488</v>
      </c>
      <c r="H157" s="97">
        <v>0</v>
      </c>
      <c r="I157" s="97">
        <f t="shared" si="7"/>
        <v>402</v>
      </c>
      <c r="K157" s="94">
        <v>45077</v>
      </c>
      <c r="L157" s="95">
        <v>1</v>
      </c>
      <c r="M157" s="97">
        <v>0</v>
      </c>
      <c r="N157" s="97">
        <f t="shared" si="8"/>
        <v>270</v>
      </c>
      <c r="P157" s="94">
        <v>45077</v>
      </c>
      <c r="Q157" s="95" t="s">
        <v>488</v>
      </c>
      <c r="R157" s="97">
        <v>0</v>
      </c>
      <c r="S157" s="99"/>
    </row>
    <row r="158" spans="1:19" ht="21.75" customHeight="1" x14ac:dyDescent="0.25">
      <c r="A158" s="94">
        <v>45078</v>
      </c>
      <c r="B158" s="95">
        <v>3</v>
      </c>
      <c r="C158" s="96">
        <v>0</v>
      </c>
      <c r="D158" s="97">
        <f t="shared" si="6"/>
        <v>1007</v>
      </c>
      <c r="F158" s="94">
        <v>45078</v>
      </c>
      <c r="G158" s="95" t="s">
        <v>488</v>
      </c>
      <c r="H158" s="97">
        <v>0</v>
      </c>
      <c r="I158" s="97">
        <f t="shared" si="7"/>
        <v>402</v>
      </c>
      <c r="K158" s="94">
        <v>45078</v>
      </c>
      <c r="L158" s="95">
        <v>1</v>
      </c>
      <c r="M158" s="97">
        <v>1</v>
      </c>
      <c r="N158" s="97">
        <f t="shared" si="8"/>
        <v>271</v>
      </c>
      <c r="P158" s="94">
        <v>45078</v>
      </c>
      <c r="Q158" s="95" t="s">
        <v>488</v>
      </c>
      <c r="R158" s="97">
        <v>0</v>
      </c>
      <c r="S158" s="99"/>
    </row>
    <row r="159" spans="1:19" ht="21.75" customHeight="1" x14ac:dyDescent="0.25">
      <c r="A159" s="94">
        <v>45079</v>
      </c>
      <c r="B159" s="95">
        <v>3</v>
      </c>
      <c r="C159" s="96">
        <v>0</v>
      </c>
      <c r="D159" s="97">
        <f t="shared" si="6"/>
        <v>1007</v>
      </c>
      <c r="F159" s="94">
        <v>45079</v>
      </c>
      <c r="G159" s="95" t="s">
        <v>488</v>
      </c>
      <c r="H159" s="97">
        <v>0</v>
      </c>
      <c r="I159" s="97">
        <f t="shared" si="7"/>
        <v>402</v>
      </c>
      <c r="K159" s="94">
        <v>45079</v>
      </c>
      <c r="L159" s="95">
        <v>1</v>
      </c>
      <c r="M159" s="97">
        <v>0</v>
      </c>
      <c r="N159" s="97">
        <f t="shared" si="8"/>
        <v>271</v>
      </c>
      <c r="P159" s="94">
        <v>45079</v>
      </c>
      <c r="Q159" s="95" t="s">
        <v>488</v>
      </c>
      <c r="R159" s="97">
        <v>0</v>
      </c>
      <c r="S159" s="99"/>
    </row>
    <row r="160" spans="1:19" ht="21.75" customHeight="1" x14ac:dyDescent="0.25">
      <c r="A160" s="94">
        <v>45080</v>
      </c>
      <c r="B160" s="95">
        <v>3</v>
      </c>
      <c r="C160" s="96">
        <v>0</v>
      </c>
      <c r="D160" s="97">
        <f t="shared" si="6"/>
        <v>1007</v>
      </c>
      <c r="F160" s="94">
        <v>45080</v>
      </c>
      <c r="G160" s="95" t="s">
        <v>488</v>
      </c>
      <c r="H160" s="97">
        <v>0</v>
      </c>
      <c r="I160" s="97">
        <f t="shared" si="7"/>
        <v>402</v>
      </c>
      <c r="K160" s="94">
        <v>45080</v>
      </c>
      <c r="L160" s="95">
        <v>1</v>
      </c>
      <c r="M160" s="97">
        <v>0</v>
      </c>
      <c r="N160" s="97">
        <f t="shared" si="8"/>
        <v>271</v>
      </c>
      <c r="P160" s="94">
        <v>45080</v>
      </c>
      <c r="Q160" s="95" t="s">
        <v>488</v>
      </c>
      <c r="R160" s="97">
        <v>0</v>
      </c>
      <c r="S160" s="99"/>
    </row>
    <row r="161" spans="1:19" ht="21.75" customHeight="1" x14ac:dyDescent="0.25">
      <c r="A161" s="94">
        <v>45081</v>
      </c>
      <c r="B161" s="95">
        <v>3</v>
      </c>
      <c r="C161" s="96">
        <v>0</v>
      </c>
      <c r="D161" s="97">
        <f t="shared" si="6"/>
        <v>1007</v>
      </c>
      <c r="F161" s="94">
        <v>45081</v>
      </c>
      <c r="G161" s="95" t="s">
        <v>488</v>
      </c>
      <c r="H161" s="97">
        <v>0</v>
      </c>
      <c r="I161" s="97">
        <f t="shared" si="7"/>
        <v>402</v>
      </c>
      <c r="K161" s="94">
        <v>45081</v>
      </c>
      <c r="L161" s="95">
        <v>1</v>
      </c>
      <c r="M161" s="97">
        <v>0</v>
      </c>
      <c r="N161" s="97">
        <f t="shared" si="8"/>
        <v>271</v>
      </c>
      <c r="P161" s="94">
        <v>45081</v>
      </c>
      <c r="Q161" s="95" t="s">
        <v>488</v>
      </c>
      <c r="R161" s="97">
        <v>0</v>
      </c>
      <c r="S161" s="99"/>
    </row>
    <row r="162" spans="1:19" ht="21.75" customHeight="1" x14ac:dyDescent="0.25">
      <c r="A162" s="94">
        <v>45082</v>
      </c>
      <c r="B162" s="95">
        <v>3</v>
      </c>
      <c r="C162" s="96">
        <v>0</v>
      </c>
      <c r="D162" s="97">
        <f t="shared" si="6"/>
        <v>1007</v>
      </c>
      <c r="F162" s="94">
        <v>45082</v>
      </c>
      <c r="G162" s="95" t="s">
        <v>488</v>
      </c>
      <c r="H162" s="97">
        <v>0</v>
      </c>
      <c r="I162" s="97">
        <f t="shared" si="7"/>
        <v>402</v>
      </c>
      <c r="K162" s="94">
        <v>45082</v>
      </c>
      <c r="L162" s="95">
        <v>1</v>
      </c>
      <c r="M162" s="97">
        <v>0</v>
      </c>
      <c r="N162" s="97">
        <f t="shared" si="8"/>
        <v>271</v>
      </c>
      <c r="P162" s="94">
        <v>45082</v>
      </c>
      <c r="Q162" s="95" t="s">
        <v>488</v>
      </c>
      <c r="R162" s="97">
        <v>0</v>
      </c>
      <c r="S162" s="99"/>
    </row>
    <row r="163" spans="1:19" ht="21.75" customHeight="1" x14ac:dyDescent="0.25">
      <c r="A163" s="94">
        <v>45083</v>
      </c>
      <c r="B163" s="95">
        <v>3</v>
      </c>
      <c r="C163" s="96">
        <v>0</v>
      </c>
      <c r="D163" s="97">
        <f t="shared" si="6"/>
        <v>1007</v>
      </c>
      <c r="F163" s="94">
        <v>45083</v>
      </c>
      <c r="G163" s="95" t="s">
        <v>488</v>
      </c>
      <c r="H163" s="97">
        <v>0</v>
      </c>
      <c r="I163" s="97">
        <f t="shared" si="7"/>
        <v>402</v>
      </c>
      <c r="K163" s="94">
        <v>45083</v>
      </c>
      <c r="L163" s="95">
        <v>1</v>
      </c>
      <c r="M163" s="97">
        <v>6</v>
      </c>
      <c r="N163" s="97">
        <f t="shared" si="8"/>
        <v>277</v>
      </c>
      <c r="P163" s="94">
        <v>45083</v>
      </c>
      <c r="Q163" s="95" t="s">
        <v>488</v>
      </c>
      <c r="R163" s="97">
        <v>0</v>
      </c>
      <c r="S163" s="99"/>
    </row>
    <row r="164" spans="1:19" ht="21.75" customHeight="1" x14ac:dyDescent="0.25">
      <c r="A164" s="94">
        <v>45084</v>
      </c>
      <c r="B164" s="95">
        <v>3</v>
      </c>
      <c r="C164" s="96">
        <v>3</v>
      </c>
      <c r="D164" s="99">
        <v>1010</v>
      </c>
      <c r="F164" s="94">
        <v>45084</v>
      </c>
      <c r="G164" s="95" t="s">
        <v>488</v>
      </c>
      <c r="H164" s="97">
        <v>0</v>
      </c>
      <c r="I164" s="97">
        <f t="shared" si="7"/>
        <v>402</v>
      </c>
      <c r="K164" s="94">
        <v>45084</v>
      </c>
      <c r="L164" s="95">
        <v>1</v>
      </c>
      <c r="M164" s="97">
        <v>4</v>
      </c>
      <c r="N164" s="97">
        <f t="shared" si="8"/>
        <v>281</v>
      </c>
      <c r="P164" s="94">
        <v>45084</v>
      </c>
      <c r="Q164" s="95" t="s">
        <v>488</v>
      </c>
      <c r="R164" s="97">
        <v>0</v>
      </c>
      <c r="S164" s="99"/>
    </row>
    <row r="165" spans="1:19" ht="21.75" customHeight="1" x14ac:dyDescent="0.25">
      <c r="A165" s="94">
        <v>45085</v>
      </c>
      <c r="B165" s="95">
        <v>3</v>
      </c>
      <c r="C165" s="96">
        <v>0</v>
      </c>
      <c r="D165" s="99">
        <v>1010</v>
      </c>
      <c r="F165" s="94">
        <v>45085</v>
      </c>
      <c r="G165" s="95" t="s">
        <v>488</v>
      </c>
      <c r="H165" s="97">
        <v>0</v>
      </c>
      <c r="I165" s="97">
        <f t="shared" si="7"/>
        <v>402</v>
      </c>
      <c r="K165" s="94">
        <v>45085</v>
      </c>
      <c r="L165" s="95">
        <v>1</v>
      </c>
      <c r="M165" s="97">
        <v>5</v>
      </c>
      <c r="N165" s="97">
        <f t="shared" si="8"/>
        <v>286</v>
      </c>
      <c r="P165" s="94">
        <v>45085</v>
      </c>
      <c r="Q165" s="95" t="s">
        <v>488</v>
      </c>
      <c r="R165" s="97">
        <v>0</v>
      </c>
      <c r="S165" s="99"/>
    </row>
    <row r="166" spans="1:19" ht="21.75" customHeight="1" x14ac:dyDescent="0.25">
      <c r="A166" s="94">
        <v>45086</v>
      </c>
      <c r="B166" s="95">
        <v>3</v>
      </c>
      <c r="C166" s="96">
        <v>0</v>
      </c>
      <c r="D166" s="99">
        <v>1010</v>
      </c>
      <c r="F166" s="94">
        <v>45086</v>
      </c>
      <c r="G166" s="95" t="s">
        <v>488</v>
      </c>
      <c r="H166" s="97">
        <v>0</v>
      </c>
      <c r="I166" s="97">
        <f t="shared" si="7"/>
        <v>402</v>
      </c>
      <c r="K166" s="94">
        <v>45086</v>
      </c>
      <c r="L166" s="95">
        <v>1</v>
      </c>
      <c r="M166" s="97">
        <v>0</v>
      </c>
      <c r="N166" s="97">
        <f t="shared" si="8"/>
        <v>286</v>
      </c>
      <c r="P166" s="94">
        <v>45086</v>
      </c>
      <c r="Q166" s="95" t="s">
        <v>488</v>
      </c>
      <c r="R166" s="97">
        <v>0</v>
      </c>
      <c r="S166" s="99"/>
    </row>
    <row r="167" spans="1:19" ht="21.75" customHeight="1" x14ac:dyDescent="0.25">
      <c r="A167" s="94">
        <v>45087</v>
      </c>
      <c r="B167" s="95">
        <v>3</v>
      </c>
      <c r="C167" s="96">
        <v>0</v>
      </c>
      <c r="D167" s="99">
        <v>1010</v>
      </c>
      <c r="F167" s="94">
        <v>45087</v>
      </c>
      <c r="G167" s="95" t="s">
        <v>488</v>
      </c>
      <c r="H167" s="97">
        <v>0</v>
      </c>
      <c r="I167" s="97">
        <f t="shared" si="7"/>
        <v>402</v>
      </c>
      <c r="K167" s="94">
        <v>45087</v>
      </c>
      <c r="L167" s="95">
        <v>1</v>
      </c>
      <c r="M167" s="97">
        <v>0</v>
      </c>
      <c r="N167" s="97">
        <f t="shared" si="8"/>
        <v>286</v>
      </c>
      <c r="P167" s="94">
        <v>45087</v>
      </c>
      <c r="Q167" s="95" t="s">
        <v>488</v>
      </c>
      <c r="R167" s="97">
        <v>0</v>
      </c>
      <c r="S167" s="99"/>
    </row>
    <row r="168" spans="1:19" ht="21.75" customHeight="1" x14ac:dyDescent="0.25">
      <c r="A168" s="94">
        <v>45088</v>
      </c>
      <c r="B168" s="95">
        <v>3</v>
      </c>
      <c r="C168" s="96">
        <v>0</v>
      </c>
      <c r="D168" s="99">
        <v>1010</v>
      </c>
      <c r="F168" s="94">
        <v>45088</v>
      </c>
      <c r="G168" s="95" t="s">
        <v>488</v>
      </c>
      <c r="H168" s="97">
        <v>0</v>
      </c>
      <c r="I168" s="97">
        <f t="shared" si="7"/>
        <v>402</v>
      </c>
      <c r="K168" s="94">
        <v>45088</v>
      </c>
      <c r="L168" s="95">
        <v>1</v>
      </c>
      <c r="M168" s="97">
        <v>0</v>
      </c>
      <c r="N168" s="97">
        <f t="shared" si="8"/>
        <v>286</v>
      </c>
      <c r="P168" s="94">
        <v>45088</v>
      </c>
      <c r="Q168" s="95" t="s">
        <v>488</v>
      </c>
      <c r="R168" s="97">
        <v>0</v>
      </c>
      <c r="S168" s="99"/>
    </row>
    <row r="169" spans="1:19" ht="21.75" customHeight="1" x14ac:dyDescent="0.25">
      <c r="A169" s="94">
        <v>45089</v>
      </c>
      <c r="B169" s="95">
        <v>3</v>
      </c>
      <c r="C169" s="96">
        <v>1</v>
      </c>
      <c r="D169" s="99">
        <v>1011</v>
      </c>
      <c r="F169" s="94">
        <v>45089</v>
      </c>
      <c r="G169" s="95" t="s">
        <v>488</v>
      </c>
      <c r="H169" s="97">
        <v>0</v>
      </c>
      <c r="I169" s="97">
        <f t="shared" si="7"/>
        <v>402</v>
      </c>
      <c r="K169" s="94">
        <v>45089</v>
      </c>
      <c r="L169" s="95">
        <v>1</v>
      </c>
      <c r="M169" s="97">
        <v>3</v>
      </c>
      <c r="N169" s="97">
        <f t="shared" si="8"/>
        <v>289</v>
      </c>
      <c r="P169" s="94">
        <v>45089</v>
      </c>
      <c r="Q169" s="95" t="s">
        <v>488</v>
      </c>
      <c r="R169" s="97">
        <v>0</v>
      </c>
      <c r="S169" s="99"/>
    </row>
    <row r="170" spans="1:19" ht="21.75" customHeight="1" x14ac:dyDescent="0.25">
      <c r="A170" s="94">
        <v>45090</v>
      </c>
      <c r="B170" s="95">
        <v>3</v>
      </c>
      <c r="C170" s="96">
        <v>6</v>
      </c>
      <c r="D170" s="99">
        <v>1017</v>
      </c>
      <c r="F170" s="94">
        <v>45090</v>
      </c>
      <c r="G170" s="95" t="s">
        <v>488</v>
      </c>
      <c r="H170" s="97">
        <v>0</v>
      </c>
      <c r="I170" s="97">
        <f t="shared" si="7"/>
        <v>402</v>
      </c>
      <c r="K170" s="94">
        <v>45090</v>
      </c>
      <c r="L170" s="95">
        <v>1</v>
      </c>
      <c r="M170" s="97">
        <v>3</v>
      </c>
      <c r="N170" s="97">
        <f t="shared" si="8"/>
        <v>292</v>
      </c>
      <c r="P170" s="94">
        <v>45090</v>
      </c>
      <c r="Q170" s="95" t="s">
        <v>488</v>
      </c>
      <c r="R170" s="97">
        <v>0</v>
      </c>
      <c r="S170" s="99"/>
    </row>
    <row r="171" spans="1:19" ht="21.75" customHeight="1" x14ac:dyDescent="0.25">
      <c r="A171" s="94">
        <v>45091</v>
      </c>
      <c r="B171" s="95">
        <v>3</v>
      </c>
      <c r="C171" s="96">
        <v>0</v>
      </c>
      <c r="D171" s="99">
        <v>1017</v>
      </c>
      <c r="F171" s="94">
        <v>45091</v>
      </c>
      <c r="G171" s="95" t="s">
        <v>488</v>
      </c>
      <c r="H171" s="97">
        <v>0</v>
      </c>
      <c r="I171" s="97">
        <f t="shared" si="7"/>
        <v>402</v>
      </c>
      <c r="K171" s="94">
        <v>45091</v>
      </c>
      <c r="L171" s="95">
        <v>1</v>
      </c>
      <c r="M171" s="97">
        <v>0</v>
      </c>
      <c r="N171" s="97">
        <f t="shared" si="8"/>
        <v>292</v>
      </c>
      <c r="P171" s="94">
        <v>45091</v>
      </c>
      <c r="Q171" s="95" t="s">
        <v>488</v>
      </c>
      <c r="R171" s="97">
        <v>0</v>
      </c>
      <c r="S171" s="99"/>
    </row>
    <row r="172" spans="1:19" ht="21.75" customHeight="1" x14ac:dyDescent="0.25">
      <c r="A172" s="100">
        <v>45092</v>
      </c>
      <c r="B172" s="90">
        <v>3</v>
      </c>
      <c r="C172" s="101">
        <v>0</v>
      </c>
      <c r="D172" s="92">
        <v>1017</v>
      </c>
      <c r="F172" s="94">
        <v>45092</v>
      </c>
      <c r="G172" s="95" t="s">
        <v>488</v>
      </c>
      <c r="H172" s="97">
        <v>0</v>
      </c>
      <c r="I172" s="97">
        <f t="shared" si="7"/>
        <v>402</v>
      </c>
      <c r="K172" s="94">
        <v>45092</v>
      </c>
      <c r="L172" s="95">
        <v>1</v>
      </c>
      <c r="M172" s="97">
        <v>3</v>
      </c>
      <c r="N172" s="97">
        <f t="shared" si="8"/>
        <v>295</v>
      </c>
      <c r="P172" s="94">
        <v>45092</v>
      </c>
      <c r="Q172" s="95" t="s">
        <v>488</v>
      </c>
      <c r="R172" s="97">
        <v>0</v>
      </c>
      <c r="S172" s="99"/>
    </row>
    <row r="173" spans="1:19" ht="21.75" customHeight="1" x14ac:dyDescent="0.25">
      <c r="A173" s="94">
        <v>45093</v>
      </c>
      <c r="B173" s="95">
        <v>3</v>
      </c>
      <c r="C173" s="96">
        <v>0</v>
      </c>
      <c r="D173" s="99">
        <v>1017</v>
      </c>
      <c r="F173" s="94">
        <v>45093</v>
      </c>
      <c r="G173" s="95" t="s">
        <v>488</v>
      </c>
      <c r="H173" s="97">
        <v>0</v>
      </c>
      <c r="I173" s="97">
        <f t="shared" si="7"/>
        <v>402</v>
      </c>
      <c r="K173" s="94">
        <v>45093</v>
      </c>
      <c r="L173" s="95">
        <v>1</v>
      </c>
      <c r="M173" s="97">
        <v>0</v>
      </c>
      <c r="N173" s="97">
        <f t="shared" si="8"/>
        <v>295</v>
      </c>
      <c r="P173" s="94">
        <v>45093</v>
      </c>
      <c r="Q173" s="95" t="s">
        <v>488</v>
      </c>
      <c r="R173" s="97">
        <v>0</v>
      </c>
      <c r="S173" s="99"/>
    </row>
    <row r="174" spans="1:19" ht="21.75" customHeight="1" x14ac:dyDescent="0.25">
      <c r="A174" s="94">
        <v>45094</v>
      </c>
      <c r="B174" s="95">
        <v>3</v>
      </c>
      <c r="C174" s="96">
        <v>0</v>
      </c>
      <c r="D174" s="99">
        <v>1017</v>
      </c>
      <c r="F174" s="94">
        <v>45094</v>
      </c>
      <c r="G174" s="95" t="s">
        <v>224</v>
      </c>
      <c r="H174" s="97">
        <v>0</v>
      </c>
      <c r="I174" s="99">
        <v>402</v>
      </c>
      <c r="K174" s="94">
        <v>45094</v>
      </c>
      <c r="L174" s="95">
        <v>1</v>
      </c>
      <c r="M174" s="97">
        <v>0</v>
      </c>
      <c r="N174" s="97">
        <f t="shared" si="8"/>
        <v>295</v>
      </c>
      <c r="P174" s="94">
        <v>45094</v>
      </c>
      <c r="Q174" s="95" t="s">
        <v>488</v>
      </c>
      <c r="R174" s="97">
        <v>0</v>
      </c>
      <c r="S174" s="99"/>
    </row>
    <row r="175" spans="1:19" ht="21.75" customHeight="1" x14ac:dyDescent="0.25">
      <c r="A175" s="94">
        <v>45095</v>
      </c>
      <c r="B175" s="95">
        <v>3</v>
      </c>
      <c r="C175" s="96">
        <v>0</v>
      </c>
      <c r="D175" s="99">
        <v>1017</v>
      </c>
      <c r="F175" s="94">
        <v>45095</v>
      </c>
      <c r="G175" s="95" t="s">
        <v>224</v>
      </c>
      <c r="H175" s="97">
        <v>0</v>
      </c>
      <c r="I175" s="99">
        <v>402</v>
      </c>
      <c r="K175" s="94">
        <v>45095</v>
      </c>
      <c r="L175" s="95">
        <v>1</v>
      </c>
      <c r="M175" s="97">
        <v>0</v>
      </c>
      <c r="N175" s="97">
        <f t="shared" si="8"/>
        <v>295</v>
      </c>
      <c r="P175" s="94">
        <v>45095</v>
      </c>
      <c r="Q175" s="95" t="s">
        <v>488</v>
      </c>
      <c r="R175" s="97">
        <v>0</v>
      </c>
      <c r="S175" s="99"/>
    </row>
    <row r="176" spans="1:19" ht="21.75" customHeight="1" x14ac:dyDescent="0.25">
      <c r="A176" s="94">
        <v>45096</v>
      </c>
      <c r="B176" s="95">
        <v>3</v>
      </c>
      <c r="C176" s="96">
        <v>0</v>
      </c>
      <c r="D176" s="99">
        <v>1017</v>
      </c>
      <c r="F176" s="94">
        <v>45096</v>
      </c>
      <c r="G176" s="95" t="s">
        <v>224</v>
      </c>
      <c r="H176" s="97">
        <v>4</v>
      </c>
      <c r="I176" s="99">
        <v>406</v>
      </c>
      <c r="K176" s="94">
        <v>45096</v>
      </c>
      <c r="L176" s="95">
        <v>1</v>
      </c>
      <c r="M176" s="97">
        <v>0</v>
      </c>
      <c r="N176" s="97">
        <f t="shared" si="8"/>
        <v>295</v>
      </c>
      <c r="P176" s="94">
        <v>45096</v>
      </c>
      <c r="Q176" s="95" t="s">
        <v>488</v>
      </c>
      <c r="R176" s="97">
        <v>0</v>
      </c>
      <c r="S176" s="99"/>
    </row>
    <row r="177" spans="1:19" ht="21.75" customHeight="1" x14ac:dyDescent="0.25">
      <c r="A177" s="94">
        <v>45097</v>
      </c>
      <c r="B177" s="95">
        <v>3</v>
      </c>
      <c r="C177" s="96">
        <v>0</v>
      </c>
      <c r="D177" s="99">
        <v>1017</v>
      </c>
      <c r="F177" s="94">
        <v>45097</v>
      </c>
      <c r="G177" s="95" t="s">
        <v>224</v>
      </c>
      <c r="H177" s="97">
        <v>0</v>
      </c>
      <c r="I177" s="99">
        <v>406</v>
      </c>
      <c r="K177" s="94">
        <v>45097</v>
      </c>
      <c r="L177" s="95">
        <v>1</v>
      </c>
      <c r="M177" s="97">
        <v>0</v>
      </c>
      <c r="N177" s="97">
        <f t="shared" si="8"/>
        <v>295</v>
      </c>
      <c r="P177" s="94">
        <v>45097</v>
      </c>
      <c r="Q177" s="95" t="s">
        <v>488</v>
      </c>
      <c r="R177" s="97">
        <v>0</v>
      </c>
      <c r="S177" s="99"/>
    </row>
    <row r="178" spans="1:19" ht="21.75" customHeight="1" x14ac:dyDescent="0.25">
      <c r="A178" s="94">
        <v>45098</v>
      </c>
      <c r="B178" s="95">
        <v>3</v>
      </c>
      <c r="C178" s="96">
        <v>0</v>
      </c>
      <c r="D178" s="99">
        <v>1017</v>
      </c>
      <c r="F178" s="94">
        <v>45098</v>
      </c>
      <c r="G178" s="95" t="s">
        <v>224</v>
      </c>
      <c r="H178" s="97">
        <v>0</v>
      </c>
      <c r="I178" s="99">
        <v>406</v>
      </c>
      <c r="K178" s="94">
        <v>45098</v>
      </c>
      <c r="L178" s="95">
        <v>1</v>
      </c>
      <c r="M178" s="97">
        <v>0</v>
      </c>
      <c r="N178" s="97">
        <f t="shared" si="8"/>
        <v>295</v>
      </c>
      <c r="P178" s="94">
        <v>45098</v>
      </c>
      <c r="Q178" s="95" t="s">
        <v>488</v>
      </c>
      <c r="R178" s="97">
        <v>0</v>
      </c>
      <c r="S178" s="99"/>
    </row>
    <row r="179" spans="1:19" ht="21.75" customHeight="1" x14ac:dyDescent="0.25">
      <c r="A179" s="94">
        <v>45099</v>
      </c>
      <c r="B179" s="95">
        <v>3</v>
      </c>
      <c r="C179" s="96">
        <v>0</v>
      </c>
      <c r="D179" s="99">
        <v>1017</v>
      </c>
      <c r="F179" s="94">
        <v>45099</v>
      </c>
      <c r="G179" s="95" t="s">
        <v>224</v>
      </c>
      <c r="H179" s="97">
        <v>0</v>
      </c>
      <c r="I179" s="99">
        <v>406</v>
      </c>
      <c r="K179" s="94">
        <v>45099</v>
      </c>
      <c r="L179" s="95">
        <v>1</v>
      </c>
      <c r="M179" s="97">
        <v>0</v>
      </c>
      <c r="N179" s="97">
        <f t="shared" si="8"/>
        <v>295</v>
      </c>
      <c r="P179" s="94">
        <v>45099</v>
      </c>
      <c r="Q179" s="95" t="s">
        <v>488</v>
      </c>
      <c r="R179" s="97">
        <v>0</v>
      </c>
      <c r="S179" s="99"/>
    </row>
    <row r="180" spans="1:19" ht="21.75" customHeight="1" x14ac:dyDescent="0.25">
      <c r="A180" s="94">
        <v>45100</v>
      </c>
      <c r="B180" s="95">
        <v>3</v>
      </c>
      <c r="C180" s="96">
        <v>0</v>
      </c>
      <c r="D180" s="99">
        <v>1017</v>
      </c>
      <c r="F180" s="94">
        <v>45100</v>
      </c>
      <c r="G180" s="95" t="s">
        <v>224</v>
      </c>
      <c r="H180" s="97">
        <v>0</v>
      </c>
      <c r="I180" s="99">
        <v>406</v>
      </c>
      <c r="K180" s="94">
        <v>45100</v>
      </c>
      <c r="L180" s="95">
        <v>1</v>
      </c>
      <c r="M180" s="97">
        <v>0</v>
      </c>
      <c r="N180" s="97">
        <f t="shared" si="8"/>
        <v>295</v>
      </c>
      <c r="P180" s="94">
        <v>45100</v>
      </c>
      <c r="Q180" s="95" t="s">
        <v>488</v>
      </c>
      <c r="R180" s="97">
        <v>0</v>
      </c>
      <c r="S180" s="99"/>
    </row>
    <row r="181" spans="1:19" ht="21.75" customHeight="1" x14ac:dyDescent="0.25">
      <c r="A181" s="94">
        <v>45101</v>
      </c>
      <c r="B181" s="95">
        <v>3</v>
      </c>
      <c r="C181" s="96">
        <v>0</v>
      </c>
      <c r="D181" s="99">
        <v>1017</v>
      </c>
      <c r="F181" s="94">
        <v>45101</v>
      </c>
      <c r="G181" s="95" t="s">
        <v>224</v>
      </c>
      <c r="H181" s="97">
        <v>0</v>
      </c>
      <c r="I181" s="99">
        <v>406</v>
      </c>
      <c r="K181" s="94">
        <v>45101</v>
      </c>
      <c r="L181" s="95">
        <v>1</v>
      </c>
      <c r="M181" s="97">
        <v>0</v>
      </c>
      <c r="N181" s="97">
        <f t="shared" si="8"/>
        <v>295</v>
      </c>
      <c r="P181" s="94">
        <v>45101</v>
      </c>
      <c r="Q181" s="95" t="s">
        <v>488</v>
      </c>
      <c r="R181" s="97">
        <v>0</v>
      </c>
      <c r="S181" s="99"/>
    </row>
    <row r="182" spans="1:19" ht="21.75" customHeight="1" x14ac:dyDescent="0.25">
      <c r="A182" s="94">
        <v>45102</v>
      </c>
      <c r="B182" s="95">
        <v>3</v>
      </c>
      <c r="C182" s="96">
        <v>0</v>
      </c>
      <c r="D182" s="99">
        <v>1017</v>
      </c>
      <c r="F182" s="94">
        <v>45102</v>
      </c>
      <c r="G182" s="95" t="s">
        <v>224</v>
      </c>
      <c r="H182" s="97">
        <v>0</v>
      </c>
      <c r="I182" s="99">
        <v>406</v>
      </c>
      <c r="K182" s="94">
        <v>45102</v>
      </c>
      <c r="L182" s="95">
        <v>1</v>
      </c>
      <c r="M182" s="97">
        <v>0</v>
      </c>
      <c r="N182" s="97">
        <f t="shared" si="8"/>
        <v>295</v>
      </c>
      <c r="P182" s="94">
        <v>45102</v>
      </c>
      <c r="Q182" s="95" t="s">
        <v>488</v>
      </c>
      <c r="R182" s="97">
        <v>0</v>
      </c>
      <c r="S182" s="99"/>
    </row>
    <row r="183" spans="1:19" ht="21.75" customHeight="1" x14ac:dyDescent="0.25">
      <c r="A183" s="94">
        <v>45103</v>
      </c>
      <c r="B183" s="95">
        <v>3</v>
      </c>
      <c r="C183" s="96">
        <v>0</v>
      </c>
      <c r="D183" s="99">
        <v>1017</v>
      </c>
      <c r="F183" s="94">
        <v>45103</v>
      </c>
      <c r="G183" s="95" t="s">
        <v>224</v>
      </c>
      <c r="H183" s="97">
        <v>0</v>
      </c>
      <c r="I183" s="99">
        <v>406</v>
      </c>
      <c r="K183" s="94">
        <v>45103</v>
      </c>
      <c r="L183" s="95">
        <v>1</v>
      </c>
      <c r="M183" s="97">
        <v>3</v>
      </c>
      <c r="N183" s="97">
        <f t="shared" si="8"/>
        <v>298</v>
      </c>
      <c r="P183" s="94">
        <v>45103</v>
      </c>
      <c r="Q183" s="95" t="s">
        <v>488</v>
      </c>
      <c r="R183" s="97">
        <v>0</v>
      </c>
      <c r="S183" s="99"/>
    </row>
    <row r="184" spans="1:19" ht="21.75" customHeight="1" x14ac:dyDescent="0.25">
      <c r="A184" s="94">
        <v>45104</v>
      </c>
      <c r="B184" s="95">
        <v>3</v>
      </c>
      <c r="C184" s="96">
        <v>0</v>
      </c>
      <c r="D184" s="99">
        <v>1017</v>
      </c>
      <c r="F184" s="94">
        <v>45104</v>
      </c>
      <c r="G184" s="95" t="s">
        <v>224</v>
      </c>
      <c r="H184" s="97">
        <v>0</v>
      </c>
      <c r="I184" s="99">
        <v>406</v>
      </c>
      <c r="K184" s="94">
        <v>45104</v>
      </c>
      <c r="L184" s="95">
        <v>1</v>
      </c>
      <c r="M184" s="97">
        <v>6</v>
      </c>
      <c r="N184" s="97">
        <f t="shared" si="8"/>
        <v>304</v>
      </c>
      <c r="P184" s="94">
        <v>45104</v>
      </c>
      <c r="Q184" s="95" t="s">
        <v>488</v>
      </c>
      <c r="R184" s="97">
        <v>0</v>
      </c>
      <c r="S184" s="99"/>
    </row>
    <row r="185" spans="1:19" ht="21.75" customHeight="1" x14ac:dyDescent="0.25">
      <c r="A185" s="94">
        <v>45105</v>
      </c>
      <c r="B185" s="95">
        <v>3</v>
      </c>
      <c r="C185" s="96">
        <v>0</v>
      </c>
      <c r="D185" s="99">
        <v>1017</v>
      </c>
      <c r="F185" s="94">
        <v>45105</v>
      </c>
      <c r="G185" s="95" t="s">
        <v>224</v>
      </c>
      <c r="H185" s="97">
        <v>0</v>
      </c>
      <c r="I185" s="99">
        <v>406</v>
      </c>
      <c r="K185" s="94">
        <v>45105</v>
      </c>
      <c r="L185" s="95">
        <v>1</v>
      </c>
      <c r="M185" s="97">
        <v>0</v>
      </c>
      <c r="N185" s="97">
        <f t="shared" si="8"/>
        <v>304</v>
      </c>
      <c r="P185" s="94">
        <v>45105</v>
      </c>
      <c r="Q185" s="95" t="s">
        <v>488</v>
      </c>
      <c r="R185" s="97">
        <v>0</v>
      </c>
      <c r="S185" s="99"/>
    </row>
    <row r="186" spans="1:19" ht="21.75" customHeight="1" x14ac:dyDescent="0.25">
      <c r="A186" s="94">
        <v>45106</v>
      </c>
      <c r="B186" s="95">
        <v>3</v>
      </c>
      <c r="C186" s="96">
        <v>0</v>
      </c>
      <c r="D186" s="99">
        <v>1017</v>
      </c>
      <c r="F186" s="94">
        <v>45106</v>
      </c>
      <c r="G186" s="95" t="s">
        <v>224</v>
      </c>
      <c r="H186" s="97">
        <v>0</v>
      </c>
      <c r="I186" s="99">
        <v>406</v>
      </c>
      <c r="K186" s="94">
        <v>45106</v>
      </c>
      <c r="L186" s="95">
        <v>1</v>
      </c>
      <c r="M186" s="97">
        <v>0</v>
      </c>
      <c r="N186" s="97">
        <f t="shared" si="8"/>
        <v>304</v>
      </c>
      <c r="P186" s="94">
        <v>45106</v>
      </c>
      <c r="Q186" s="95" t="s">
        <v>488</v>
      </c>
      <c r="R186" s="97">
        <v>0</v>
      </c>
      <c r="S186" s="99"/>
    </row>
    <row r="187" spans="1:19" ht="21.75" customHeight="1" x14ac:dyDescent="0.25">
      <c r="A187" s="94">
        <v>45107</v>
      </c>
      <c r="B187" s="95">
        <v>3</v>
      </c>
      <c r="C187" s="96">
        <v>0</v>
      </c>
      <c r="D187" s="99">
        <v>1017</v>
      </c>
      <c r="F187" s="94">
        <v>45107</v>
      </c>
      <c r="G187" s="95" t="s">
        <v>224</v>
      </c>
      <c r="H187" s="97">
        <v>0</v>
      </c>
      <c r="I187" s="99">
        <v>406</v>
      </c>
      <c r="K187" s="94">
        <v>45107</v>
      </c>
      <c r="L187" s="95">
        <v>1</v>
      </c>
      <c r="M187" s="97">
        <v>0</v>
      </c>
      <c r="N187" s="97">
        <f t="shared" si="8"/>
        <v>304</v>
      </c>
      <c r="P187" s="94">
        <v>45107</v>
      </c>
      <c r="Q187" s="95" t="s">
        <v>488</v>
      </c>
      <c r="R187" s="97">
        <v>0</v>
      </c>
      <c r="S187" s="99"/>
    </row>
    <row r="188" spans="1:19" ht="21.75" customHeight="1" x14ac:dyDescent="0.25">
      <c r="A188" s="94">
        <v>45108</v>
      </c>
      <c r="B188" s="95">
        <v>3</v>
      </c>
      <c r="C188" s="96">
        <v>0</v>
      </c>
      <c r="D188" s="99">
        <v>1017</v>
      </c>
      <c r="F188" s="94">
        <v>45108</v>
      </c>
      <c r="G188" s="95" t="s">
        <v>224</v>
      </c>
      <c r="H188" s="97">
        <v>0</v>
      </c>
      <c r="I188" s="99">
        <v>406</v>
      </c>
      <c r="K188" s="94">
        <v>45108</v>
      </c>
      <c r="L188" s="95">
        <v>1</v>
      </c>
      <c r="M188" s="97">
        <v>0</v>
      </c>
      <c r="N188" s="97">
        <f t="shared" si="8"/>
        <v>304</v>
      </c>
      <c r="P188" s="94">
        <v>45108</v>
      </c>
      <c r="Q188" s="95" t="s">
        <v>488</v>
      </c>
      <c r="R188" s="97">
        <v>0</v>
      </c>
      <c r="S188" s="99"/>
    </row>
    <row r="189" spans="1:19" ht="21.75" customHeight="1" x14ac:dyDescent="0.25">
      <c r="A189" s="94">
        <v>45109</v>
      </c>
      <c r="B189" s="95">
        <v>3</v>
      </c>
      <c r="C189" s="96">
        <v>0</v>
      </c>
      <c r="D189" s="99">
        <v>1017</v>
      </c>
      <c r="F189" s="94">
        <v>45109</v>
      </c>
      <c r="G189" s="95" t="s">
        <v>224</v>
      </c>
      <c r="H189" s="97">
        <v>0</v>
      </c>
      <c r="I189" s="99">
        <v>406</v>
      </c>
      <c r="K189" s="94">
        <v>45109</v>
      </c>
      <c r="L189" s="95">
        <v>1</v>
      </c>
      <c r="M189" s="97">
        <v>0</v>
      </c>
      <c r="N189" s="97">
        <f t="shared" si="8"/>
        <v>304</v>
      </c>
      <c r="P189" s="94">
        <v>45109</v>
      </c>
      <c r="Q189" s="95" t="s">
        <v>488</v>
      </c>
      <c r="R189" s="97">
        <v>0</v>
      </c>
      <c r="S189" s="99"/>
    </row>
    <row r="190" spans="1:19" ht="21.75" customHeight="1" x14ac:dyDescent="0.25">
      <c r="A190" s="94">
        <v>45110</v>
      </c>
      <c r="B190" s="95">
        <v>3</v>
      </c>
      <c r="C190" s="96">
        <v>0</v>
      </c>
      <c r="D190" s="99">
        <v>1017</v>
      </c>
      <c r="F190" s="94">
        <v>45110</v>
      </c>
      <c r="G190" s="95" t="s">
        <v>224</v>
      </c>
      <c r="H190" s="97">
        <v>6</v>
      </c>
      <c r="I190" s="99">
        <v>412</v>
      </c>
      <c r="K190" s="94">
        <v>45110</v>
      </c>
      <c r="L190" s="95">
        <v>1</v>
      </c>
      <c r="M190" s="97">
        <v>0</v>
      </c>
      <c r="N190" s="97">
        <f t="shared" si="8"/>
        <v>304</v>
      </c>
      <c r="P190" s="94">
        <v>45110</v>
      </c>
      <c r="Q190" s="95" t="s">
        <v>488</v>
      </c>
      <c r="R190" s="97">
        <v>0</v>
      </c>
      <c r="S190" s="99"/>
    </row>
    <row r="191" spans="1:19" ht="21.75" customHeight="1" x14ac:dyDescent="0.25">
      <c r="A191" s="94">
        <v>45111</v>
      </c>
      <c r="B191" s="95">
        <v>3</v>
      </c>
      <c r="C191" s="96">
        <v>0</v>
      </c>
      <c r="D191" s="99">
        <v>1017</v>
      </c>
      <c r="F191" s="94">
        <v>45111</v>
      </c>
      <c r="G191" s="95" t="s">
        <v>224</v>
      </c>
      <c r="H191" s="97">
        <v>5</v>
      </c>
      <c r="I191" s="99">
        <v>417</v>
      </c>
      <c r="K191" s="94">
        <v>45111</v>
      </c>
      <c r="L191" s="95">
        <v>1</v>
      </c>
      <c r="M191" s="97">
        <v>0</v>
      </c>
      <c r="N191" s="97">
        <f t="shared" si="8"/>
        <v>304</v>
      </c>
      <c r="P191" s="94">
        <v>45111</v>
      </c>
      <c r="Q191" s="95" t="s">
        <v>488</v>
      </c>
      <c r="R191" s="97">
        <v>0</v>
      </c>
      <c r="S191" s="99"/>
    </row>
    <row r="192" spans="1:19" ht="21.75" customHeight="1" thickBot="1" x14ac:dyDescent="0.3">
      <c r="A192" s="135">
        <v>45112</v>
      </c>
      <c r="B192" s="136">
        <v>3</v>
      </c>
      <c r="C192" s="137">
        <v>0</v>
      </c>
      <c r="D192" s="138">
        <v>1017</v>
      </c>
      <c r="F192" s="94">
        <v>45112</v>
      </c>
      <c r="G192" s="95" t="s">
        <v>224</v>
      </c>
      <c r="H192" s="97">
        <v>7</v>
      </c>
      <c r="I192" s="99">
        <v>424</v>
      </c>
      <c r="K192" s="94">
        <v>45112</v>
      </c>
      <c r="L192" s="95">
        <v>1</v>
      </c>
      <c r="M192" s="97">
        <v>2</v>
      </c>
      <c r="N192" s="97">
        <f t="shared" si="8"/>
        <v>306</v>
      </c>
      <c r="P192" s="94">
        <v>45112</v>
      </c>
      <c r="Q192" s="95" t="s">
        <v>488</v>
      </c>
      <c r="R192" s="97">
        <v>0</v>
      </c>
      <c r="S192" s="99"/>
    </row>
    <row r="193" spans="1:19" ht="21.75" customHeight="1" thickBot="1" x14ac:dyDescent="0.3">
      <c r="A193" s="134">
        <v>45113</v>
      </c>
      <c r="B193" s="505" t="s">
        <v>657</v>
      </c>
      <c r="C193" s="506"/>
      <c r="D193" s="507"/>
      <c r="F193" s="94">
        <v>45113</v>
      </c>
      <c r="G193" s="95" t="s">
        <v>224</v>
      </c>
      <c r="H193" s="97">
        <v>4</v>
      </c>
      <c r="I193" s="99">
        <v>428</v>
      </c>
      <c r="K193" s="94">
        <v>45113</v>
      </c>
      <c r="L193" s="95">
        <v>1</v>
      </c>
      <c r="M193" s="97">
        <v>0</v>
      </c>
      <c r="N193" s="97">
        <f t="shared" si="8"/>
        <v>306</v>
      </c>
      <c r="P193" s="94">
        <v>45113</v>
      </c>
      <c r="Q193" s="95" t="s">
        <v>488</v>
      </c>
      <c r="R193" s="97">
        <v>0</v>
      </c>
      <c r="S193" s="99"/>
    </row>
    <row r="194" spans="1:19" ht="21.75" customHeight="1" thickBot="1" x14ac:dyDescent="0.3">
      <c r="A194" s="139">
        <v>45408</v>
      </c>
      <c r="B194" s="508" t="s">
        <v>658</v>
      </c>
      <c r="C194" s="509"/>
      <c r="D194" s="510"/>
      <c r="F194" s="94">
        <v>45114</v>
      </c>
      <c r="G194" s="95" t="s">
        <v>224</v>
      </c>
      <c r="H194" s="97">
        <v>0</v>
      </c>
      <c r="I194" s="99">
        <v>428</v>
      </c>
      <c r="K194" s="94">
        <v>45114</v>
      </c>
      <c r="L194" s="95">
        <v>1</v>
      </c>
      <c r="M194" s="97">
        <v>0</v>
      </c>
      <c r="N194" s="97">
        <f t="shared" si="8"/>
        <v>306</v>
      </c>
      <c r="P194" s="94">
        <v>45114</v>
      </c>
      <c r="Q194" s="95" t="s">
        <v>488</v>
      </c>
      <c r="R194" s="97">
        <v>0</v>
      </c>
      <c r="S194" s="99"/>
    </row>
    <row r="195" spans="1:19" ht="21.75" customHeight="1" x14ac:dyDescent="0.25">
      <c r="A195" s="133"/>
      <c r="B195" s="108"/>
      <c r="C195" s="131"/>
      <c r="D195" s="132"/>
      <c r="F195" s="94">
        <v>45115</v>
      </c>
      <c r="G195" s="95" t="s">
        <v>224</v>
      </c>
      <c r="H195" s="97">
        <v>0</v>
      </c>
      <c r="I195" s="99">
        <v>428</v>
      </c>
      <c r="K195" s="94">
        <v>45115</v>
      </c>
      <c r="L195" s="95">
        <v>1</v>
      </c>
      <c r="M195" s="97">
        <v>0</v>
      </c>
      <c r="N195" s="97">
        <f t="shared" si="8"/>
        <v>306</v>
      </c>
      <c r="P195" s="94">
        <v>45115</v>
      </c>
      <c r="Q195" s="95" t="s">
        <v>488</v>
      </c>
      <c r="R195" s="97">
        <v>0</v>
      </c>
      <c r="S195" s="99"/>
    </row>
    <row r="196" spans="1:19" ht="21.75" customHeight="1" x14ac:dyDescent="0.25">
      <c r="A196" s="94"/>
      <c r="C196" s="96"/>
      <c r="D196" s="99"/>
      <c r="F196" s="94">
        <v>45116</v>
      </c>
      <c r="G196" s="95" t="s">
        <v>224</v>
      </c>
      <c r="H196" s="97">
        <v>0</v>
      </c>
      <c r="I196" s="99">
        <v>428</v>
      </c>
      <c r="K196" s="94">
        <v>45116</v>
      </c>
      <c r="L196" s="95">
        <v>1</v>
      </c>
      <c r="M196" s="97">
        <v>0</v>
      </c>
      <c r="N196" s="97">
        <f t="shared" si="8"/>
        <v>306</v>
      </c>
      <c r="P196" s="94">
        <v>45116</v>
      </c>
      <c r="Q196" s="95" t="s">
        <v>488</v>
      </c>
      <c r="R196" s="97">
        <v>0</v>
      </c>
      <c r="S196" s="99"/>
    </row>
    <row r="197" spans="1:19" ht="21.75" customHeight="1" x14ac:dyDescent="0.25">
      <c r="A197" s="94"/>
      <c r="C197" s="96"/>
      <c r="D197" s="99"/>
      <c r="F197" s="94">
        <v>45117</v>
      </c>
      <c r="G197" s="95" t="s">
        <v>224</v>
      </c>
      <c r="H197" s="97">
        <v>3</v>
      </c>
      <c r="I197" s="99">
        <v>431</v>
      </c>
      <c r="K197" s="94">
        <v>45117</v>
      </c>
      <c r="L197" s="95">
        <v>1</v>
      </c>
      <c r="M197" s="97">
        <v>0</v>
      </c>
      <c r="N197" s="97">
        <f t="shared" si="8"/>
        <v>306</v>
      </c>
      <c r="P197" s="94">
        <v>45117</v>
      </c>
      <c r="Q197" s="95" t="s">
        <v>488</v>
      </c>
      <c r="R197" s="97">
        <v>0</v>
      </c>
      <c r="S197" s="99"/>
    </row>
    <row r="198" spans="1:19" ht="21.75" customHeight="1" x14ac:dyDescent="0.25">
      <c r="A198" s="94"/>
      <c r="C198" s="96"/>
      <c r="D198" s="99"/>
      <c r="F198" s="94">
        <v>45118</v>
      </c>
      <c r="G198" s="95" t="s">
        <v>224</v>
      </c>
      <c r="H198" s="97">
        <v>0</v>
      </c>
      <c r="I198" s="99">
        <v>431</v>
      </c>
      <c r="K198" s="94">
        <v>45118</v>
      </c>
      <c r="L198" s="95">
        <v>1</v>
      </c>
      <c r="M198" s="97">
        <v>0</v>
      </c>
      <c r="N198" s="97">
        <f t="shared" si="8"/>
        <v>306</v>
      </c>
      <c r="P198" s="94">
        <v>45118</v>
      </c>
      <c r="Q198" s="95" t="s">
        <v>488</v>
      </c>
      <c r="R198" s="97">
        <v>0</v>
      </c>
      <c r="S198" s="99"/>
    </row>
    <row r="199" spans="1:19" ht="21.75" customHeight="1" x14ac:dyDescent="0.25">
      <c r="A199" s="94"/>
      <c r="C199" s="96"/>
      <c r="D199" s="99"/>
      <c r="F199" s="94">
        <v>45119</v>
      </c>
      <c r="G199" s="95" t="s">
        <v>224</v>
      </c>
      <c r="H199" s="97">
        <v>6</v>
      </c>
      <c r="I199" s="99">
        <v>437</v>
      </c>
      <c r="K199" s="94">
        <v>45119</v>
      </c>
      <c r="L199" s="95">
        <v>1</v>
      </c>
      <c r="M199" s="97">
        <v>0</v>
      </c>
      <c r="N199" s="97">
        <f t="shared" si="8"/>
        <v>306</v>
      </c>
      <c r="P199" s="94">
        <v>45119</v>
      </c>
      <c r="Q199" s="95" t="s">
        <v>488</v>
      </c>
      <c r="R199" s="97">
        <v>0</v>
      </c>
      <c r="S199" s="99"/>
    </row>
    <row r="200" spans="1:19" ht="21.75" customHeight="1" x14ac:dyDescent="0.25">
      <c r="A200" s="94"/>
      <c r="C200" s="96"/>
      <c r="D200" s="99"/>
      <c r="F200" s="94">
        <v>45120</v>
      </c>
      <c r="G200" s="95" t="s">
        <v>224</v>
      </c>
      <c r="H200" s="97">
        <v>0</v>
      </c>
      <c r="I200" s="99">
        <v>437</v>
      </c>
      <c r="K200" s="94">
        <v>45120</v>
      </c>
      <c r="L200" s="95">
        <v>1</v>
      </c>
      <c r="M200" s="97">
        <v>0</v>
      </c>
      <c r="N200" s="97">
        <f t="shared" si="8"/>
        <v>306</v>
      </c>
      <c r="P200" s="94">
        <v>45120</v>
      </c>
      <c r="Q200" s="95" t="s">
        <v>488</v>
      </c>
      <c r="R200" s="97">
        <v>0</v>
      </c>
      <c r="S200" s="99"/>
    </row>
    <row r="201" spans="1:19" ht="21.75" customHeight="1" x14ac:dyDescent="0.25">
      <c r="A201" s="94"/>
      <c r="C201" s="96"/>
      <c r="D201" s="99"/>
      <c r="F201" s="94">
        <v>45121</v>
      </c>
      <c r="G201" s="95" t="s">
        <v>224</v>
      </c>
      <c r="H201" s="97">
        <v>4</v>
      </c>
      <c r="I201" s="99">
        <v>441</v>
      </c>
      <c r="K201" s="94">
        <v>45121</v>
      </c>
      <c r="L201" s="95">
        <v>1</v>
      </c>
      <c r="M201" s="97">
        <v>0</v>
      </c>
      <c r="N201" s="97">
        <f t="shared" ref="N201:N264" si="9">N200+M201</f>
        <v>306</v>
      </c>
      <c r="P201" s="94">
        <v>45121</v>
      </c>
      <c r="Q201" s="95" t="s">
        <v>488</v>
      </c>
      <c r="R201" s="97">
        <v>0</v>
      </c>
      <c r="S201" s="99"/>
    </row>
    <row r="202" spans="1:19" ht="21.75" customHeight="1" x14ac:dyDescent="0.25">
      <c r="A202" s="94"/>
      <c r="C202" s="96"/>
      <c r="D202" s="99"/>
      <c r="F202" s="94">
        <v>45122</v>
      </c>
      <c r="G202" s="95" t="s">
        <v>224</v>
      </c>
      <c r="H202" s="97">
        <v>0</v>
      </c>
      <c r="I202" s="99">
        <v>441</v>
      </c>
      <c r="K202" s="94">
        <v>45122</v>
      </c>
      <c r="L202" s="95">
        <v>1</v>
      </c>
      <c r="M202" s="97">
        <v>0</v>
      </c>
      <c r="N202" s="97">
        <f t="shared" si="9"/>
        <v>306</v>
      </c>
      <c r="P202" s="94">
        <v>45122</v>
      </c>
      <c r="Q202" s="95" t="s">
        <v>488</v>
      </c>
      <c r="R202" s="97">
        <v>0</v>
      </c>
      <c r="S202" s="99"/>
    </row>
    <row r="203" spans="1:19" ht="21.75" customHeight="1" x14ac:dyDescent="0.25">
      <c r="A203" s="94"/>
      <c r="C203" s="96"/>
      <c r="D203" s="99"/>
      <c r="F203" s="94">
        <v>45123</v>
      </c>
      <c r="G203" s="95" t="s">
        <v>224</v>
      </c>
      <c r="H203" s="97">
        <v>0</v>
      </c>
      <c r="I203" s="99">
        <v>441</v>
      </c>
      <c r="K203" s="94">
        <v>45123</v>
      </c>
      <c r="L203" s="95">
        <v>1</v>
      </c>
      <c r="M203" s="97">
        <v>0</v>
      </c>
      <c r="N203" s="97">
        <f t="shared" si="9"/>
        <v>306</v>
      </c>
      <c r="P203" s="94">
        <v>45123</v>
      </c>
      <c r="Q203" s="95" t="s">
        <v>488</v>
      </c>
      <c r="R203" s="97">
        <v>0</v>
      </c>
      <c r="S203" s="99"/>
    </row>
    <row r="204" spans="1:19" ht="21.75" customHeight="1" x14ac:dyDescent="0.25">
      <c r="A204" s="94"/>
      <c r="C204" s="96"/>
      <c r="D204" s="99"/>
      <c r="F204" s="94">
        <v>45124</v>
      </c>
      <c r="G204" s="95" t="s">
        <v>224</v>
      </c>
      <c r="H204" s="97">
        <v>0</v>
      </c>
      <c r="I204" s="99">
        <v>441</v>
      </c>
      <c r="K204" s="94">
        <v>45124</v>
      </c>
      <c r="L204" s="95">
        <v>1</v>
      </c>
      <c r="M204" s="97">
        <v>0</v>
      </c>
      <c r="N204" s="97">
        <f t="shared" si="9"/>
        <v>306</v>
      </c>
      <c r="P204" s="94">
        <v>45124</v>
      </c>
      <c r="Q204" s="95" t="s">
        <v>488</v>
      </c>
      <c r="R204" s="97">
        <v>0</v>
      </c>
      <c r="S204" s="99"/>
    </row>
    <row r="205" spans="1:19" ht="21.75" customHeight="1" x14ac:dyDescent="0.25">
      <c r="A205" s="94"/>
      <c r="C205" s="96"/>
      <c r="D205" s="99"/>
      <c r="F205" s="94">
        <v>45125</v>
      </c>
      <c r="G205" s="95" t="s">
        <v>224</v>
      </c>
      <c r="H205" s="97">
        <v>0</v>
      </c>
      <c r="I205" s="99">
        <v>441</v>
      </c>
      <c r="K205" s="94">
        <v>45125</v>
      </c>
      <c r="L205" s="95">
        <v>1</v>
      </c>
      <c r="M205" s="97">
        <v>0</v>
      </c>
      <c r="N205" s="97">
        <f t="shared" si="9"/>
        <v>306</v>
      </c>
      <c r="P205" s="94">
        <v>45125</v>
      </c>
      <c r="Q205" s="95" t="s">
        <v>488</v>
      </c>
      <c r="R205" s="97">
        <v>0</v>
      </c>
      <c r="S205" s="99"/>
    </row>
    <row r="206" spans="1:19" ht="21.75" customHeight="1" x14ac:dyDescent="0.25">
      <c r="A206" s="94"/>
      <c r="C206" s="96"/>
      <c r="D206" s="99"/>
      <c r="F206" s="94">
        <v>45126</v>
      </c>
      <c r="G206" s="95" t="s">
        <v>224</v>
      </c>
      <c r="H206" s="97">
        <v>0</v>
      </c>
      <c r="I206" s="99">
        <v>441</v>
      </c>
      <c r="K206" s="94">
        <v>45126</v>
      </c>
      <c r="L206" s="95">
        <v>1</v>
      </c>
      <c r="M206" s="97">
        <v>0</v>
      </c>
      <c r="N206" s="97">
        <f t="shared" si="9"/>
        <v>306</v>
      </c>
      <c r="P206" s="94">
        <v>45126</v>
      </c>
      <c r="Q206" s="95" t="s">
        <v>488</v>
      </c>
      <c r="R206" s="97">
        <v>0</v>
      </c>
      <c r="S206" s="99"/>
    </row>
    <row r="207" spans="1:19" ht="21.75" customHeight="1" x14ac:dyDescent="0.25">
      <c r="A207" s="94"/>
      <c r="C207" s="96"/>
      <c r="D207" s="99"/>
      <c r="F207" s="94">
        <v>45127</v>
      </c>
      <c r="G207" s="95" t="s">
        <v>224</v>
      </c>
      <c r="H207" s="97">
        <v>0</v>
      </c>
      <c r="I207" s="99">
        <v>441</v>
      </c>
      <c r="K207" s="94">
        <v>45127</v>
      </c>
      <c r="L207" s="95">
        <v>1</v>
      </c>
      <c r="M207" s="97">
        <v>0</v>
      </c>
      <c r="N207" s="97">
        <f t="shared" si="9"/>
        <v>306</v>
      </c>
      <c r="P207" s="94">
        <v>45127</v>
      </c>
      <c r="Q207" s="95" t="s">
        <v>488</v>
      </c>
      <c r="R207" s="97">
        <v>0</v>
      </c>
      <c r="S207" s="99"/>
    </row>
    <row r="208" spans="1:19" ht="21.75" customHeight="1" x14ac:dyDescent="0.25">
      <c r="A208" s="94"/>
      <c r="C208" s="96"/>
      <c r="D208" s="99"/>
      <c r="F208" s="94">
        <v>45128</v>
      </c>
      <c r="G208" s="95" t="s">
        <v>224</v>
      </c>
      <c r="H208" s="97">
        <v>0</v>
      </c>
      <c r="I208" s="99">
        <v>441</v>
      </c>
      <c r="K208" s="94">
        <v>45128</v>
      </c>
      <c r="L208" s="95">
        <v>1</v>
      </c>
      <c r="M208" s="97">
        <v>0</v>
      </c>
      <c r="N208" s="97">
        <f t="shared" si="9"/>
        <v>306</v>
      </c>
      <c r="P208" s="94">
        <v>45128</v>
      </c>
      <c r="Q208" s="95" t="s">
        <v>488</v>
      </c>
      <c r="R208" s="97">
        <v>0</v>
      </c>
      <c r="S208" s="99"/>
    </row>
    <row r="209" spans="1:19" ht="21.75" customHeight="1" x14ac:dyDescent="0.25">
      <c r="A209" s="94"/>
      <c r="C209" s="96"/>
      <c r="D209" s="99"/>
      <c r="F209" s="94">
        <v>45129</v>
      </c>
      <c r="G209" s="95" t="s">
        <v>224</v>
      </c>
      <c r="H209" s="97">
        <v>0</v>
      </c>
      <c r="I209" s="99">
        <v>441</v>
      </c>
      <c r="K209" s="94">
        <v>45129</v>
      </c>
      <c r="L209" s="95">
        <v>1</v>
      </c>
      <c r="M209" s="97">
        <v>0</v>
      </c>
      <c r="N209" s="97">
        <f t="shared" si="9"/>
        <v>306</v>
      </c>
      <c r="P209" s="94">
        <v>45129</v>
      </c>
      <c r="Q209" s="95" t="s">
        <v>488</v>
      </c>
      <c r="R209" s="97">
        <v>0</v>
      </c>
      <c r="S209" s="99"/>
    </row>
    <row r="210" spans="1:19" ht="21.75" customHeight="1" x14ac:dyDescent="0.25">
      <c r="A210" s="94"/>
      <c r="C210" s="96"/>
      <c r="D210" s="99"/>
      <c r="F210" s="94">
        <v>45130</v>
      </c>
      <c r="G210" s="95" t="s">
        <v>224</v>
      </c>
      <c r="H210" s="97">
        <v>0</v>
      </c>
      <c r="I210" s="99">
        <v>441</v>
      </c>
      <c r="K210" s="94">
        <v>45130</v>
      </c>
      <c r="L210" s="95">
        <v>1</v>
      </c>
      <c r="M210" s="97">
        <v>0</v>
      </c>
      <c r="N210" s="97">
        <f t="shared" si="9"/>
        <v>306</v>
      </c>
      <c r="P210" s="94">
        <v>45130</v>
      </c>
      <c r="Q210" s="95" t="s">
        <v>488</v>
      </c>
      <c r="R210" s="97">
        <v>0</v>
      </c>
      <c r="S210" s="99"/>
    </row>
    <row r="211" spans="1:19" ht="21.75" customHeight="1" x14ac:dyDescent="0.25">
      <c r="A211" s="94"/>
      <c r="C211" s="96"/>
      <c r="D211" s="99"/>
      <c r="F211" s="94">
        <v>45131</v>
      </c>
      <c r="G211" s="95" t="s">
        <v>224</v>
      </c>
      <c r="H211" s="97">
        <v>4</v>
      </c>
      <c r="I211" s="99">
        <v>445</v>
      </c>
      <c r="K211" s="94">
        <v>45131</v>
      </c>
      <c r="L211" s="95">
        <v>1</v>
      </c>
      <c r="M211" s="97">
        <v>0</v>
      </c>
      <c r="N211" s="97">
        <f t="shared" si="9"/>
        <v>306</v>
      </c>
      <c r="P211" s="94">
        <v>45131</v>
      </c>
      <c r="Q211" s="95" t="s">
        <v>488</v>
      </c>
      <c r="R211" s="97">
        <v>0</v>
      </c>
      <c r="S211" s="99"/>
    </row>
    <row r="212" spans="1:19" ht="21.75" customHeight="1" x14ac:dyDescent="0.25">
      <c r="A212" s="94"/>
      <c r="C212" s="96"/>
      <c r="D212" s="99"/>
      <c r="F212" s="94">
        <v>45132</v>
      </c>
      <c r="G212" s="95" t="s">
        <v>224</v>
      </c>
      <c r="H212" s="97">
        <v>0</v>
      </c>
      <c r="I212" s="99">
        <v>445</v>
      </c>
      <c r="K212" s="94">
        <v>45132</v>
      </c>
      <c r="L212" s="95">
        <v>1</v>
      </c>
      <c r="M212" s="97">
        <v>3</v>
      </c>
      <c r="N212" s="97">
        <f t="shared" si="9"/>
        <v>309</v>
      </c>
      <c r="P212" s="94">
        <v>45132</v>
      </c>
      <c r="Q212" s="95" t="s">
        <v>488</v>
      </c>
      <c r="R212" s="97">
        <v>0</v>
      </c>
      <c r="S212" s="99"/>
    </row>
    <row r="213" spans="1:19" ht="21.75" customHeight="1" x14ac:dyDescent="0.25">
      <c r="A213" s="94"/>
      <c r="C213" s="96"/>
      <c r="D213" s="99"/>
      <c r="F213" s="94">
        <v>45133</v>
      </c>
      <c r="G213" s="95" t="s">
        <v>224</v>
      </c>
      <c r="H213" s="97">
        <v>0</v>
      </c>
      <c r="I213" s="99">
        <v>445</v>
      </c>
      <c r="K213" s="94">
        <v>45133</v>
      </c>
      <c r="L213" s="95" t="s">
        <v>5</v>
      </c>
      <c r="M213" s="97">
        <v>5</v>
      </c>
      <c r="N213" s="97">
        <f t="shared" si="9"/>
        <v>314</v>
      </c>
      <c r="P213" s="94">
        <v>45133</v>
      </c>
      <c r="Q213" s="95" t="s">
        <v>488</v>
      </c>
      <c r="R213" s="97">
        <v>0</v>
      </c>
      <c r="S213" s="99"/>
    </row>
    <row r="214" spans="1:19" ht="21.75" customHeight="1" x14ac:dyDescent="0.25">
      <c r="A214" s="94"/>
      <c r="C214" s="96"/>
      <c r="D214" s="99"/>
      <c r="F214" s="94">
        <v>45134</v>
      </c>
      <c r="G214" s="95" t="s">
        <v>224</v>
      </c>
      <c r="H214" s="97">
        <v>0</v>
      </c>
      <c r="I214" s="99">
        <v>445</v>
      </c>
      <c r="K214" s="94">
        <v>45134</v>
      </c>
      <c r="L214" s="95" t="s">
        <v>5</v>
      </c>
      <c r="M214" s="97">
        <v>0</v>
      </c>
      <c r="N214" s="97">
        <f t="shared" si="9"/>
        <v>314</v>
      </c>
      <c r="P214" s="94">
        <v>45134</v>
      </c>
      <c r="Q214" s="95" t="s">
        <v>488</v>
      </c>
      <c r="R214" s="97">
        <v>0</v>
      </c>
      <c r="S214" s="99"/>
    </row>
    <row r="215" spans="1:19" ht="21.75" customHeight="1" x14ac:dyDescent="0.25">
      <c r="A215" s="94"/>
      <c r="C215" s="96"/>
      <c r="D215" s="99"/>
      <c r="F215" s="94">
        <v>45135</v>
      </c>
      <c r="G215" s="95" t="s">
        <v>224</v>
      </c>
      <c r="H215" s="97">
        <v>0</v>
      </c>
      <c r="I215" s="99">
        <v>445</v>
      </c>
      <c r="K215" s="94">
        <v>45135</v>
      </c>
      <c r="L215" s="95" t="s">
        <v>5</v>
      </c>
      <c r="M215" s="97">
        <v>0</v>
      </c>
      <c r="N215" s="97">
        <f t="shared" si="9"/>
        <v>314</v>
      </c>
      <c r="P215" s="94">
        <v>45135</v>
      </c>
      <c r="Q215" s="95" t="s">
        <v>488</v>
      </c>
      <c r="R215" s="97">
        <v>0</v>
      </c>
      <c r="S215" s="99"/>
    </row>
    <row r="216" spans="1:19" ht="21.75" customHeight="1" x14ac:dyDescent="0.25">
      <c r="A216" s="94"/>
      <c r="C216" s="96"/>
      <c r="D216" s="99"/>
      <c r="F216" s="94">
        <v>45136</v>
      </c>
      <c r="G216" s="95" t="s">
        <v>224</v>
      </c>
      <c r="H216" s="97">
        <v>0</v>
      </c>
      <c r="I216" s="99">
        <v>445</v>
      </c>
      <c r="K216" s="94">
        <v>45136</v>
      </c>
      <c r="L216" s="95" t="s">
        <v>5</v>
      </c>
      <c r="M216" s="97">
        <v>0</v>
      </c>
      <c r="N216" s="97">
        <f t="shared" si="9"/>
        <v>314</v>
      </c>
      <c r="P216" s="94">
        <v>45136</v>
      </c>
      <c r="Q216" s="95" t="s">
        <v>488</v>
      </c>
      <c r="R216" s="97">
        <v>0</v>
      </c>
      <c r="S216" s="99"/>
    </row>
    <row r="217" spans="1:19" ht="21.75" customHeight="1" x14ac:dyDescent="0.25">
      <c r="A217" s="94"/>
      <c r="C217" s="96"/>
      <c r="D217" s="99"/>
      <c r="F217" s="94">
        <v>45137</v>
      </c>
      <c r="G217" s="95" t="s">
        <v>224</v>
      </c>
      <c r="H217" s="97">
        <v>0</v>
      </c>
      <c r="I217" s="99">
        <v>445</v>
      </c>
      <c r="K217" s="94">
        <v>45137</v>
      </c>
      <c r="L217" s="95" t="s">
        <v>5</v>
      </c>
      <c r="M217" s="97">
        <v>0</v>
      </c>
      <c r="N217" s="97">
        <f t="shared" si="9"/>
        <v>314</v>
      </c>
      <c r="P217" s="94">
        <v>45137</v>
      </c>
      <c r="Q217" s="95" t="s">
        <v>488</v>
      </c>
      <c r="R217" s="97">
        <v>0</v>
      </c>
      <c r="S217" s="99"/>
    </row>
    <row r="218" spans="1:19" ht="21.75" customHeight="1" x14ac:dyDescent="0.25">
      <c r="A218" s="94"/>
      <c r="C218" s="96"/>
      <c r="D218" s="99"/>
      <c r="F218" s="94">
        <v>45138</v>
      </c>
      <c r="G218" s="95" t="s">
        <v>224</v>
      </c>
      <c r="H218" s="97">
        <v>0</v>
      </c>
      <c r="I218" s="99">
        <v>445</v>
      </c>
      <c r="K218" s="94">
        <v>45138</v>
      </c>
      <c r="L218" s="95" t="s">
        <v>5</v>
      </c>
      <c r="M218" s="97">
        <v>0</v>
      </c>
      <c r="N218" s="97">
        <f t="shared" si="9"/>
        <v>314</v>
      </c>
      <c r="P218" s="94">
        <v>45138</v>
      </c>
      <c r="Q218" s="95" t="s">
        <v>488</v>
      </c>
      <c r="R218" s="97">
        <v>0</v>
      </c>
      <c r="S218" s="99"/>
    </row>
    <row r="219" spans="1:19" ht="21.75" customHeight="1" x14ac:dyDescent="0.25">
      <c r="A219" s="94"/>
      <c r="C219" s="96"/>
      <c r="D219" s="99"/>
      <c r="F219" s="94">
        <v>45139</v>
      </c>
      <c r="G219" s="95" t="s">
        <v>224</v>
      </c>
      <c r="H219" s="97">
        <v>3</v>
      </c>
      <c r="I219" s="99">
        <v>448</v>
      </c>
      <c r="K219" s="94">
        <v>45139</v>
      </c>
      <c r="L219" s="95" t="s">
        <v>5</v>
      </c>
      <c r="M219" s="97">
        <v>0</v>
      </c>
      <c r="N219" s="97">
        <f t="shared" si="9"/>
        <v>314</v>
      </c>
      <c r="P219" s="94">
        <v>45139</v>
      </c>
      <c r="Q219" s="95" t="s">
        <v>488</v>
      </c>
      <c r="R219" s="97">
        <v>0</v>
      </c>
      <c r="S219" s="99"/>
    </row>
    <row r="220" spans="1:19" ht="21.75" customHeight="1" x14ac:dyDescent="0.25">
      <c r="A220" s="94"/>
      <c r="C220" s="96"/>
      <c r="D220" s="99"/>
      <c r="F220" s="94">
        <v>45140</v>
      </c>
      <c r="G220" s="95" t="s">
        <v>224</v>
      </c>
      <c r="H220" s="97">
        <v>0</v>
      </c>
      <c r="I220" s="99">
        <v>448</v>
      </c>
      <c r="K220" s="94">
        <v>45140</v>
      </c>
      <c r="L220" s="95" t="s">
        <v>5</v>
      </c>
      <c r="M220" s="97">
        <v>3</v>
      </c>
      <c r="N220" s="97">
        <f t="shared" si="9"/>
        <v>317</v>
      </c>
      <c r="P220" s="94">
        <v>45140</v>
      </c>
      <c r="Q220" s="95" t="s">
        <v>488</v>
      </c>
      <c r="R220" s="97">
        <v>0</v>
      </c>
      <c r="S220" s="99"/>
    </row>
    <row r="221" spans="1:19" ht="21.75" customHeight="1" x14ac:dyDescent="0.25">
      <c r="A221" s="94"/>
      <c r="C221" s="96"/>
      <c r="D221" s="99"/>
      <c r="F221" s="94">
        <v>45141</v>
      </c>
      <c r="G221" s="95" t="s">
        <v>224</v>
      </c>
      <c r="H221" s="97">
        <v>0</v>
      </c>
      <c r="I221" s="99">
        <v>448</v>
      </c>
      <c r="K221" s="94">
        <v>45141</v>
      </c>
      <c r="L221" s="95" t="s">
        <v>5</v>
      </c>
      <c r="M221" s="97">
        <v>0</v>
      </c>
      <c r="N221" s="97">
        <f t="shared" si="9"/>
        <v>317</v>
      </c>
      <c r="P221" s="94">
        <v>45141</v>
      </c>
      <c r="Q221" s="95" t="s">
        <v>488</v>
      </c>
      <c r="R221" s="97">
        <v>0</v>
      </c>
      <c r="S221" s="99"/>
    </row>
    <row r="222" spans="1:19" ht="21.75" customHeight="1" x14ac:dyDescent="0.25">
      <c r="A222" s="94"/>
      <c r="C222" s="96"/>
      <c r="D222" s="99"/>
      <c r="F222" s="94">
        <v>45142</v>
      </c>
      <c r="G222" s="95" t="s">
        <v>224</v>
      </c>
      <c r="H222" s="97">
        <v>0</v>
      </c>
      <c r="I222" s="99">
        <v>448</v>
      </c>
      <c r="K222" s="94">
        <v>45142</v>
      </c>
      <c r="L222" s="95" t="s">
        <v>5</v>
      </c>
      <c r="M222" s="97">
        <v>0</v>
      </c>
      <c r="N222" s="97">
        <f t="shared" si="9"/>
        <v>317</v>
      </c>
      <c r="P222" s="94">
        <v>45142</v>
      </c>
      <c r="Q222" s="95" t="s">
        <v>488</v>
      </c>
      <c r="R222" s="97">
        <v>0</v>
      </c>
      <c r="S222" s="99"/>
    </row>
    <row r="223" spans="1:19" ht="21.75" customHeight="1" x14ac:dyDescent="0.25">
      <c r="A223" s="94"/>
      <c r="C223" s="96"/>
      <c r="D223" s="99"/>
      <c r="F223" s="94">
        <v>45143</v>
      </c>
      <c r="G223" s="95" t="s">
        <v>224</v>
      </c>
      <c r="H223" s="97">
        <v>0</v>
      </c>
      <c r="I223" s="99">
        <v>448</v>
      </c>
      <c r="K223" s="94">
        <v>45143</v>
      </c>
      <c r="L223" s="95" t="s">
        <v>5</v>
      </c>
      <c r="M223" s="97">
        <v>0</v>
      </c>
      <c r="N223" s="97">
        <f t="shared" si="9"/>
        <v>317</v>
      </c>
      <c r="P223" s="94">
        <v>45143</v>
      </c>
      <c r="Q223" s="95" t="s">
        <v>488</v>
      </c>
      <c r="R223" s="97">
        <v>0</v>
      </c>
      <c r="S223" s="99"/>
    </row>
    <row r="224" spans="1:19" ht="21.75" customHeight="1" x14ac:dyDescent="0.25">
      <c r="A224" s="94"/>
      <c r="C224" s="96"/>
      <c r="D224" s="99"/>
      <c r="F224" s="94">
        <v>45144</v>
      </c>
      <c r="G224" s="95" t="s">
        <v>224</v>
      </c>
      <c r="H224" s="97">
        <v>0</v>
      </c>
      <c r="I224" s="99">
        <v>448</v>
      </c>
      <c r="K224" s="94">
        <v>45144</v>
      </c>
      <c r="L224" s="95" t="s">
        <v>5</v>
      </c>
      <c r="M224" s="97">
        <v>0</v>
      </c>
      <c r="N224" s="97">
        <f t="shared" si="9"/>
        <v>317</v>
      </c>
      <c r="P224" s="94">
        <v>45144</v>
      </c>
      <c r="Q224" s="95" t="s">
        <v>488</v>
      </c>
      <c r="R224" s="97">
        <v>0</v>
      </c>
      <c r="S224" s="99"/>
    </row>
    <row r="225" spans="1:19" ht="21.75" customHeight="1" x14ac:dyDescent="0.25">
      <c r="A225" s="94"/>
      <c r="C225" s="96"/>
      <c r="D225" s="99"/>
      <c r="F225" s="94">
        <v>45145</v>
      </c>
      <c r="G225" s="95" t="s">
        <v>224</v>
      </c>
      <c r="H225" s="97">
        <v>0</v>
      </c>
      <c r="I225" s="99">
        <v>448</v>
      </c>
      <c r="K225" s="94">
        <v>45145</v>
      </c>
      <c r="L225" s="95" t="s">
        <v>5</v>
      </c>
      <c r="M225" s="97">
        <v>0</v>
      </c>
      <c r="N225" s="97">
        <f t="shared" si="9"/>
        <v>317</v>
      </c>
      <c r="P225" s="94">
        <v>45145</v>
      </c>
      <c r="Q225" s="95" t="s">
        <v>488</v>
      </c>
      <c r="R225" s="97">
        <v>0</v>
      </c>
      <c r="S225" s="99"/>
    </row>
    <row r="226" spans="1:19" ht="21.75" customHeight="1" x14ac:dyDescent="0.25">
      <c r="A226" s="94"/>
      <c r="C226" s="96"/>
      <c r="D226" s="99"/>
      <c r="F226" s="94">
        <v>45146</v>
      </c>
      <c r="G226" s="95" t="s">
        <v>224</v>
      </c>
      <c r="H226" s="97">
        <v>6</v>
      </c>
      <c r="I226" s="99">
        <v>454</v>
      </c>
      <c r="K226" s="94">
        <v>45146</v>
      </c>
      <c r="L226" s="95" t="s">
        <v>5</v>
      </c>
      <c r="M226" s="97">
        <v>0</v>
      </c>
      <c r="N226" s="97">
        <f t="shared" si="9"/>
        <v>317</v>
      </c>
      <c r="P226" s="94">
        <v>45146</v>
      </c>
      <c r="Q226" s="95" t="s">
        <v>488</v>
      </c>
      <c r="R226" s="97">
        <v>0</v>
      </c>
      <c r="S226" s="99"/>
    </row>
    <row r="227" spans="1:19" ht="21.75" customHeight="1" x14ac:dyDescent="0.25">
      <c r="A227" s="94"/>
      <c r="C227" s="96"/>
      <c r="D227" s="99"/>
      <c r="F227" s="94">
        <v>45147</v>
      </c>
      <c r="G227" s="95" t="s">
        <v>224</v>
      </c>
      <c r="H227" s="97">
        <v>0</v>
      </c>
      <c r="I227" s="99">
        <v>454</v>
      </c>
      <c r="K227" s="94">
        <v>45147</v>
      </c>
      <c r="L227" s="95" t="s">
        <v>5</v>
      </c>
      <c r="M227" s="97">
        <v>0</v>
      </c>
      <c r="N227" s="97">
        <f t="shared" si="9"/>
        <v>317</v>
      </c>
      <c r="P227" s="94">
        <v>45147</v>
      </c>
      <c r="Q227" s="95" t="s">
        <v>488</v>
      </c>
      <c r="R227" s="97">
        <v>0</v>
      </c>
      <c r="S227" s="99"/>
    </row>
    <row r="228" spans="1:19" ht="21.75" customHeight="1" x14ac:dyDescent="0.25">
      <c r="A228" s="94"/>
      <c r="C228" s="96"/>
      <c r="D228" s="99"/>
      <c r="F228" s="94">
        <v>45148</v>
      </c>
      <c r="G228" s="95" t="s">
        <v>224</v>
      </c>
      <c r="H228" s="97">
        <v>0</v>
      </c>
      <c r="I228" s="99">
        <v>454</v>
      </c>
      <c r="K228" s="94">
        <v>45148</v>
      </c>
      <c r="L228" s="95" t="s">
        <v>5</v>
      </c>
      <c r="M228" s="97">
        <v>0</v>
      </c>
      <c r="N228" s="97">
        <f t="shared" si="9"/>
        <v>317</v>
      </c>
      <c r="P228" s="94">
        <v>45148</v>
      </c>
      <c r="Q228" s="95" t="s">
        <v>488</v>
      </c>
      <c r="R228" s="97">
        <v>0</v>
      </c>
      <c r="S228" s="99"/>
    </row>
    <row r="229" spans="1:19" ht="21.75" customHeight="1" x14ac:dyDescent="0.25">
      <c r="A229" s="94"/>
      <c r="C229" s="96"/>
      <c r="D229" s="99"/>
      <c r="F229" s="94">
        <v>45149</v>
      </c>
      <c r="G229" s="95" t="s">
        <v>224</v>
      </c>
      <c r="H229" s="97">
        <v>0</v>
      </c>
      <c r="I229" s="99">
        <v>454</v>
      </c>
      <c r="K229" s="94">
        <v>45149</v>
      </c>
      <c r="L229" s="95" t="s">
        <v>5</v>
      </c>
      <c r="M229" s="97">
        <v>0</v>
      </c>
      <c r="N229" s="97">
        <f t="shared" si="9"/>
        <v>317</v>
      </c>
      <c r="P229" s="94">
        <v>45149</v>
      </c>
      <c r="Q229" s="95" t="s">
        <v>488</v>
      </c>
      <c r="R229" s="97">
        <v>0</v>
      </c>
      <c r="S229" s="99"/>
    </row>
    <row r="230" spans="1:19" ht="21.75" customHeight="1" x14ac:dyDescent="0.25">
      <c r="A230" s="94"/>
      <c r="C230" s="96"/>
      <c r="D230" s="99"/>
      <c r="F230" s="94">
        <v>45150</v>
      </c>
      <c r="G230" s="95" t="s">
        <v>224</v>
      </c>
      <c r="H230" s="97">
        <v>0</v>
      </c>
      <c r="I230" s="99">
        <v>454</v>
      </c>
      <c r="K230" s="94">
        <v>45150</v>
      </c>
      <c r="L230" s="95" t="s">
        <v>5</v>
      </c>
      <c r="M230" s="97">
        <v>0</v>
      </c>
      <c r="N230" s="97">
        <f t="shared" si="9"/>
        <v>317</v>
      </c>
      <c r="P230" s="94">
        <v>45150</v>
      </c>
      <c r="Q230" s="95" t="s">
        <v>488</v>
      </c>
      <c r="R230" s="97">
        <v>0</v>
      </c>
      <c r="S230" s="99"/>
    </row>
    <row r="231" spans="1:19" ht="21.75" customHeight="1" x14ac:dyDescent="0.25">
      <c r="A231" s="94"/>
      <c r="C231" s="96"/>
      <c r="D231" s="99"/>
      <c r="F231" s="94">
        <v>45151</v>
      </c>
      <c r="G231" s="95" t="s">
        <v>224</v>
      </c>
      <c r="H231" s="97">
        <v>0</v>
      </c>
      <c r="I231" s="99">
        <v>454</v>
      </c>
      <c r="K231" s="94">
        <v>45151</v>
      </c>
      <c r="L231" s="95" t="s">
        <v>5</v>
      </c>
      <c r="M231" s="97">
        <v>0</v>
      </c>
      <c r="N231" s="97">
        <f t="shared" si="9"/>
        <v>317</v>
      </c>
      <c r="P231" s="94">
        <v>45151</v>
      </c>
      <c r="Q231" s="95" t="s">
        <v>488</v>
      </c>
      <c r="R231" s="97">
        <v>0</v>
      </c>
      <c r="S231" s="99"/>
    </row>
    <row r="232" spans="1:19" ht="21.75" customHeight="1" x14ac:dyDescent="0.25">
      <c r="A232" s="94"/>
      <c r="C232" s="96"/>
      <c r="D232" s="99"/>
      <c r="F232" s="94">
        <v>45152</v>
      </c>
      <c r="G232" s="95" t="s">
        <v>224</v>
      </c>
      <c r="H232" s="97">
        <v>0</v>
      </c>
      <c r="I232" s="99">
        <v>454</v>
      </c>
      <c r="K232" s="94">
        <v>45152</v>
      </c>
      <c r="L232" s="95" t="s">
        <v>5</v>
      </c>
      <c r="M232" s="97">
        <v>0</v>
      </c>
      <c r="N232" s="97">
        <f t="shared" si="9"/>
        <v>317</v>
      </c>
      <c r="P232" s="94">
        <v>45152</v>
      </c>
      <c r="Q232" s="95" t="s">
        <v>488</v>
      </c>
      <c r="R232" s="97">
        <v>0</v>
      </c>
      <c r="S232" s="99"/>
    </row>
    <row r="233" spans="1:19" ht="21.75" customHeight="1" x14ac:dyDescent="0.25">
      <c r="A233" s="94"/>
      <c r="C233" s="96"/>
      <c r="D233" s="99"/>
      <c r="F233" s="94">
        <v>45153</v>
      </c>
      <c r="G233" s="95" t="s">
        <v>224</v>
      </c>
      <c r="H233" s="97">
        <v>0</v>
      </c>
      <c r="I233" s="99">
        <v>454</v>
      </c>
      <c r="K233" s="94">
        <v>45153</v>
      </c>
      <c r="L233" s="95" t="s">
        <v>5</v>
      </c>
      <c r="M233" s="97">
        <v>5</v>
      </c>
      <c r="N233" s="97">
        <f t="shared" si="9"/>
        <v>322</v>
      </c>
      <c r="P233" s="94">
        <v>45153</v>
      </c>
      <c r="Q233" s="95" t="s">
        <v>488</v>
      </c>
      <c r="R233" s="97">
        <v>0</v>
      </c>
      <c r="S233" s="99"/>
    </row>
    <row r="234" spans="1:19" ht="21.75" customHeight="1" x14ac:dyDescent="0.25">
      <c r="A234" s="94"/>
      <c r="C234" s="96"/>
      <c r="D234" s="99"/>
      <c r="F234" s="94">
        <v>45154</v>
      </c>
      <c r="G234" s="95" t="s">
        <v>224</v>
      </c>
      <c r="H234" s="97">
        <v>4</v>
      </c>
      <c r="I234" s="99">
        <v>458</v>
      </c>
      <c r="K234" s="94">
        <v>45154</v>
      </c>
      <c r="L234" s="95" t="s">
        <v>5</v>
      </c>
      <c r="M234" s="97">
        <v>0</v>
      </c>
      <c r="N234" s="97">
        <f t="shared" si="9"/>
        <v>322</v>
      </c>
      <c r="P234" s="94">
        <v>45154</v>
      </c>
      <c r="Q234" s="95" t="s">
        <v>488</v>
      </c>
      <c r="R234" s="97">
        <v>0</v>
      </c>
      <c r="S234" s="99"/>
    </row>
    <row r="235" spans="1:19" ht="21.75" customHeight="1" x14ac:dyDescent="0.25">
      <c r="A235" s="94"/>
      <c r="C235" s="96"/>
      <c r="D235" s="99"/>
      <c r="F235" s="94">
        <v>45155</v>
      </c>
      <c r="G235" s="95" t="s">
        <v>224</v>
      </c>
      <c r="H235" s="97">
        <v>0</v>
      </c>
      <c r="I235" s="99">
        <v>458</v>
      </c>
      <c r="K235" s="94">
        <v>45155</v>
      </c>
      <c r="L235" s="95" t="s">
        <v>5</v>
      </c>
      <c r="M235" s="97">
        <v>0</v>
      </c>
      <c r="N235" s="97">
        <f t="shared" si="9"/>
        <v>322</v>
      </c>
      <c r="P235" s="94">
        <v>45155</v>
      </c>
      <c r="Q235" s="95" t="s">
        <v>488</v>
      </c>
      <c r="R235" s="97">
        <v>0</v>
      </c>
      <c r="S235" s="99"/>
    </row>
    <row r="236" spans="1:19" ht="21.75" customHeight="1" x14ac:dyDescent="0.25">
      <c r="A236" s="94"/>
      <c r="C236" s="96"/>
      <c r="D236" s="99"/>
      <c r="F236" s="94">
        <v>45156</v>
      </c>
      <c r="G236" s="95" t="s">
        <v>224</v>
      </c>
      <c r="H236" s="97">
        <v>0</v>
      </c>
      <c r="I236" s="99">
        <v>458</v>
      </c>
      <c r="K236" s="94">
        <v>45156</v>
      </c>
      <c r="L236" s="95" t="s">
        <v>5</v>
      </c>
      <c r="M236" s="97">
        <v>0</v>
      </c>
      <c r="N236" s="97">
        <f t="shared" si="9"/>
        <v>322</v>
      </c>
      <c r="P236" s="94">
        <v>45156</v>
      </c>
      <c r="Q236" s="95" t="s">
        <v>488</v>
      </c>
      <c r="R236" s="97">
        <v>0</v>
      </c>
      <c r="S236" s="99"/>
    </row>
    <row r="237" spans="1:19" ht="21.75" customHeight="1" x14ac:dyDescent="0.25">
      <c r="A237" s="94"/>
      <c r="C237" s="96"/>
      <c r="D237" s="99"/>
      <c r="F237" s="94">
        <v>45157</v>
      </c>
      <c r="G237" s="95" t="s">
        <v>224</v>
      </c>
      <c r="H237" s="97">
        <v>0</v>
      </c>
      <c r="I237" s="99">
        <v>458</v>
      </c>
      <c r="K237" s="94">
        <v>45157</v>
      </c>
      <c r="L237" s="95" t="s">
        <v>5</v>
      </c>
      <c r="M237" s="97">
        <v>0</v>
      </c>
      <c r="N237" s="97">
        <f t="shared" si="9"/>
        <v>322</v>
      </c>
      <c r="P237" s="94">
        <v>45157</v>
      </c>
      <c r="Q237" s="95" t="s">
        <v>488</v>
      </c>
      <c r="R237" s="97">
        <v>0</v>
      </c>
      <c r="S237" s="99"/>
    </row>
    <row r="238" spans="1:19" ht="21.75" customHeight="1" x14ac:dyDescent="0.25">
      <c r="A238" s="94"/>
      <c r="C238" s="96"/>
      <c r="D238" s="99"/>
      <c r="F238" s="94">
        <v>45158</v>
      </c>
      <c r="G238" s="95" t="s">
        <v>224</v>
      </c>
      <c r="H238" s="97">
        <v>0</v>
      </c>
      <c r="I238" s="99">
        <v>458</v>
      </c>
      <c r="K238" s="94">
        <v>45158</v>
      </c>
      <c r="L238" s="95" t="s">
        <v>5</v>
      </c>
      <c r="M238" s="97">
        <v>0</v>
      </c>
      <c r="N238" s="97">
        <f t="shared" si="9"/>
        <v>322</v>
      </c>
      <c r="P238" s="94">
        <v>45158</v>
      </c>
      <c r="Q238" s="95" t="s">
        <v>488</v>
      </c>
      <c r="R238" s="97">
        <v>0</v>
      </c>
      <c r="S238" s="99"/>
    </row>
    <row r="239" spans="1:19" ht="21.75" customHeight="1" x14ac:dyDescent="0.25">
      <c r="A239" s="94"/>
      <c r="C239" s="96"/>
      <c r="D239" s="99"/>
      <c r="F239" s="94">
        <v>45159</v>
      </c>
      <c r="G239" s="95" t="s">
        <v>224</v>
      </c>
      <c r="H239" s="97">
        <v>0</v>
      </c>
      <c r="I239" s="99">
        <v>458</v>
      </c>
      <c r="K239" s="94">
        <v>45159</v>
      </c>
      <c r="L239" s="95" t="s">
        <v>5</v>
      </c>
      <c r="M239" s="97">
        <v>0</v>
      </c>
      <c r="N239" s="97">
        <f t="shared" si="9"/>
        <v>322</v>
      </c>
      <c r="P239" s="94">
        <v>45159</v>
      </c>
      <c r="Q239" s="95" t="s">
        <v>488</v>
      </c>
      <c r="R239" s="97">
        <v>0</v>
      </c>
      <c r="S239" s="99"/>
    </row>
    <row r="240" spans="1:19" ht="21.75" customHeight="1" x14ac:dyDescent="0.25">
      <c r="A240" s="94"/>
      <c r="C240" s="96"/>
      <c r="D240" s="99"/>
      <c r="F240" s="94">
        <v>45160</v>
      </c>
      <c r="G240" s="95" t="s">
        <v>224</v>
      </c>
      <c r="H240" s="97">
        <v>0</v>
      </c>
      <c r="I240" s="99">
        <v>458</v>
      </c>
      <c r="K240" s="94">
        <v>45160</v>
      </c>
      <c r="L240" s="95" t="s">
        <v>5</v>
      </c>
      <c r="M240" s="97">
        <v>1</v>
      </c>
      <c r="N240" s="97">
        <f t="shared" si="9"/>
        <v>323</v>
      </c>
      <c r="P240" s="94">
        <v>45160</v>
      </c>
      <c r="Q240" s="95" t="s">
        <v>488</v>
      </c>
      <c r="R240" s="97">
        <v>0</v>
      </c>
      <c r="S240" s="99"/>
    </row>
    <row r="241" spans="1:19" ht="21.75" customHeight="1" x14ac:dyDescent="0.25">
      <c r="A241" s="94"/>
      <c r="C241" s="96"/>
      <c r="D241" s="99"/>
      <c r="F241" s="94">
        <v>45161</v>
      </c>
      <c r="G241" s="95" t="s">
        <v>224</v>
      </c>
      <c r="H241" s="97">
        <v>3</v>
      </c>
      <c r="I241" s="99">
        <v>461</v>
      </c>
      <c r="K241" s="94">
        <v>45161</v>
      </c>
      <c r="L241" s="95" t="s">
        <v>5</v>
      </c>
      <c r="M241" s="97">
        <v>0</v>
      </c>
      <c r="N241" s="97">
        <f t="shared" si="9"/>
        <v>323</v>
      </c>
      <c r="P241" s="94">
        <v>45161</v>
      </c>
      <c r="Q241" s="95" t="s">
        <v>488</v>
      </c>
      <c r="R241" s="97">
        <v>0</v>
      </c>
      <c r="S241" s="99"/>
    </row>
    <row r="242" spans="1:19" ht="21.75" customHeight="1" x14ac:dyDescent="0.25">
      <c r="A242" s="94"/>
      <c r="C242" s="96"/>
      <c r="D242" s="99"/>
      <c r="F242" s="94">
        <v>45162</v>
      </c>
      <c r="G242" s="95" t="s">
        <v>224</v>
      </c>
      <c r="H242" s="97">
        <v>0</v>
      </c>
      <c r="I242" s="99">
        <v>461</v>
      </c>
      <c r="K242" s="94">
        <v>45162</v>
      </c>
      <c r="L242" s="95" t="s">
        <v>5</v>
      </c>
      <c r="M242" s="97">
        <v>0</v>
      </c>
      <c r="N242" s="97">
        <f t="shared" si="9"/>
        <v>323</v>
      </c>
      <c r="P242" s="94">
        <v>45162</v>
      </c>
      <c r="Q242" s="95" t="s">
        <v>488</v>
      </c>
      <c r="R242" s="97">
        <v>0</v>
      </c>
      <c r="S242" s="99"/>
    </row>
    <row r="243" spans="1:19" ht="21.75" customHeight="1" x14ac:dyDescent="0.25">
      <c r="A243" s="94"/>
      <c r="C243" s="96"/>
      <c r="D243" s="99"/>
      <c r="F243" s="94">
        <v>45163</v>
      </c>
      <c r="G243" s="95" t="s">
        <v>224</v>
      </c>
      <c r="H243" s="97">
        <v>0</v>
      </c>
      <c r="I243" s="99">
        <v>461</v>
      </c>
      <c r="K243" s="94">
        <v>45163</v>
      </c>
      <c r="L243" s="95" t="s">
        <v>5</v>
      </c>
      <c r="M243" s="97">
        <v>0</v>
      </c>
      <c r="N243" s="97">
        <f t="shared" si="9"/>
        <v>323</v>
      </c>
      <c r="P243" s="94">
        <v>45163</v>
      </c>
      <c r="Q243" s="95" t="s">
        <v>488</v>
      </c>
      <c r="R243" s="97">
        <v>0</v>
      </c>
      <c r="S243" s="99"/>
    </row>
    <row r="244" spans="1:19" ht="21.75" customHeight="1" x14ac:dyDescent="0.25">
      <c r="A244" s="94"/>
      <c r="C244" s="96"/>
      <c r="D244" s="99"/>
      <c r="F244" s="94">
        <v>45164</v>
      </c>
      <c r="G244" s="95" t="s">
        <v>224</v>
      </c>
      <c r="H244" s="97">
        <v>0</v>
      </c>
      <c r="I244" s="99">
        <v>461</v>
      </c>
      <c r="K244" s="94">
        <v>45164</v>
      </c>
      <c r="L244" s="95" t="s">
        <v>5</v>
      </c>
      <c r="M244" s="97">
        <v>0</v>
      </c>
      <c r="N244" s="97">
        <f t="shared" si="9"/>
        <v>323</v>
      </c>
      <c r="P244" s="94">
        <v>45164</v>
      </c>
      <c r="Q244" s="95" t="s">
        <v>488</v>
      </c>
      <c r="R244" s="97">
        <v>0</v>
      </c>
      <c r="S244" s="99"/>
    </row>
    <row r="245" spans="1:19" ht="21.75" customHeight="1" x14ac:dyDescent="0.25">
      <c r="A245" s="94"/>
      <c r="C245" s="96"/>
      <c r="D245" s="99"/>
      <c r="F245" s="94">
        <v>45165</v>
      </c>
      <c r="G245" s="95" t="s">
        <v>224</v>
      </c>
      <c r="H245" s="97">
        <v>0</v>
      </c>
      <c r="I245" s="99">
        <v>461</v>
      </c>
      <c r="K245" s="94">
        <v>45165</v>
      </c>
      <c r="L245" s="95" t="s">
        <v>5</v>
      </c>
      <c r="M245" s="97">
        <v>0</v>
      </c>
      <c r="N245" s="97">
        <f t="shared" si="9"/>
        <v>323</v>
      </c>
      <c r="P245" s="94">
        <v>45165</v>
      </c>
      <c r="Q245" s="95" t="s">
        <v>488</v>
      </c>
      <c r="R245" s="97">
        <v>0</v>
      </c>
      <c r="S245" s="99"/>
    </row>
    <row r="246" spans="1:19" ht="21.75" customHeight="1" x14ac:dyDescent="0.25">
      <c r="A246" s="94"/>
      <c r="C246" s="96"/>
      <c r="D246" s="99"/>
      <c r="F246" s="94">
        <v>45166</v>
      </c>
      <c r="G246" s="95" t="s">
        <v>224</v>
      </c>
      <c r="H246" s="97">
        <v>0</v>
      </c>
      <c r="I246" s="99">
        <v>461</v>
      </c>
      <c r="K246" s="94">
        <v>45166</v>
      </c>
      <c r="L246" s="95" t="s">
        <v>5</v>
      </c>
      <c r="M246" s="97">
        <v>0</v>
      </c>
      <c r="N246" s="97">
        <f t="shared" si="9"/>
        <v>323</v>
      </c>
      <c r="P246" s="94">
        <v>45166</v>
      </c>
      <c r="Q246" s="95" t="s">
        <v>488</v>
      </c>
      <c r="R246" s="97">
        <v>0</v>
      </c>
      <c r="S246" s="99"/>
    </row>
    <row r="247" spans="1:19" ht="21.75" customHeight="1" x14ac:dyDescent="0.25">
      <c r="A247" s="94"/>
      <c r="C247" s="96"/>
      <c r="D247" s="99"/>
      <c r="F247" s="94">
        <v>45167</v>
      </c>
      <c r="G247" s="95" t="s">
        <v>224</v>
      </c>
      <c r="H247" s="97">
        <v>0</v>
      </c>
      <c r="I247" s="99">
        <v>461</v>
      </c>
      <c r="K247" s="94">
        <v>45167</v>
      </c>
      <c r="L247" s="95" t="s">
        <v>5</v>
      </c>
      <c r="M247" s="97">
        <v>0</v>
      </c>
      <c r="N247" s="97">
        <f t="shared" si="9"/>
        <v>323</v>
      </c>
      <c r="P247" s="94">
        <v>45167</v>
      </c>
      <c r="Q247" s="95" t="s">
        <v>488</v>
      </c>
      <c r="R247" s="97">
        <v>0</v>
      </c>
      <c r="S247" s="99"/>
    </row>
    <row r="248" spans="1:19" ht="21.75" customHeight="1" x14ac:dyDescent="0.25">
      <c r="A248" s="94"/>
      <c r="C248" s="96"/>
      <c r="D248" s="99"/>
      <c r="F248" s="94">
        <v>45168</v>
      </c>
      <c r="G248" s="95" t="s">
        <v>224</v>
      </c>
      <c r="H248" s="97">
        <v>0</v>
      </c>
      <c r="I248" s="99">
        <v>461</v>
      </c>
      <c r="K248" s="94">
        <v>45168</v>
      </c>
      <c r="L248" s="95" t="s">
        <v>5</v>
      </c>
      <c r="M248" s="97">
        <v>0</v>
      </c>
      <c r="N248" s="97">
        <f t="shared" si="9"/>
        <v>323</v>
      </c>
      <c r="P248" s="94">
        <v>45168</v>
      </c>
      <c r="Q248" s="95" t="s">
        <v>488</v>
      </c>
      <c r="R248" s="97">
        <v>0</v>
      </c>
      <c r="S248" s="99"/>
    </row>
    <row r="249" spans="1:19" ht="21.75" customHeight="1" x14ac:dyDescent="0.25">
      <c r="A249" s="94"/>
      <c r="C249" s="96"/>
      <c r="D249" s="99"/>
      <c r="F249" s="94">
        <v>45169</v>
      </c>
      <c r="G249" s="95" t="s">
        <v>224</v>
      </c>
      <c r="H249" s="97">
        <v>0</v>
      </c>
      <c r="I249" s="99">
        <v>461</v>
      </c>
      <c r="K249" s="94">
        <v>45169</v>
      </c>
      <c r="L249" s="95" t="s">
        <v>5</v>
      </c>
      <c r="M249" s="97">
        <v>0</v>
      </c>
      <c r="N249" s="97">
        <f t="shared" si="9"/>
        <v>323</v>
      </c>
      <c r="P249" s="94">
        <v>45169</v>
      </c>
      <c r="Q249" s="95" t="s">
        <v>488</v>
      </c>
      <c r="R249" s="97">
        <v>0</v>
      </c>
      <c r="S249" s="99"/>
    </row>
    <row r="250" spans="1:19" ht="21.75" customHeight="1" x14ac:dyDescent="0.25">
      <c r="A250" s="94"/>
      <c r="C250" s="96"/>
      <c r="D250" s="99"/>
      <c r="F250" s="94">
        <v>45170</v>
      </c>
      <c r="G250" s="95" t="s">
        <v>224</v>
      </c>
      <c r="H250" s="97">
        <v>0</v>
      </c>
      <c r="I250" s="99">
        <v>461</v>
      </c>
      <c r="K250" s="94">
        <v>45170</v>
      </c>
      <c r="L250" s="95" t="s">
        <v>5</v>
      </c>
      <c r="M250" s="97">
        <v>0</v>
      </c>
      <c r="N250" s="97">
        <f t="shared" si="9"/>
        <v>323</v>
      </c>
      <c r="P250" s="94">
        <v>45170</v>
      </c>
      <c r="Q250" s="95" t="s">
        <v>488</v>
      </c>
      <c r="R250" s="97">
        <v>0</v>
      </c>
      <c r="S250" s="99"/>
    </row>
    <row r="251" spans="1:19" ht="21.75" customHeight="1" x14ac:dyDescent="0.25">
      <c r="A251" s="94"/>
      <c r="C251" s="96"/>
      <c r="D251" s="99"/>
      <c r="F251" s="94">
        <v>45171</v>
      </c>
      <c r="G251" s="95" t="s">
        <v>224</v>
      </c>
      <c r="H251" s="97">
        <v>0</v>
      </c>
      <c r="I251" s="99">
        <v>461</v>
      </c>
      <c r="K251" s="94">
        <v>45171</v>
      </c>
      <c r="L251" s="95" t="s">
        <v>5</v>
      </c>
      <c r="M251" s="97">
        <v>0</v>
      </c>
      <c r="N251" s="97">
        <f t="shared" si="9"/>
        <v>323</v>
      </c>
      <c r="P251" s="94">
        <v>45171</v>
      </c>
      <c r="Q251" s="95" t="s">
        <v>488</v>
      </c>
      <c r="R251" s="97">
        <v>0</v>
      </c>
      <c r="S251" s="99"/>
    </row>
    <row r="252" spans="1:19" ht="21.75" customHeight="1" x14ac:dyDescent="0.25">
      <c r="A252" s="94"/>
      <c r="C252" s="96"/>
      <c r="D252" s="99"/>
      <c r="F252" s="94">
        <v>45172</v>
      </c>
      <c r="G252" s="95" t="s">
        <v>224</v>
      </c>
      <c r="H252" s="97">
        <v>0</v>
      </c>
      <c r="I252" s="99">
        <v>461</v>
      </c>
      <c r="K252" s="94">
        <v>45172</v>
      </c>
      <c r="L252" s="95" t="s">
        <v>5</v>
      </c>
      <c r="M252" s="97">
        <v>0</v>
      </c>
      <c r="N252" s="97">
        <f t="shared" si="9"/>
        <v>323</v>
      </c>
      <c r="P252" s="94">
        <v>45172</v>
      </c>
      <c r="Q252" s="95" t="s">
        <v>5</v>
      </c>
      <c r="R252" s="97">
        <v>0</v>
      </c>
      <c r="S252" s="99"/>
    </row>
    <row r="253" spans="1:19" ht="21.75" customHeight="1" x14ac:dyDescent="0.25">
      <c r="A253" s="94"/>
      <c r="C253" s="96"/>
      <c r="D253" s="99"/>
      <c r="F253" s="94">
        <v>45173</v>
      </c>
      <c r="G253" s="95" t="s">
        <v>224</v>
      </c>
      <c r="H253" s="97">
        <v>0</v>
      </c>
      <c r="I253" s="99">
        <v>461</v>
      </c>
      <c r="K253" s="94">
        <v>45173</v>
      </c>
      <c r="L253" s="95" t="s">
        <v>5</v>
      </c>
      <c r="M253" s="97">
        <v>0</v>
      </c>
      <c r="N253" s="97">
        <f t="shared" si="9"/>
        <v>323</v>
      </c>
      <c r="P253" s="94">
        <v>45173</v>
      </c>
      <c r="Q253" s="95" t="s">
        <v>5</v>
      </c>
      <c r="R253" s="97">
        <v>0</v>
      </c>
      <c r="S253" s="99"/>
    </row>
    <row r="254" spans="1:19" ht="21.75" customHeight="1" x14ac:dyDescent="0.25">
      <c r="A254" s="94"/>
      <c r="C254" s="96"/>
      <c r="D254" s="99"/>
      <c r="F254" s="94">
        <v>45174</v>
      </c>
      <c r="G254" s="95" t="s">
        <v>224</v>
      </c>
      <c r="H254" s="97">
        <v>0</v>
      </c>
      <c r="I254" s="99">
        <v>461</v>
      </c>
      <c r="K254" s="94">
        <v>45174</v>
      </c>
      <c r="L254" s="95" t="s">
        <v>5</v>
      </c>
      <c r="M254" s="97">
        <v>0</v>
      </c>
      <c r="N254" s="97">
        <f t="shared" si="9"/>
        <v>323</v>
      </c>
      <c r="P254" s="94">
        <v>45174</v>
      </c>
      <c r="Q254" s="95" t="s">
        <v>5</v>
      </c>
      <c r="R254" s="97">
        <v>0</v>
      </c>
      <c r="S254" s="99"/>
    </row>
    <row r="255" spans="1:19" ht="21.75" customHeight="1" x14ac:dyDescent="0.25">
      <c r="A255" s="94"/>
      <c r="C255" s="96"/>
      <c r="D255" s="99"/>
      <c r="F255" s="94">
        <v>45175</v>
      </c>
      <c r="G255" s="95" t="s">
        <v>224</v>
      </c>
      <c r="H255" s="97">
        <v>0</v>
      </c>
      <c r="I255" s="99">
        <v>461</v>
      </c>
      <c r="K255" s="94">
        <v>45175</v>
      </c>
      <c r="L255" s="95" t="s">
        <v>5</v>
      </c>
      <c r="M255" s="97">
        <v>0</v>
      </c>
      <c r="N255" s="97">
        <f t="shared" si="9"/>
        <v>323</v>
      </c>
      <c r="P255" s="94">
        <v>45175</v>
      </c>
      <c r="Q255" s="95" t="s">
        <v>5</v>
      </c>
      <c r="R255" s="97">
        <v>0</v>
      </c>
      <c r="S255" s="99"/>
    </row>
    <row r="256" spans="1:19" ht="21.75" customHeight="1" x14ac:dyDescent="0.25">
      <c r="A256" s="94"/>
      <c r="C256" s="96"/>
      <c r="D256" s="99"/>
      <c r="F256" s="94">
        <v>45176</v>
      </c>
      <c r="G256" s="95" t="s">
        <v>224</v>
      </c>
      <c r="H256" s="97">
        <v>0</v>
      </c>
      <c r="I256" s="99">
        <v>461</v>
      </c>
      <c r="K256" s="94">
        <v>45176</v>
      </c>
      <c r="L256" s="95" t="s">
        <v>5</v>
      </c>
      <c r="M256" s="97">
        <v>0</v>
      </c>
      <c r="N256" s="97">
        <f t="shared" si="9"/>
        <v>323</v>
      </c>
      <c r="P256" s="94">
        <v>45176</v>
      </c>
      <c r="Q256" s="95" t="s">
        <v>5</v>
      </c>
      <c r="R256" s="97">
        <v>0</v>
      </c>
      <c r="S256" s="99"/>
    </row>
    <row r="257" spans="1:19" ht="21.75" customHeight="1" x14ac:dyDescent="0.25">
      <c r="A257" s="94"/>
      <c r="C257" s="96"/>
      <c r="D257" s="99"/>
      <c r="F257" s="94">
        <v>45177</v>
      </c>
      <c r="G257" s="95" t="s">
        <v>224</v>
      </c>
      <c r="H257" s="97">
        <v>0</v>
      </c>
      <c r="I257" s="99">
        <v>461</v>
      </c>
      <c r="K257" s="94">
        <v>45177</v>
      </c>
      <c r="L257" s="95" t="s">
        <v>5</v>
      </c>
      <c r="M257" s="97">
        <v>0</v>
      </c>
      <c r="N257" s="97">
        <f t="shared" si="9"/>
        <v>323</v>
      </c>
      <c r="P257" s="94">
        <v>45177</v>
      </c>
      <c r="Q257" s="95" t="s">
        <v>5</v>
      </c>
      <c r="R257" s="97">
        <v>0</v>
      </c>
      <c r="S257" s="99"/>
    </row>
    <row r="258" spans="1:19" ht="21.75" customHeight="1" x14ac:dyDescent="0.25">
      <c r="A258" s="94"/>
      <c r="C258" s="96"/>
      <c r="D258" s="99"/>
      <c r="F258" s="94">
        <v>45178</v>
      </c>
      <c r="G258" s="95" t="s">
        <v>224</v>
      </c>
      <c r="H258" s="97">
        <v>0</v>
      </c>
      <c r="I258" s="99">
        <v>461</v>
      </c>
      <c r="K258" s="94">
        <v>45178</v>
      </c>
      <c r="L258" s="95" t="s">
        <v>5</v>
      </c>
      <c r="M258" s="97">
        <v>0</v>
      </c>
      <c r="N258" s="97">
        <f t="shared" si="9"/>
        <v>323</v>
      </c>
      <c r="P258" s="94">
        <v>45178</v>
      </c>
      <c r="Q258" s="95" t="s">
        <v>5</v>
      </c>
      <c r="R258" s="97">
        <v>0</v>
      </c>
      <c r="S258" s="99"/>
    </row>
    <row r="259" spans="1:19" ht="21.75" customHeight="1" x14ac:dyDescent="0.25">
      <c r="A259" s="94"/>
      <c r="C259" s="96"/>
      <c r="D259" s="99"/>
      <c r="F259" s="94">
        <v>45179</v>
      </c>
      <c r="G259" s="95" t="s">
        <v>224</v>
      </c>
      <c r="H259" s="97">
        <v>0</v>
      </c>
      <c r="I259" s="99">
        <v>461</v>
      </c>
      <c r="K259" s="94">
        <v>45179</v>
      </c>
      <c r="L259" s="95" t="s">
        <v>5</v>
      </c>
      <c r="M259" s="97">
        <v>0</v>
      </c>
      <c r="N259" s="97">
        <f t="shared" si="9"/>
        <v>323</v>
      </c>
      <c r="P259" s="94">
        <v>45179</v>
      </c>
      <c r="Q259" s="95" t="s">
        <v>5</v>
      </c>
      <c r="R259" s="97">
        <v>0</v>
      </c>
      <c r="S259" s="99"/>
    </row>
    <row r="260" spans="1:19" ht="21.75" customHeight="1" x14ac:dyDescent="0.25">
      <c r="A260" s="94"/>
      <c r="C260" s="96"/>
      <c r="D260" s="99"/>
      <c r="F260" s="94">
        <v>45180</v>
      </c>
      <c r="G260" s="95" t="s">
        <v>224</v>
      </c>
      <c r="H260" s="97">
        <v>0</v>
      </c>
      <c r="I260" s="99">
        <v>461</v>
      </c>
      <c r="K260" s="94">
        <v>45180</v>
      </c>
      <c r="L260" s="95" t="s">
        <v>5</v>
      </c>
      <c r="M260" s="97">
        <v>0</v>
      </c>
      <c r="N260" s="97">
        <f t="shared" si="9"/>
        <v>323</v>
      </c>
      <c r="P260" s="94">
        <v>45180</v>
      </c>
      <c r="Q260" s="95" t="s">
        <v>5</v>
      </c>
      <c r="R260" s="97">
        <v>0</v>
      </c>
      <c r="S260" s="99"/>
    </row>
    <row r="261" spans="1:19" ht="21.75" customHeight="1" x14ac:dyDescent="0.25">
      <c r="A261" s="94"/>
      <c r="C261" s="96"/>
      <c r="D261" s="99"/>
      <c r="F261" s="94">
        <v>45181</v>
      </c>
      <c r="G261" s="95" t="s">
        <v>224</v>
      </c>
      <c r="H261" s="97">
        <v>0</v>
      </c>
      <c r="I261" s="99">
        <v>461</v>
      </c>
      <c r="K261" s="94">
        <v>45181</v>
      </c>
      <c r="L261" s="95" t="s">
        <v>5</v>
      </c>
      <c r="M261" s="97">
        <v>3</v>
      </c>
      <c r="N261" s="97">
        <f t="shared" si="9"/>
        <v>326</v>
      </c>
      <c r="P261" s="94">
        <v>45181</v>
      </c>
      <c r="Q261" s="95" t="s">
        <v>5</v>
      </c>
      <c r="R261" s="97">
        <v>0</v>
      </c>
      <c r="S261" s="99"/>
    </row>
    <row r="262" spans="1:19" ht="21.75" customHeight="1" x14ac:dyDescent="0.25">
      <c r="A262" s="94"/>
      <c r="C262" s="96"/>
      <c r="D262" s="99"/>
      <c r="F262" s="94">
        <v>45182</v>
      </c>
      <c r="G262" s="95" t="s">
        <v>224</v>
      </c>
      <c r="H262" s="97">
        <v>3</v>
      </c>
      <c r="I262" s="99">
        <v>464</v>
      </c>
      <c r="K262" s="94">
        <v>45182</v>
      </c>
      <c r="L262" s="95" t="s">
        <v>5</v>
      </c>
      <c r="M262" s="97">
        <v>0</v>
      </c>
      <c r="N262" s="97">
        <f t="shared" si="9"/>
        <v>326</v>
      </c>
      <c r="P262" s="94">
        <v>45182</v>
      </c>
      <c r="Q262" s="95" t="s">
        <v>5</v>
      </c>
      <c r="R262" s="97">
        <v>0</v>
      </c>
      <c r="S262" s="99"/>
    </row>
    <row r="263" spans="1:19" ht="21.75" customHeight="1" x14ac:dyDescent="0.25">
      <c r="A263" s="94"/>
      <c r="C263" s="96"/>
      <c r="D263" s="99"/>
      <c r="F263" s="94">
        <v>45183</v>
      </c>
      <c r="G263" s="95" t="s">
        <v>224</v>
      </c>
      <c r="H263" s="97">
        <v>0</v>
      </c>
      <c r="I263" s="99">
        <v>464</v>
      </c>
      <c r="K263" s="94">
        <v>45183</v>
      </c>
      <c r="L263" s="95" t="s">
        <v>5</v>
      </c>
      <c r="M263" s="97">
        <v>3</v>
      </c>
      <c r="N263" s="97">
        <f t="shared" si="9"/>
        <v>329</v>
      </c>
      <c r="P263" s="94">
        <v>45183</v>
      </c>
      <c r="Q263" s="95" t="s">
        <v>5</v>
      </c>
      <c r="R263" s="97">
        <v>0</v>
      </c>
      <c r="S263" s="99"/>
    </row>
    <row r="264" spans="1:19" ht="21.75" customHeight="1" x14ac:dyDescent="0.25">
      <c r="A264" s="94"/>
      <c r="C264" s="96"/>
      <c r="D264" s="99"/>
      <c r="F264" s="94">
        <v>45184</v>
      </c>
      <c r="G264" s="95" t="s">
        <v>224</v>
      </c>
      <c r="H264" s="97">
        <v>0</v>
      </c>
      <c r="I264" s="99">
        <v>464</v>
      </c>
      <c r="K264" s="94">
        <v>45184</v>
      </c>
      <c r="L264" s="95" t="s">
        <v>5</v>
      </c>
      <c r="M264" s="97">
        <v>0</v>
      </c>
      <c r="N264" s="97">
        <f t="shared" si="9"/>
        <v>329</v>
      </c>
      <c r="P264" s="94">
        <v>45184</v>
      </c>
      <c r="Q264" s="95" t="s">
        <v>5</v>
      </c>
      <c r="R264" s="97">
        <v>0</v>
      </c>
      <c r="S264" s="99"/>
    </row>
    <row r="265" spans="1:19" ht="21.75" customHeight="1" x14ac:dyDescent="0.25">
      <c r="A265" s="94"/>
      <c r="C265" s="96"/>
      <c r="D265" s="99"/>
      <c r="F265" s="94">
        <v>45185</v>
      </c>
      <c r="G265" s="95" t="s">
        <v>224</v>
      </c>
      <c r="H265" s="97">
        <v>0</v>
      </c>
      <c r="I265" s="99">
        <v>464</v>
      </c>
      <c r="K265" s="94">
        <v>45185</v>
      </c>
      <c r="L265" s="95" t="s">
        <v>5</v>
      </c>
      <c r="M265" s="97">
        <v>0</v>
      </c>
      <c r="N265" s="97">
        <f t="shared" ref="N265:N328" si="10">N264+M265</f>
        <v>329</v>
      </c>
      <c r="P265" s="94">
        <v>45185</v>
      </c>
      <c r="Q265" s="95" t="s">
        <v>5</v>
      </c>
      <c r="R265" s="97">
        <v>0</v>
      </c>
      <c r="S265" s="99"/>
    </row>
    <row r="266" spans="1:19" ht="21.75" customHeight="1" x14ac:dyDescent="0.25">
      <c r="A266" s="94"/>
      <c r="C266" s="96"/>
      <c r="D266" s="99"/>
      <c r="F266" s="94">
        <v>45186</v>
      </c>
      <c r="G266" s="95" t="s">
        <v>224</v>
      </c>
      <c r="H266" s="97">
        <v>0</v>
      </c>
      <c r="I266" s="99">
        <v>464</v>
      </c>
      <c r="K266" s="94">
        <v>45186</v>
      </c>
      <c r="L266" s="95" t="s">
        <v>5</v>
      </c>
      <c r="M266" s="97">
        <v>0</v>
      </c>
      <c r="N266" s="97">
        <f t="shared" si="10"/>
        <v>329</v>
      </c>
      <c r="P266" s="94">
        <v>45186</v>
      </c>
      <c r="Q266" s="95" t="s">
        <v>5</v>
      </c>
      <c r="R266" s="97">
        <v>0</v>
      </c>
      <c r="S266" s="99"/>
    </row>
    <row r="267" spans="1:19" ht="21.75" customHeight="1" x14ac:dyDescent="0.25">
      <c r="A267" s="94"/>
      <c r="C267" s="96"/>
      <c r="D267" s="99"/>
      <c r="F267" s="94">
        <v>45187</v>
      </c>
      <c r="G267" s="95" t="s">
        <v>224</v>
      </c>
      <c r="H267" s="97">
        <v>0</v>
      </c>
      <c r="I267" s="99">
        <v>464</v>
      </c>
      <c r="K267" s="94">
        <v>45187</v>
      </c>
      <c r="L267" s="95" t="s">
        <v>5</v>
      </c>
      <c r="M267" s="97">
        <v>5</v>
      </c>
      <c r="N267" s="97">
        <f t="shared" si="10"/>
        <v>334</v>
      </c>
      <c r="P267" s="94">
        <v>45187</v>
      </c>
      <c r="Q267" s="95" t="s">
        <v>5</v>
      </c>
      <c r="R267" s="97">
        <v>0</v>
      </c>
      <c r="S267" s="99"/>
    </row>
    <row r="268" spans="1:19" ht="21.75" customHeight="1" x14ac:dyDescent="0.25">
      <c r="A268" s="94"/>
      <c r="C268" s="96"/>
      <c r="D268" s="99"/>
      <c r="F268" s="94">
        <v>45188</v>
      </c>
      <c r="G268" s="95" t="s">
        <v>224</v>
      </c>
      <c r="H268" s="97">
        <v>0</v>
      </c>
      <c r="I268" s="99">
        <v>464</v>
      </c>
      <c r="K268" s="94">
        <v>45188</v>
      </c>
      <c r="L268" s="95" t="s">
        <v>5</v>
      </c>
      <c r="M268" s="97">
        <v>0</v>
      </c>
      <c r="N268" s="97">
        <f t="shared" si="10"/>
        <v>334</v>
      </c>
      <c r="P268" s="94">
        <v>45188</v>
      </c>
      <c r="Q268" s="95" t="s">
        <v>5</v>
      </c>
      <c r="R268" s="97">
        <v>0</v>
      </c>
      <c r="S268" s="99"/>
    </row>
    <row r="269" spans="1:19" ht="21.75" customHeight="1" x14ac:dyDescent="0.25">
      <c r="A269" s="94"/>
      <c r="C269" s="96"/>
      <c r="D269" s="99"/>
      <c r="F269" s="94">
        <v>45189</v>
      </c>
      <c r="G269" s="95" t="s">
        <v>224</v>
      </c>
      <c r="H269" s="97">
        <v>4</v>
      </c>
      <c r="I269" s="99">
        <v>468</v>
      </c>
      <c r="K269" s="94">
        <v>45189</v>
      </c>
      <c r="L269" s="95" t="s">
        <v>5</v>
      </c>
      <c r="M269" s="97">
        <v>0</v>
      </c>
      <c r="N269" s="97">
        <f t="shared" si="10"/>
        <v>334</v>
      </c>
      <c r="P269" s="94">
        <v>45189</v>
      </c>
      <c r="Q269" s="95" t="s">
        <v>5</v>
      </c>
      <c r="R269" s="97">
        <v>0</v>
      </c>
      <c r="S269" s="99"/>
    </row>
    <row r="270" spans="1:19" ht="21.75" customHeight="1" x14ac:dyDescent="0.25">
      <c r="A270" s="94"/>
      <c r="C270" s="96"/>
      <c r="D270" s="99"/>
      <c r="F270" s="94">
        <v>45190</v>
      </c>
      <c r="G270" s="95" t="s">
        <v>224</v>
      </c>
      <c r="H270" s="97">
        <v>0</v>
      </c>
      <c r="I270" s="99">
        <v>468</v>
      </c>
      <c r="K270" s="94">
        <v>45190</v>
      </c>
      <c r="L270" s="95" t="s">
        <v>5</v>
      </c>
      <c r="M270" s="97">
        <v>0</v>
      </c>
      <c r="N270" s="97">
        <f t="shared" si="10"/>
        <v>334</v>
      </c>
      <c r="P270" s="94">
        <v>45190</v>
      </c>
      <c r="Q270" s="95" t="s">
        <v>5</v>
      </c>
      <c r="R270" s="97">
        <v>0</v>
      </c>
      <c r="S270" s="99"/>
    </row>
    <row r="271" spans="1:19" ht="21.75" customHeight="1" x14ac:dyDescent="0.25">
      <c r="A271" s="94"/>
      <c r="C271" s="96"/>
      <c r="D271" s="99"/>
      <c r="F271" s="94">
        <v>45191</v>
      </c>
      <c r="G271" s="95" t="s">
        <v>224</v>
      </c>
      <c r="H271" s="97">
        <v>0</v>
      </c>
      <c r="I271" s="99">
        <v>468</v>
      </c>
      <c r="K271" s="94">
        <v>45191</v>
      </c>
      <c r="L271" s="95" t="s">
        <v>5</v>
      </c>
      <c r="M271" s="97">
        <v>0</v>
      </c>
      <c r="N271" s="97">
        <f t="shared" si="10"/>
        <v>334</v>
      </c>
      <c r="P271" s="94">
        <v>45191</v>
      </c>
      <c r="Q271" s="95"/>
      <c r="R271" s="97"/>
      <c r="S271" s="99"/>
    </row>
    <row r="272" spans="1:19" ht="21.75" customHeight="1" x14ac:dyDescent="0.25">
      <c r="A272" s="94"/>
      <c r="C272" s="96"/>
      <c r="D272" s="99"/>
      <c r="F272" s="94">
        <v>45192</v>
      </c>
      <c r="G272" s="95" t="s">
        <v>224</v>
      </c>
      <c r="H272" s="97">
        <v>0</v>
      </c>
      <c r="I272" s="99">
        <v>468</v>
      </c>
      <c r="K272" s="94">
        <v>45192</v>
      </c>
      <c r="L272" s="95" t="s">
        <v>5</v>
      </c>
      <c r="M272" s="97">
        <v>0</v>
      </c>
      <c r="N272" s="97">
        <f t="shared" si="10"/>
        <v>334</v>
      </c>
      <c r="P272" s="94">
        <v>45192</v>
      </c>
      <c r="Q272" s="95"/>
      <c r="R272" s="97"/>
      <c r="S272" s="99"/>
    </row>
    <row r="273" spans="1:19" ht="21.75" customHeight="1" x14ac:dyDescent="0.25">
      <c r="A273" s="94"/>
      <c r="C273" s="96"/>
      <c r="D273" s="99"/>
      <c r="F273" s="94">
        <v>45193</v>
      </c>
      <c r="G273" s="95" t="s">
        <v>224</v>
      </c>
      <c r="H273" s="97">
        <v>0</v>
      </c>
      <c r="I273" s="99">
        <v>468</v>
      </c>
      <c r="K273" s="94">
        <v>45193</v>
      </c>
      <c r="L273" s="95" t="s">
        <v>5</v>
      </c>
      <c r="M273" s="97">
        <v>0</v>
      </c>
      <c r="N273" s="97">
        <f t="shared" si="10"/>
        <v>334</v>
      </c>
      <c r="P273" s="94">
        <v>45193</v>
      </c>
      <c r="Q273" s="95"/>
      <c r="R273" s="97"/>
      <c r="S273" s="99"/>
    </row>
    <row r="274" spans="1:19" ht="21.75" customHeight="1" x14ac:dyDescent="0.25">
      <c r="A274" s="94"/>
      <c r="C274" s="96"/>
      <c r="D274" s="99"/>
      <c r="F274" s="94">
        <v>45194</v>
      </c>
      <c r="G274" s="95" t="s">
        <v>224</v>
      </c>
      <c r="H274" s="97">
        <v>0</v>
      </c>
      <c r="I274" s="99">
        <v>468</v>
      </c>
      <c r="K274" s="94">
        <v>45194</v>
      </c>
      <c r="L274" s="95" t="s">
        <v>5</v>
      </c>
      <c r="M274" s="97">
        <v>0</v>
      </c>
      <c r="N274" s="97">
        <f t="shared" si="10"/>
        <v>334</v>
      </c>
      <c r="P274" s="94">
        <v>45194</v>
      </c>
      <c r="Q274" s="95"/>
      <c r="R274" s="97"/>
      <c r="S274" s="99"/>
    </row>
    <row r="275" spans="1:19" ht="21.75" customHeight="1" x14ac:dyDescent="0.25">
      <c r="A275" s="94"/>
      <c r="C275" s="96"/>
      <c r="D275" s="99"/>
      <c r="F275" s="94">
        <v>45195</v>
      </c>
      <c r="G275" s="95" t="s">
        <v>224</v>
      </c>
      <c r="H275" s="97">
        <v>0</v>
      </c>
      <c r="I275" s="99">
        <v>468</v>
      </c>
      <c r="K275" s="94">
        <v>45195</v>
      </c>
      <c r="L275" s="95" t="s">
        <v>5</v>
      </c>
      <c r="M275" s="97">
        <v>0</v>
      </c>
      <c r="N275" s="97">
        <f t="shared" si="10"/>
        <v>334</v>
      </c>
      <c r="P275" s="94">
        <v>45195</v>
      </c>
      <c r="Q275" s="95"/>
      <c r="R275" s="97"/>
      <c r="S275" s="99"/>
    </row>
    <row r="276" spans="1:19" ht="21.75" customHeight="1" x14ac:dyDescent="0.25">
      <c r="A276" s="94"/>
      <c r="C276" s="96"/>
      <c r="D276" s="99"/>
      <c r="F276" s="94">
        <v>45196</v>
      </c>
      <c r="G276" s="95" t="s">
        <v>224</v>
      </c>
      <c r="H276" s="97">
        <v>0</v>
      </c>
      <c r="I276" s="99">
        <v>468</v>
      </c>
      <c r="K276" s="94">
        <v>45196</v>
      </c>
      <c r="L276" s="95" t="s">
        <v>5</v>
      </c>
      <c r="M276" s="97">
        <v>5</v>
      </c>
      <c r="N276" s="97">
        <f t="shared" si="10"/>
        <v>339</v>
      </c>
      <c r="P276" s="94">
        <v>45196</v>
      </c>
      <c r="Q276" s="95"/>
      <c r="R276" s="97"/>
      <c r="S276" s="99"/>
    </row>
    <row r="277" spans="1:19" ht="21.75" customHeight="1" x14ac:dyDescent="0.25">
      <c r="A277" s="94"/>
      <c r="C277" s="96"/>
      <c r="D277" s="99"/>
      <c r="F277" s="94">
        <v>45197</v>
      </c>
      <c r="G277" s="95" t="s">
        <v>224</v>
      </c>
      <c r="H277" s="97">
        <v>0</v>
      </c>
      <c r="I277" s="99">
        <v>468</v>
      </c>
      <c r="K277" s="94">
        <v>45197</v>
      </c>
      <c r="L277" s="95" t="s">
        <v>5</v>
      </c>
      <c r="M277" s="97">
        <v>0</v>
      </c>
      <c r="N277" s="97">
        <f t="shared" si="10"/>
        <v>339</v>
      </c>
      <c r="P277" s="94">
        <v>45197</v>
      </c>
      <c r="Q277" s="95"/>
      <c r="R277" s="97"/>
      <c r="S277" s="99"/>
    </row>
    <row r="278" spans="1:19" ht="21.75" customHeight="1" x14ac:dyDescent="0.25">
      <c r="A278" s="94"/>
      <c r="C278" s="96"/>
      <c r="D278" s="99"/>
      <c r="F278" s="94">
        <v>45198</v>
      </c>
      <c r="G278" s="95" t="s">
        <v>224</v>
      </c>
      <c r="H278" s="97">
        <v>0</v>
      </c>
      <c r="I278" s="99">
        <v>468</v>
      </c>
      <c r="K278" s="94">
        <v>45198</v>
      </c>
      <c r="L278" s="95" t="s">
        <v>5</v>
      </c>
      <c r="M278" s="97">
        <v>0</v>
      </c>
      <c r="N278" s="97">
        <f t="shared" si="10"/>
        <v>339</v>
      </c>
      <c r="P278" s="94">
        <v>45198</v>
      </c>
      <c r="Q278" s="95"/>
      <c r="R278" s="97"/>
      <c r="S278" s="99"/>
    </row>
    <row r="279" spans="1:19" ht="21.75" customHeight="1" x14ac:dyDescent="0.25">
      <c r="A279" s="94"/>
      <c r="C279" s="96"/>
      <c r="D279" s="99"/>
      <c r="F279" s="94">
        <v>45199</v>
      </c>
      <c r="G279" s="95" t="s">
        <v>224</v>
      </c>
      <c r="H279" s="97">
        <v>0</v>
      </c>
      <c r="I279" s="99">
        <v>468</v>
      </c>
      <c r="K279" s="94">
        <v>45199</v>
      </c>
      <c r="L279" s="95" t="s">
        <v>5</v>
      </c>
      <c r="M279" s="97">
        <v>0</v>
      </c>
      <c r="N279" s="97">
        <f t="shared" si="10"/>
        <v>339</v>
      </c>
      <c r="P279" s="94">
        <v>45199</v>
      </c>
      <c r="Q279" s="95"/>
      <c r="R279" s="97"/>
      <c r="S279" s="99"/>
    </row>
    <row r="280" spans="1:19" ht="21.75" customHeight="1" x14ac:dyDescent="0.25">
      <c r="A280" s="94"/>
      <c r="C280" s="96"/>
      <c r="D280" s="99"/>
      <c r="F280" s="94">
        <v>45200</v>
      </c>
      <c r="G280" s="95" t="s">
        <v>224</v>
      </c>
      <c r="H280" s="97">
        <v>0</v>
      </c>
      <c r="I280" s="99">
        <v>468</v>
      </c>
      <c r="K280" s="94">
        <v>45200</v>
      </c>
      <c r="L280" s="95" t="s">
        <v>5</v>
      </c>
      <c r="M280" s="97">
        <v>0</v>
      </c>
      <c r="N280" s="97">
        <f t="shared" si="10"/>
        <v>339</v>
      </c>
      <c r="P280" s="94">
        <v>45200</v>
      </c>
      <c r="Q280" s="95"/>
      <c r="R280" s="97"/>
      <c r="S280" s="99"/>
    </row>
    <row r="281" spans="1:19" ht="21.75" customHeight="1" x14ac:dyDescent="0.25">
      <c r="A281" s="94"/>
      <c r="C281" s="96"/>
      <c r="D281" s="99"/>
      <c r="F281" s="94">
        <v>45201</v>
      </c>
      <c r="G281" s="95" t="s">
        <v>224</v>
      </c>
      <c r="H281" s="97">
        <v>0</v>
      </c>
      <c r="I281" s="99">
        <v>468</v>
      </c>
      <c r="K281" s="94">
        <v>45201</v>
      </c>
      <c r="L281" s="95" t="s">
        <v>5</v>
      </c>
      <c r="M281" s="97">
        <v>0</v>
      </c>
      <c r="N281" s="97">
        <f t="shared" si="10"/>
        <v>339</v>
      </c>
      <c r="P281" s="94">
        <v>45201</v>
      </c>
      <c r="Q281" s="95"/>
      <c r="R281" s="97"/>
      <c r="S281" s="99"/>
    </row>
    <row r="282" spans="1:19" ht="21.75" customHeight="1" x14ac:dyDescent="0.25">
      <c r="A282" s="94"/>
      <c r="C282" s="96"/>
      <c r="D282" s="99"/>
      <c r="F282" s="94">
        <v>45202</v>
      </c>
      <c r="G282" s="95" t="s">
        <v>224</v>
      </c>
      <c r="H282" s="97">
        <v>0</v>
      </c>
      <c r="I282" s="99">
        <v>468</v>
      </c>
      <c r="K282" s="94">
        <v>45202</v>
      </c>
      <c r="L282" s="95" t="s">
        <v>5</v>
      </c>
      <c r="M282" s="97">
        <v>0</v>
      </c>
      <c r="N282" s="97">
        <f t="shared" si="10"/>
        <v>339</v>
      </c>
      <c r="P282" s="94">
        <v>45202</v>
      </c>
      <c r="Q282" s="95"/>
      <c r="R282" s="97"/>
      <c r="S282" s="99"/>
    </row>
    <row r="283" spans="1:19" ht="21.75" customHeight="1" x14ac:dyDescent="0.25">
      <c r="A283" s="94"/>
      <c r="C283" s="96"/>
      <c r="D283" s="99"/>
      <c r="F283" s="94">
        <v>45203</v>
      </c>
      <c r="G283" s="95" t="s">
        <v>224</v>
      </c>
      <c r="H283" s="97">
        <v>4</v>
      </c>
      <c r="I283" s="99">
        <v>472</v>
      </c>
      <c r="K283" s="94">
        <v>45203</v>
      </c>
      <c r="L283" s="95" t="s">
        <v>5</v>
      </c>
      <c r="M283" s="97">
        <v>0</v>
      </c>
      <c r="N283" s="97">
        <f t="shared" si="10"/>
        <v>339</v>
      </c>
      <c r="P283" s="94">
        <v>45203</v>
      </c>
      <c r="Q283" s="95"/>
      <c r="R283" s="97"/>
      <c r="S283" s="99"/>
    </row>
    <row r="284" spans="1:19" ht="21.75" customHeight="1" x14ac:dyDescent="0.25">
      <c r="A284" s="94"/>
      <c r="C284" s="96"/>
      <c r="D284" s="99"/>
      <c r="F284" s="94">
        <v>45204</v>
      </c>
      <c r="G284" s="95" t="s">
        <v>224</v>
      </c>
      <c r="H284" s="97">
        <v>0</v>
      </c>
      <c r="I284" s="99">
        <v>472</v>
      </c>
      <c r="K284" s="94">
        <v>45204</v>
      </c>
      <c r="L284" s="95" t="s">
        <v>5</v>
      </c>
      <c r="M284" s="97">
        <v>0</v>
      </c>
      <c r="N284" s="97">
        <f t="shared" si="10"/>
        <v>339</v>
      </c>
      <c r="P284" s="94">
        <v>45204</v>
      </c>
      <c r="Q284" s="95"/>
      <c r="R284" s="97"/>
      <c r="S284" s="99"/>
    </row>
    <row r="285" spans="1:19" ht="21.75" customHeight="1" x14ac:dyDescent="0.25">
      <c r="A285" s="94"/>
      <c r="C285" s="96"/>
      <c r="D285" s="99"/>
      <c r="F285" s="94">
        <v>45205</v>
      </c>
      <c r="G285" s="95" t="s">
        <v>224</v>
      </c>
      <c r="H285" s="97">
        <v>0</v>
      </c>
      <c r="I285" s="99">
        <v>472</v>
      </c>
      <c r="K285" s="94">
        <v>45205</v>
      </c>
      <c r="L285" s="95" t="s">
        <v>5</v>
      </c>
      <c r="M285" s="97">
        <v>0</v>
      </c>
      <c r="N285" s="97">
        <f t="shared" si="10"/>
        <v>339</v>
      </c>
      <c r="P285" s="94">
        <v>45205</v>
      </c>
      <c r="Q285" s="95"/>
      <c r="R285" s="97"/>
      <c r="S285" s="99"/>
    </row>
    <row r="286" spans="1:19" ht="21.75" customHeight="1" x14ac:dyDescent="0.25">
      <c r="A286" s="94"/>
      <c r="C286" s="96"/>
      <c r="D286" s="99"/>
      <c r="F286" s="94">
        <v>45206</v>
      </c>
      <c r="G286" s="95" t="s">
        <v>224</v>
      </c>
      <c r="H286" s="97">
        <v>0</v>
      </c>
      <c r="I286" s="99">
        <v>472</v>
      </c>
      <c r="K286" s="94">
        <v>45206</v>
      </c>
      <c r="L286" s="95" t="s">
        <v>5</v>
      </c>
      <c r="M286" s="97">
        <v>0</v>
      </c>
      <c r="N286" s="97">
        <f t="shared" si="10"/>
        <v>339</v>
      </c>
      <c r="P286" s="94">
        <v>45206</v>
      </c>
      <c r="Q286" s="95"/>
      <c r="R286" s="97"/>
      <c r="S286" s="99"/>
    </row>
    <row r="287" spans="1:19" ht="21.75" customHeight="1" x14ac:dyDescent="0.25">
      <c r="A287" s="94"/>
      <c r="C287" s="96"/>
      <c r="D287" s="99"/>
      <c r="F287" s="94">
        <v>45207</v>
      </c>
      <c r="G287" s="95" t="s">
        <v>224</v>
      </c>
      <c r="H287" s="97">
        <v>0</v>
      </c>
      <c r="I287" s="99">
        <v>472</v>
      </c>
      <c r="K287" s="94">
        <v>45207</v>
      </c>
      <c r="L287" s="95" t="s">
        <v>5</v>
      </c>
      <c r="M287" s="97">
        <v>0</v>
      </c>
      <c r="N287" s="97">
        <f t="shared" si="10"/>
        <v>339</v>
      </c>
      <c r="P287" s="94">
        <v>45207</v>
      </c>
      <c r="Q287" s="95"/>
      <c r="R287" s="97"/>
      <c r="S287" s="99"/>
    </row>
    <row r="288" spans="1:19" ht="21.75" customHeight="1" x14ac:dyDescent="0.25">
      <c r="A288" s="94"/>
      <c r="C288" s="96"/>
      <c r="D288" s="99"/>
      <c r="F288" s="94">
        <v>45208</v>
      </c>
      <c r="G288" s="95" t="s">
        <v>224</v>
      </c>
      <c r="H288" s="97">
        <v>0</v>
      </c>
      <c r="I288" s="99">
        <v>472</v>
      </c>
      <c r="K288" s="94">
        <v>45208</v>
      </c>
      <c r="L288" s="95" t="s">
        <v>5</v>
      </c>
      <c r="M288" s="97">
        <v>0</v>
      </c>
      <c r="N288" s="97">
        <f t="shared" si="10"/>
        <v>339</v>
      </c>
      <c r="P288" s="94">
        <v>45208</v>
      </c>
      <c r="Q288" s="95"/>
      <c r="R288" s="97"/>
      <c r="S288" s="99"/>
    </row>
    <row r="289" spans="1:19" ht="21.75" customHeight="1" x14ac:dyDescent="0.25">
      <c r="A289" s="94"/>
      <c r="C289" s="96"/>
      <c r="D289" s="99"/>
      <c r="F289" s="94">
        <v>45209</v>
      </c>
      <c r="G289" s="95" t="s">
        <v>224</v>
      </c>
      <c r="H289" s="97">
        <v>5</v>
      </c>
      <c r="I289" s="99">
        <v>477</v>
      </c>
      <c r="K289" s="94">
        <v>45209</v>
      </c>
      <c r="L289" s="95" t="s">
        <v>5</v>
      </c>
      <c r="M289" s="97">
        <v>0</v>
      </c>
      <c r="N289" s="97">
        <f t="shared" si="10"/>
        <v>339</v>
      </c>
      <c r="P289" s="94">
        <v>45209</v>
      </c>
      <c r="Q289" s="95"/>
      <c r="R289" s="97"/>
      <c r="S289" s="99"/>
    </row>
    <row r="290" spans="1:19" ht="21.75" customHeight="1" x14ac:dyDescent="0.25">
      <c r="A290" s="94"/>
      <c r="C290" s="96"/>
      <c r="D290" s="99"/>
      <c r="F290" s="94">
        <v>45210</v>
      </c>
      <c r="G290" s="95" t="s">
        <v>224</v>
      </c>
      <c r="H290" s="97">
        <v>0</v>
      </c>
      <c r="I290" s="99">
        <v>477</v>
      </c>
      <c r="K290" s="94">
        <v>45210</v>
      </c>
      <c r="L290" s="95" t="s">
        <v>5</v>
      </c>
      <c r="M290" s="97">
        <v>0</v>
      </c>
      <c r="N290" s="97">
        <f t="shared" si="10"/>
        <v>339</v>
      </c>
      <c r="P290" s="94">
        <v>45210</v>
      </c>
      <c r="Q290" s="95"/>
      <c r="R290" s="97"/>
      <c r="S290" s="99"/>
    </row>
    <row r="291" spans="1:19" ht="21.75" customHeight="1" x14ac:dyDescent="0.25">
      <c r="A291" s="94"/>
      <c r="C291" s="96"/>
      <c r="D291" s="99"/>
      <c r="F291" s="94">
        <v>45211</v>
      </c>
      <c r="G291" s="95" t="s">
        <v>224</v>
      </c>
      <c r="H291" s="97">
        <v>0</v>
      </c>
      <c r="I291" s="99">
        <v>477</v>
      </c>
      <c r="K291" s="94">
        <v>45211</v>
      </c>
      <c r="L291" s="95" t="s">
        <v>5</v>
      </c>
      <c r="M291" s="97">
        <v>0</v>
      </c>
      <c r="N291" s="97">
        <f t="shared" si="10"/>
        <v>339</v>
      </c>
      <c r="P291" s="94">
        <v>45211</v>
      </c>
      <c r="Q291" s="95"/>
      <c r="R291" s="97"/>
      <c r="S291" s="99"/>
    </row>
    <row r="292" spans="1:19" ht="21.75" customHeight="1" x14ac:dyDescent="0.25">
      <c r="A292" s="94"/>
      <c r="C292" s="96"/>
      <c r="D292" s="99"/>
      <c r="F292" s="94">
        <v>45212</v>
      </c>
      <c r="G292" s="95" t="s">
        <v>224</v>
      </c>
      <c r="H292" s="97">
        <v>0</v>
      </c>
      <c r="I292" s="99">
        <v>477</v>
      </c>
      <c r="K292" s="94">
        <v>45212</v>
      </c>
      <c r="L292" s="95" t="s">
        <v>5</v>
      </c>
      <c r="M292" s="97">
        <v>0</v>
      </c>
      <c r="N292" s="97">
        <f t="shared" si="10"/>
        <v>339</v>
      </c>
      <c r="P292" s="94">
        <v>45212</v>
      </c>
      <c r="Q292" s="95"/>
      <c r="R292" s="97"/>
      <c r="S292" s="99"/>
    </row>
    <row r="293" spans="1:19" ht="21.75" customHeight="1" x14ac:dyDescent="0.25">
      <c r="A293" s="94"/>
      <c r="C293" s="96"/>
      <c r="D293" s="99"/>
      <c r="F293" s="94">
        <v>45213</v>
      </c>
      <c r="G293" s="95" t="s">
        <v>224</v>
      </c>
      <c r="H293" s="97">
        <v>0</v>
      </c>
      <c r="I293" s="99">
        <v>477</v>
      </c>
      <c r="K293" s="94">
        <v>45213</v>
      </c>
      <c r="L293" s="95" t="s">
        <v>5</v>
      </c>
      <c r="M293" s="97">
        <v>0</v>
      </c>
      <c r="N293" s="97">
        <f t="shared" si="10"/>
        <v>339</v>
      </c>
      <c r="P293" s="94">
        <v>45213</v>
      </c>
      <c r="Q293" s="95"/>
      <c r="R293" s="97"/>
      <c r="S293" s="99"/>
    </row>
    <row r="294" spans="1:19" ht="21.75" customHeight="1" x14ac:dyDescent="0.25">
      <c r="A294" s="94"/>
      <c r="C294" s="96"/>
      <c r="D294" s="99"/>
      <c r="F294" s="94">
        <v>45214</v>
      </c>
      <c r="G294" s="95" t="s">
        <v>224</v>
      </c>
      <c r="H294" s="97">
        <v>0</v>
      </c>
      <c r="I294" s="99">
        <v>477</v>
      </c>
      <c r="K294" s="94">
        <v>45214</v>
      </c>
      <c r="L294" s="95" t="s">
        <v>5</v>
      </c>
      <c r="M294" s="97">
        <v>0</v>
      </c>
      <c r="N294" s="97">
        <f t="shared" si="10"/>
        <v>339</v>
      </c>
      <c r="P294" s="94">
        <v>45214</v>
      </c>
      <c r="Q294" s="95"/>
      <c r="R294" s="97"/>
      <c r="S294" s="99"/>
    </row>
    <row r="295" spans="1:19" ht="21.75" customHeight="1" x14ac:dyDescent="0.25">
      <c r="A295" s="94"/>
      <c r="C295" s="96"/>
      <c r="D295" s="99"/>
      <c r="F295" s="94">
        <v>45215</v>
      </c>
      <c r="G295" s="95" t="s">
        <v>224</v>
      </c>
      <c r="H295" s="97">
        <v>0</v>
      </c>
      <c r="I295" s="99">
        <v>477</v>
      </c>
      <c r="K295" s="94">
        <v>45215</v>
      </c>
      <c r="L295" s="95" t="s">
        <v>5</v>
      </c>
      <c r="M295" s="97">
        <v>4</v>
      </c>
      <c r="N295" s="97">
        <f t="shared" si="10"/>
        <v>343</v>
      </c>
      <c r="P295" s="94">
        <v>45215</v>
      </c>
      <c r="Q295" s="95"/>
      <c r="R295" s="97"/>
      <c r="S295" s="99"/>
    </row>
    <row r="296" spans="1:19" ht="21.75" customHeight="1" x14ac:dyDescent="0.25">
      <c r="A296" s="94"/>
      <c r="C296" s="96"/>
      <c r="D296" s="99"/>
      <c r="F296" s="94">
        <v>45216</v>
      </c>
      <c r="G296" s="95" t="s">
        <v>224</v>
      </c>
      <c r="H296" s="97">
        <v>14</v>
      </c>
      <c r="I296" s="99">
        <v>491</v>
      </c>
      <c r="K296" s="94">
        <v>45216</v>
      </c>
      <c r="L296" s="95" t="s">
        <v>5</v>
      </c>
      <c r="M296" s="97">
        <v>0</v>
      </c>
      <c r="N296" s="97">
        <f t="shared" si="10"/>
        <v>343</v>
      </c>
      <c r="P296" s="94">
        <v>45216</v>
      </c>
      <c r="Q296" s="95"/>
      <c r="R296" s="97"/>
      <c r="S296" s="99"/>
    </row>
    <row r="297" spans="1:19" ht="21.75" customHeight="1" x14ac:dyDescent="0.25">
      <c r="A297" s="94"/>
      <c r="C297" s="96"/>
      <c r="D297" s="99"/>
      <c r="F297" s="94">
        <v>45217</v>
      </c>
      <c r="G297" s="95" t="s">
        <v>224</v>
      </c>
      <c r="H297" s="97">
        <v>0</v>
      </c>
      <c r="I297" s="99">
        <v>491</v>
      </c>
      <c r="K297" s="94">
        <v>45217</v>
      </c>
      <c r="L297" s="95" t="s">
        <v>5</v>
      </c>
      <c r="M297" s="97">
        <v>0</v>
      </c>
      <c r="N297" s="97">
        <f t="shared" si="10"/>
        <v>343</v>
      </c>
      <c r="P297" s="94">
        <v>45217</v>
      </c>
      <c r="Q297" s="95"/>
      <c r="R297" s="97"/>
      <c r="S297" s="99"/>
    </row>
    <row r="298" spans="1:19" ht="21.75" customHeight="1" x14ac:dyDescent="0.25">
      <c r="A298" s="94"/>
      <c r="C298" s="96"/>
      <c r="D298" s="99"/>
      <c r="F298" s="94">
        <v>45218</v>
      </c>
      <c r="G298" s="95" t="s">
        <v>224</v>
      </c>
      <c r="H298" s="97">
        <v>0</v>
      </c>
      <c r="I298" s="99">
        <v>491</v>
      </c>
      <c r="K298" s="94">
        <v>45218</v>
      </c>
      <c r="L298" s="95" t="s">
        <v>5</v>
      </c>
      <c r="M298" s="97">
        <v>0</v>
      </c>
      <c r="N298" s="97">
        <f t="shared" si="10"/>
        <v>343</v>
      </c>
      <c r="P298" s="94">
        <v>45218</v>
      </c>
      <c r="Q298" s="95"/>
      <c r="R298" s="97"/>
      <c r="S298" s="99"/>
    </row>
    <row r="299" spans="1:19" ht="21.75" customHeight="1" x14ac:dyDescent="0.25">
      <c r="A299" s="94"/>
      <c r="C299" s="96"/>
      <c r="D299" s="99"/>
      <c r="F299" s="94">
        <v>45219</v>
      </c>
      <c r="G299" s="95" t="s">
        <v>224</v>
      </c>
      <c r="H299" s="97">
        <v>3</v>
      </c>
      <c r="I299" s="99">
        <v>494</v>
      </c>
      <c r="K299" s="94">
        <v>45219</v>
      </c>
      <c r="L299" s="95" t="s">
        <v>5</v>
      </c>
      <c r="M299" s="97">
        <v>0</v>
      </c>
      <c r="N299" s="97">
        <f t="shared" si="10"/>
        <v>343</v>
      </c>
      <c r="P299" s="94">
        <v>45219</v>
      </c>
      <c r="Q299" s="95"/>
      <c r="R299" s="97"/>
      <c r="S299" s="99"/>
    </row>
    <row r="300" spans="1:19" ht="21.75" customHeight="1" x14ac:dyDescent="0.25">
      <c r="A300" s="94"/>
      <c r="C300" s="96"/>
      <c r="D300" s="99"/>
      <c r="F300" s="94">
        <v>45220</v>
      </c>
      <c r="G300" s="95" t="s">
        <v>224</v>
      </c>
      <c r="H300" s="97">
        <v>0</v>
      </c>
      <c r="I300" s="99">
        <v>494</v>
      </c>
      <c r="K300" s="94">
        <v>45220</v>
      </c>
      <c r="L300" s="95" t="s">
        <v>5</v>
      </c>
      <c r="M300" s="97">
        <v>0</v>
      </c>
      <c r="N300" s="97">
        <f t="shared" si="10"/>
        <v>343</v>
      </c>
      <c r="P300" s="94">
        <v>45220</v>
      </c>
      <c r="Q300" s="95"/>
      <c r="R300" s="97"/>
      <c r="S300" s="99"/>
    </row>
    <row r="301" spans="1:19" ht="21.75" customHeight="1" x14ac:dyDescent="0.25">
      <c r="A301" s="94"/>
      <c r="C301" s="96"/>
      <c r="D301" s="99"/>
      <c r="F301" s="94">
        <v>45221</v>
      </c>
      <c r="G301" s="95" t="s">
        <v>224</v>
      </c>
      <c r="H301" s="97">
        <v>0</v>
      </c>
      <c r="I301" s="99">
        <v>494</v>
      </c>
      <c r="K301" s="94">
        <v>45221</v>
      </c>
      <c r="L301" s="95" t="s">
        <v>5</v>
      </c>
      <c r="M301" s="97">
        <v>0</v>
      </c>
      <c r="N301" s="97">
        <f t="shared" si="10"/>
        <v>343</v>
      </c>
      <c r="P301" s="94">
        <v>45221</v>
      </c>
      <c r="Q301" s="95"/>
      <c r="R301" s="97"/>
      <c r="S301" s="99"/>
    </row>
    <row r="302" spans="1:19" ht="21.75" customHeight="1" x14ac:dyDescent="0.25">
      <c r="A302" s="94"/>
      <c r="C302" s="96"/>
      <c r="D302" s="99"/>
      <c r="F302" s="94">
        <v>45222</v>
      </c>
      <c r="G302" s="95" t="s">
        <v>224</v>
      </c>
      <c r="H302" s="97">
        <v>0</v>
      </c>
      <c r="I302" s="99">
        <v>494</v>
      </c>
      <c r="K302" s="94">
        <v>45222</v>
      </c>
      <c r="L302" s="95" t="s">
        <v>5</v>
      </c>
      <c r="M302" s="97">
        <v>3</v>
      </c>
      <c r="N302" s="97">
        <f t="shared" si="10"/>
        <v>346</v>
      </c>
      <c r="P302" s="94">
        <v>45222</v>
      </c>
      <c r="Q302" s="95"/>
      <c r="R302" s="97"/>
      <c r="S302" s="99"/>
    </row>
    <row r="303" spans="1:19" ht="21.75" customHeight="1" x14ac:dyDescent="0.25">
      <c r="A303" s="94"/>
      <c r="C303" s="96"/>
      <c r="D303" s="99"/>
      <c r="F303" s="94">
        <v>45223</v>
      </c>
      <c r="G303" s="95" t="s">
        <v>224</v>
      </c>
      <c r="H303" s="97">
        <v>0</v>
      </c>
      <c r="I303" s="99">
        <v>494</v>
      </c>
      <c r="K303" s="94">
        <v>45223</v>
      </c>
      <c r="L303" s="95" t="s">
        <v>5</v>
      </c>
      <c r="M303" s="97">
        <v>0</v>
      </c>
      <c r="N303" s="97">
        <f t="shared" si="10"/>
        <v>346</v>
      </c>
      <c r="P303" s="94">
        <v>45223</v>
      </c>
      <c r="Q303" s="95"/>
      <c r="R303" s="97"/>
      <c r="S303" s="99"/>
    </row>
    <row r="304" spans="1:19" ht="21.75" customHeight="1" x14ac:dyDescent="0.25">
      <c r="A304" s="94"/>
      <c r="C304" s="96"/>
      <c r="D304" s="99"/>
      <c r="F304" s="94">
        <v>45224</v>
      </c>
      <c r="G304" s="95" t="s">
        <v>224</v>
      </c>
      <c r="H304" s="97">
        <v>0</v>
      </c>
      <c r="I304" s="99">
        <v>494</v>
      </c>
      <c r="K304" s="94">
        <v>45224</v>
      </c>
      <c r="L304" s="95" t="s">
        <v>5</v>
      </c>
      <c r="M304" s="97">
        <v>0</v>
      </c>
      <c r="N304" s="97">
        <f t="shared" si="10"/>
        <v>346</v>
      </c>
      <c r="P304" s="94">
        <v>45224</v>
      </c>
      <c r="Q304" s="95"/>
      <c r="R304" s="97"/>
      <c r="S304" s="99"/>
    </row>
    <row r="305" spans="1:19" ht="21.75" customHeight="1" x14ac:dyDescent="0.25">
      <c r="A305" s="94"/>
      <c r="C305" s="96"/>
      <c r="D305" s="99"/>
      <c r="F305" s="94">
        <v>45225</v>
      </c>
      <c r="G305" s="95" t="s">
        <v>224</v>
      </c>
      <c r="H305" s="97">
        <v>0</v>
      </c>
      <c r="I305" s="99">
        <v>494</v>
      </c>
      <c r="K305" s="94">
        <v>45225</v>
      </c>
      <c r="L305" s="95" t="s">
        <v>5</v>
      </c>
      <c r="M305" s="97">
        <v>1</v>
      </c>
      <c r="N305" s="97">
        <f t="shared" si="10"/>
        <v>347</v>
      </c>
      <c r="P305" s="94">
        <v>45225</v>
      </c>
      <c r="Q305" s="95"/>
      <c r="R305" s="97"/>
      <c r="S305" s="99"/>
    </row>
    <row r="306" spans="1:19" ht="21.75" customHeight="1" x14ac:dyDescent="0.25">
      <c r="A306" s="94"/>
      <c r="C306" s="96"/>
      <c r="D306" s="99"/>
      <c r="F306" s="94">
        <v>45226</v>
      </c>
      <c r="G306" s="95" t="s">
        <v>224</v>
      </c>
      <c r="H306" s="97">
        <v>0</v>
      </c>
      <c r="I306" s="99">
        <v>494</v>
      </c>
      <c r="K306" s="94">
        <v>45226</v>
      </c>
      <c r="L306" s="95" t="s">
        <v>5</v>
      </c>
      <c r="M306" s="97">
        <v>0</v>
      </c>
      <c r="N306" s="97">
        <f t="shared" si="10"/>
        <v>347</v>
      </c>
      <c r="P306" s="94">
        <v>45226</v>
      </c>
      <c r="Q306" s="95"/>
      <c r="R306" s="97"/>
      <c r="S306" s="99"/>
    </row>
    <row r="307" spans="1:19" ht="21.75" customHeight="1" x14ac:dyDescent="0.25">
      <c r="A307" s="94"/>
      <c r="C307" s="96"/>
      <c r="D307" s="99"/>
      <c r="F307" s="94">
        <v>45227</v>
      </c>
      <c r="G307" s="95" t="s">
        <v>224</v>
      </c>
      <c r="H307" s="97">
        <v>0</v>
      </c>
      <c r="I307" s="99">
        <v>494</v>
      </c>
      <c r="K307" s="94">
        <v>45227</v>
      </c>
      <c r="L307" s="95" t="s">
        <v>5</v>
      </c>
      <c r="M307" s="97">
        <v>0</v>
      </c>
      <c r="N307" s="97">
        <f t="shared" si="10"/>
        <v>347</v>
      </c>
      <c r="P307" s="94">
        <v>45227</v>
      </c>
      <c r="Q307" s="95"/>
      <c r="R307" s="97"/>
      <c r="S307" s="99"/>
    </row>
    <row r="308" spans="1:19" ht="21.75" customHeight="1" x14ac:dyDescent="0.25">
      <c r="A308" s="94"/>
      <c r="C308" s="96"/>
      <c r="D308" s="99"/>
      <c r="F308" s="94">
        <v>45228</v>
      </c>
      <c r="G308" s="95" t="s">
        <v>224</v>
      </c>
      <c r="H308" s="97">
        <v>0</v>
      </c>
      <c r="I308" s="99">
        <v>494</v>
      </c>
      <c r="K308" s="94">
        <v>45228</v>
      </c>
      <c r="L308" s="95" t="s">
        <v>5</v>
      </c>
      <c r="M308" s="97">
        <v>0</v>
      </c>
      <c r="N308" s="97">
        <f t="shared" si="10"/>
        <v>347</v>
      </c>
      <c r="P308" s="94">
        <v>45228</v>
      </c>
      <c r="Q308" s="95"/>
      <c r="R308" s="97"/>
      <c r="S308" s="99"/>
    </row>
    <row r="309" spans="1:19" ht="21.75" customHeight="1" x14ac:dyDescent="0.25">
      <c r="A309" s="94"/>
      <c r="C309" s="96"/>
      <c r="D309" s="99"/>
      <c r="F309" s="94">
        <v>45229</v>
      </c>
      <c r="G309" s="95" t="s">
        <v>224</v>
      </c>
      <c r="H309" s="97">
        <v>0</v>
      </c>
      <c r="I309" s="99">
        <v>494</v>
      </c>
      <c r="K309" s="94">
        <v>45229</v>
      </c>
      <c r="L309" s="95" t="s">
        <v>5</v>
      </c>
      <c r="M309" s="97">
        <v>3</v>
      </c>
      <c r="N309" s="97">
        <f t="shared" si="10"/>
        <v>350</v>
      </c>
      <c r="P309" s="94">
        <v>45229</v>
      </c>
      <c r="Q309" s="95"/>
      <c r="R309" s="97"/>
      <c r="S309" s="99"/>
    </row>
    <row r="310" spans="1:19" ht="21.75" customHeight="1" x14ac:dyDescent="0.25">
      <c r="A310" s="94"/>
      <c r="C310" s="96"/>
      <c r="D310" s="99"/>
      <c r="F310" s="94">
        <v>45230</v>
      </c>
      <c r="G310" s="95" t="s">
        <v>224</v>
      </c>
      <c r="H310" s="97">
        <v>0</v>
      </c>
      <c r="I310" s="99">
        <v>494</v>
      </c>
      <c r="K310" s="94">
        <v>45230</v>
      </c>
      <c r="L310" s="95" t="s">
        <v>5</v>
      </c>
      <c r="M310" s="97">
        <v>0</v>
      </c>
      <c r="N310" s="97">
        <f t="shared" si="10"/>
        <v>350</v>
      </c>
      <c r="P310" s="94">
        <v>45230</v>
      </c>
      <c r="Q310" s="95"/>
      <c r="R310" s="97"/>
      <c r="S310" s="99"/>
    </row>
    <row r="311" spans="1:19" ht="21.75" customHeight="1" x14ac:dyDescent="0.25">
      <c r="A311" s="94"/>
      <c r="C311" s="96"/>
      <c r="D311" s="99"/>
      <c r="F311" s="94">
        <v>45231</v>
      </c>
      <c r="G311" s="95" t="s">
        <v>224</v>
      </c>
      <c r="H311" s="97">
        <v>0</v>
      </c>
      <c r="I311" s="99">
        <v>494</v>
      </c>
      <c r="K311" s="94">
        <v>45231</v>
      </c>
      <c r="L311" s="95" t="s">
        <v>5</v>
      </c>
      <c r="M311" s="97">
        <v>0</v>
      </c>
      <c r="N311" s="97">
        <f t="shared" si="10"/>
        <v>350</v>
      </c>
      <c r="P311" s="94">
        <v>45231</v>
      </c>
      <c r="Q311" s="95"/>
      <c r="R311" s="97"/>
      <c r="S311" s="99"/>
    </row>
    <row r="312" spans="1:19" ht="21.75" customHeight="1" x14ac:dyDescent="0.25">
      <c r="A312" s="94"/>
      <c r="C312" s="96"/>
      <c r="D312" s="99"/>
      <c r="F312" s="94">
        <v>45232</v>
      </c>
      <c r="G312" s="95" t="s">
        <v>224</v>
      </c>
      <c r="H312" s="97">
        <v>3</v>
      </c>
      <c r="I312" s="99">
        <v>497</v>
      </c>
      <c r="K312" s="94">
        <v>45232</v>
      </c>
      <c r="L312" s="95" t="s">
        <v>5</v>
      </c>
      <c r="M312" s="97">
        <v>0</v>
      </c>
      <c r="N312" s="97">
        <f t="shared" si="10"/>
        <v>350</v>
      </c>
      <c r="P312" s="94">
        <v>45232</v>
      </c>
      <c r="Q312" s="95"/>
      <c r="R312" s="97"/>
      <c r="S312" s="99"/>
    </row>
    <row r="313" spans="1:19" ht="21.75" customHeight="1" x14ac:dyDescent="0.25">
      <c r="A313" s="94"/>
      <c r="C313" s="96"/>
      <c r="D313" s="99"/>
      <c r="F313" s="94">
        <v>45233</v>
      </c>
      <c r="G313" s="95" t="s">
        <v>224</v>
      </c>
      <c r="H313" s="97">
        <v>0</v>
      </c>
      <c r="I313" s="99">
        <v>497</v>
      </c>
      <c r="K313" s="94">
        <v>45233</v>
      </c>
      <c r="L313" s="95" t="s">
        <v>5</v>
      </c>
      <c r="M313" s="97">
        <v>0</v>
      </c>
      <c r="N313" s="97">
        <f t="shared" si="10"/>
        <v>350</v>
      </c>
      <c r="P313" s="94">
        <v>45233</v>
      </c>
      <c r="Q313" s="95"/>
      <c r="R313" s="97"/>
      <c r="S313" s="99"/>
    </row>
    <row r="314" spans="1:19" ht="21.75" customHeight="1" x14ac:dyDescent="0.25">
      <c r="A314" s="94"/>
      <c r="C314" s="96"/>
      <c r="D314" s="99"/>
      <c r="F314" s="94">
        <v>45234</v>
      </c>
      <c r="G314" s="95" t="s">
        <v>224</v>
      </c>
      <c r="H314" s="97">
        <v>0</v>
      </c>
      <c r="I314" s="99">
        <v>497</v>
      </c>
      <c r="K314" s="94">
        <v>45234</v>
      </c>
      <c r="L314" s="95" t="s">
        <v>5</v>
      </c>
      <c r="M314" s="97">
        <v>0</v>
      </c>
      <c r="N314" s="97">
        <f t="shared" si="10"/>
        <v>350</v>
      </c>
      <c r="P314" s="94">
        <v>45234</v>
      </c>
      <c r="Q314" s="95"/>
      <c r="R314" s="97"/>
      <c r="S314" s="99"/>
    </row>
    <row r="315" spans="1:19" ht="21.75" customHeight="1" x14ac:dyDescent="0.25">
      <c r="A315" s="94"/>
      <c r="C315" s="96"/>
      <c r="D315" s="99"/>
      <c r="F315" s="94">
        <v>45235</v>
      </c>
      <c r="G315" s="95" t="s">
        <v>224</v>
      </c>
      <c r="H315" s="97">
        <v>0</v>
      </c>
      <c r="I315" s="99">
        <v>497</v>
      </c>
      <c r="K315" s="94">
        <v>45235</v>
      </c>
      <c r="L315" s="95" t="s">
        <v>5</v>
      </c>
      <c r="M315" s="97">
        <v>0</v>
      </c>
      <c r="N315" s="97">
        <f t="shared" si="10"/>
        <v>350</v>
      </c>
      <c r="P315" s="94">
        <v>45235</v>
      </c>
      <c r="Q315" s="95"/>
      <c r="R315" s="97"/>
      <c r="S315" s="99"/>
    </row>
    <row r="316" spans="1:19" ht="21.75" customHeight="1" x14ac:dyDescent="0.25">
      <c r="A316" s="94"/>
      <c r="C316" s="96"/>
      <c r="D316" s="99"/>
      <c r="F316" s="94">
        <v>45236</v>
      </c>
      <c r="G316" s="95" t="s">
        <v>224</v>
      </c>
      <c r="H316" s="97">
        <v>0</v>
      </c>
      <c r="I316" s="99">
        <v>497</v>
      </c>
      <c r="K316" s="94">
        <v>45236</v>
      </c>
      <c r="L316" s="95" t="s">
        <v>5</v>
      </c>
      <c r="M316" s="97">
        <v>0</v>
      </c>
      <c r="N316" s="97">
        <f t="shared" si="10"/>
        <v>350</v>
      </c>
      <c r="P316" s="94">
        <v>45236</v>
      </c>
      <c r="Q316" s="95"/>
      <c r="R316" s="97"/>
      <c r="S316" s="99"/>
    </row>
    <row r="317" spans="1:19" ht="21.75" customHeight="1" x14ac:dyDescent="0.25">
      <c r="A317" s="94"/>
      <c r="C317" s="96"/>
      <c r="D317" s="99"/>
      <c r="F317" s="94">
        <v>45237</v>
      </c>
      <c r="G317" s="95" t="s">
        <v>224</v>
      </c>
      <c r="H317" s="97">
        <v>0</v>
      </c>
      <c r="I317" s="99">
        <v>497</v>
      </c>
      <c r="K317" s="94">
        <v>45237</v>
      </c>
      <c r="L317" s="95" t="s">
        <v>5</v>
      </c>
      <c r="M317" s="97">
        <v>0</v>
      </c>
      <c r="N317" s="97">
        <f t="shared" si="10"/>
        <v>350</v>
      </c>
      <c r="P317" s="94">
        <v>45237</v>
      </c>
      <c r="Q317" s="95"/>
      <c r="R317" s="97"/>
      <c r="S317" s="99"/>
    </row>
    <row r="318" spans="1:19" ht="21.75" customHeight="1" x14ac:dyDescent="0.25">
      <c r="A318" s="94"/>
      <c r="C318" s="96"/>
      <c r="D318" s="99"/>
      <c r="F318" s="94">
        <v>45238</v>
      </c>
      <c r="G318" s="95" t="s">
        <v>224</v>
      </c>
      <c r="H318" s="97">
        <v>0</v>
      </c>
      <c r="I318" s="99">
        <v>497</v>
      </c>
      <c r="K318" s="94">
        <v>45238</v>
      </c>
      <c r="L318" s="95" t="s">
        <v>5</v>
      </c>
      <c r="M318" s="97">
        <v>0</v>
      </c>
      <c r="N318" s="97">
        <f t="shared" si="10"/>
        <v>350</v>
      </c>
      <c r="P318" s="94">
        <v>45238</v>
      </c>
      <c r="Q318" s="95"/>
      <c r="R318" s="97"/>
      <c r="S318" s="99"/>
    </row>
    <row r="319" spans="1:19" ht="21.75" customHeight="1" x14ac:dyDescent="0.25">
      <c r="A319" s="94"/>
      <c r="C319" s="96"/>
      <c r="D319" s="99"/>
      <c r="F319" s="94">
        <v>45239</v>
      </c>
      <c r="G319" s="95" t="s">
        <v>224</v>
      </c>
      <c r="H319" s="97">
        <v>0</v>
      </c>
      <c r="I319" s="99">
        <v>497</v>
      </c>
      <c r="K319" s="94">
        <v>45239</v>
      </c>
      <c r="L319" s="95" t="s">
        <v>5</v>
      </c>
      <c r="M319" s="97">
        <v>0</v>
      </c>
      <c r="N319" s="97">
        <f t="shared" si="10"/>
        <v>350</v>
      </c>
      <c r="P319" s="94">
        <v>45239</v>
      </c>
      <c r="Q319" s="95"/>
      <c r="R319" s="97"/>
      <c r="S319" s="99"/>
    </row>
    <row r="320" spans="1:19" ht="21.75" customHeight="1" x14ac:dyDescent="0.25">
      <c r="A320" s="94"/>
      <c r="C320" s="96"/>
      <c r="D320" s="99"/>
      <c r="F320" s="94">
        <v>45240</v>
      </c>
      <c r="G320" s="95" t="s">
        <v>224</v>
      </c>
      <c r="H320" s="97">
        <v>0</v>
      </c>
      <c r="I320" s="99">
        <v>497</v>
      </c>
      <c r="K320" s="94">
        <v>45240</v>
      </c>
      <c r="L320" s="95" t="s">
        <v>5</v>
      </c>
      <c r="M320" s="97">
        <v>0</v>
      </c>
      <c r="N320" s="97">
        <f t="shared" si="10"/>
        <v>350</v>
      </c>
      <c r="P320" s="94">
        <v>45240</v>
      </c>
      <c r="Q320" s="95"/>
      <c r="R320" s="97"/>
      <c r="S320" s="99"/>
    </row>
    <row r="321" spans="1:19" ht="21.75" customHeight="1" x14ac:dyDescent="0.25">
      <c r="A321" s="94"/>
      <c r="C321" s="96"/>
      <c r="D321" s="99"/>
      <c r="F321" s="94">
        <v>45241</v>
      </c>
      <c r="G321" s="95" t="s">
        <v>224</v>
      </c>
      <c r="H321" s="97">
        <v>0</v>
      </c>
      <c r="I321" s="99">
        <v>497</v>
      </c>
      <c r="K321" s="94">
        <v>45241</v>
      </c>
      <c r="L321" s="95" t="s">
        <v>5</v>
      </c>
      <c r="M321" s="97">
        <v>0</v>
      </c>
      <c r="N321" s="97">
        <f t="shared" si="10"/>
        <v>350</v>
      </c>
      <c r="P321" s="94">
        <v>45241</v>
      </c>
      <c r="Q321" s="95"/>
      <c r="R321" s="97"/>
      <c r="S321" s="99"/>
    </row>
    <row r="322" spans="1:19" ht="21.75" customHeight="1" x14ac:dyDescent="0.25">
      <c r="A322" s="94"/>
      <c r="C322" s="96"/>
      <c r="D322" s="99"/>
      <c r="F322" s="94">
        <v>45242</v>
      </c>
      <c r="G322" s="95" t="s">
        <v>224</v>
      </c>
      <c r="H322" s="97">
        <v>0</v>
      </c>
      <c r="I322" s="99">
        <v>497</v>
      </c>
      <c r="K322" s="94">
        <v>45242</v>
      </c>
      <c r="L322" s="95" t="s">
        <v>5</v>
      </c>
      <c r="M322" s="97">
        <v>0</v>
      </c>
      <c r="N322" s="97">
        <f t="shared" si="10"/>
        <v>350</v>
      </c>
      <c r="P322" s="94">
        <v>45242</v>
      </c>
      <c r="Q322" s="95"/>
      <c r="R322" s="97"/>
      <c r="S322" s="99"/>
    </row>
    <row r="323" spans="1:19" ht="21.75" customHeight="1" x14ac:dyDescent="0.25">
      <c r="A323" s="94"/>
      <c r="C323" s="96"/>
      <c r="D323" s="99"/>
      <c r="F323" s="94">
        <v>45243</v>
      </c>
      <c r="G323" s="95" t="s">
        <v>224</v>
      </c>
      <c r="H323" s="97">
        <v>0</v>
      </c>
      <c r="I323" s="99">
        <v>497</v>
      </c>
      <c r="K323" s="94">
        <v>45243</v>
      </c>
      <c r="L323" s="95" t="s">
        <v>5</v>
      </c>
      <c r="M323" s="97">
        <v>0</v>
      </c>
      <c r="N323" s="97">
        <f t="shared" si="10"/>
        <v>350</v>
      </c>
      <c r="P323" s="94">
        <v>45243</v>
      </c>
      <c r="Q323" s="95"/>
      <c r="R323" s="97"/>
      <c r="S323" s="99"/>
    </row>
    <row r="324" spans="1:19" ht="21.75" customHeight="1" x14ac:dyDescent="0.25">
      <c r="A324" s="94"/>
      <c r="C324" s="96"/>
      <c r="D324" s="99"/>
      <c r="F324" s="94">
        <v>45244</v>
      </c>
      <c r="G324" s="95" t="s">
        <v>224</v>
      </c>
      <c r="H324" s="97">
        <v>0</v>
      </c>
      <c r="I324" s="99">
        <v>497</v>
      </c>
      <c r="K324" s="94">
        <v>45244</v>
      </c>
      <c r="L324" s="95" t="s">
        <v>5</v>
      </c>
      <c r="M324" s="97">
        <v>0</v>
      </c>
      <c r="N324" s="97">
        <f t="shared" si="10"/>
        <v>350</v>
      </c>
      <c r="P324" s="94">
        <v>45244</v>
      </c>
      <c r="Q324" s="95"/>
      <c r="R324" s="97"/>
      <c r="S324" s="99"/>
    </row>
    <row r="325" spans="1:19" ht="21.75" customHeight="1" x14ac:dyDescent="0.25">
      <c r="A325" s="94"/>
      <c r="C325" s="96"/>
      <c r="D325" s="99"/>
      <c r="F325" s="94">
        <v>45245</v>
      </c>
      <c r="G325" s="95" t="s">
        <v>224</v>
      </c>
      <c r="H325" s="97">
        <v>0</v>
      </c>
      <c r="I325" s="99">
        <v>497</v>
      </c>
      <c r="K325" s="94">
        <v>45245</v>
      </c>
      <c r="L325" s="95" t="s">
        <v>5</v>
      </c>
      <c r="M325" s="97">
        <v>4</v>
      </c>
      <c r="N325" s="97">
        <f t="shared" si="10"/>
        <v>354</v>
      </c>
      <c r="P325" s="94">
        <v>45245</v>
      </c>
      <c r="Q325" s="95"/>
      <c r="R325" s="97"/>
      <c r="S325" s="99"/>
    </row>
    <row r="326" spans="1:19" ht="21.75" customHeight="1" x14ac:dyDescent="0.25">
      <c r="A326" s="94"/>
      <c r="C326" s="96"/>
      <c r="D326" s="99"/>
      <c r="F326" s="94">
        <v>45246</v>
      </c>
      <c r="G326" s="95" t="s">
        <v>224</v>
      </c>
      <c r="H326" s="97">
        <v>0</v>
      </c>
      <c r="I326" s="99">
        <v>497</v>
      </c>
      <c r="K326" s="94">
        <v>45246</v>
      </c>
      <c r="L326" s="95" t="s">
        <v>5</v>
      </c>
      <c r="M326" s="97">
        <v>5</v>
      </c>
      <c r="N326" s="97">
        <f t="shared" si="10"/>
        <v>359</v>
      </c>
      <c r="P326" s="94">
        <v>45246</v>
      </c>
      <c r="Q326" s="95"/>
      <c r="R326" s="97"/>
      <c r="S326" s="99"/>
    </row>
    <row r="327" spans="1:19" ht="21.75" customHeight="1" x14ac:dyDescent="0.25">
      <c r="A327" s="94"/>
      <c r="C327" s="96"/>
      <c r="D327" s="99"/>
      <c r="F327" s="94">
        <v>45247</v>
      </c>
      <c r="G327" s="95" t="s">
        <v>224</v>
      </c>
      <c r="H327" s="97">
        <v>0</v>
      </c>
      <c r="I327" s="99">
        <v>497</v>
      </c>
      <c r="K327" s="94">
        <v>45247</v>
      </c>
      <c r="L327" s="95" t="s">
        <v>5</v>
      </c>
      <c r="M327" s="97">
        <v>0</v>
      </c>
      <c r="N327" s="97">
        <f t="shared" si="10"/>
        <v>359</v>
      </c>
      <c r="P327" s="94">
        <v>45247</v>
      </c>
      <c r="Q327" s="95"/>
      <c r="R327" s="97"/>
      <c r="S327" s="99"/>
    </row>
    <row r="328" spans="1:19" ht="21.75" customHeight="1" x14ac:dyDescent="0.25">
      <c r="A328" s="94"/>
      <c r="C328" s="96"/>
      <c r="D328" s="99"/>
      <c r="F328" s="94">
        <v>45248</v>
      </c>
      <c r="G328" s="95" t="s">
        <v>224</v>
      </c>
      <c r="H328" s="97">
        <v>0</v>
      </c>
      <c r="I328" s="99">
        <v>497</v>
      </c>
      <c r="K328" s="94">
        <v>45248</v>
      </c>
      <c r="L328" s="95" t="s">
        <v>5</v>
      </c>
      <c r="M328" s="97">
        <v>0</v>
      </c>
      <c r="N328" s="97">
        <f t="shared" si="10"/>
        <v>359</v>
      </c>
      <c r="P328" s="94">
        <v>45248</v>
      </c>
      <c r="Q328" s="95"/>
      <c r="R328" s="97"/>
      <c r="S328" s="99"/>
    </row>
    <row r="329" spans="1:19" ht="21.75" customHeight="1" x14ac:dyDescent="0.25">
      <c r="A329" s="94"/>
      <c r="C329" s="96"/>
      <c r="D329" s="99"/>
      <c r="F329" s="94">
        <v>45249</v>
      </c>
      <c r="G329" s="95" t="s">
        <v>224</v>
      </c>
      <c r="H329" s="97">
        <v>0</v>
      </c>
      <c r="I329" s="99">
        <v>497</v>
      </c>
      <c r="K329" s="94">
        <v>45249</v>
      </c>
      <c r="L329" s="95" t="s">
        <v>5</v>
      </c>
      <c r="M329" s="97">
        <v>0</v>
      </c>
      <c r="N329" s="97">
        <f t="shared" ref="N329:N392" si="11">N328+M329</f>
        <v>359</v>
      </c>
      <c r="P329" s="94">
        <v>45249</v>
      </c>
      <c r="Q329" s="95"/>
      <c r="R329" s="97"/>
      <c r="S329" s="99"/>
    </row>
    <row r="330" spans="1:19" ht="21.75" customHeight="1" x14ac:dyDescent="0.25">
      <c r="A330" s="94"/>
      <c r="C330" s="96"/>
      <c r="D330" s="99"/>
      <c r="F330" s="94">
        <v>45250</v>
      </c>
      <c r="G330" s="95" t="s">
        <v>224</v>
      </c>
      <c r="H330" s="97">
        <v>0</v>
      </c>
      <c r="I330" s="99">
        <v>497</v>
      </c>
      <c r="K330" s="94">
        <v>45250</v>
      </c>
      <c r="L330" s="95" t="s">
        <v>5</v>
      </c>
      <c r="M330" s="97">
        <v>0</v>
      </c>
      <c r="N330" s="97">
        <f t="shared" si="11"/>
        <v>359</v>
      </c>
      <c r="P330" s="94">
        <v>45250</v>
      </c>
      <c r="Q330" s="95"/>
      <c r="R330" s="97"/>
      <c r="S330" s="99"/>
    </row>
    <row r="331" spans="1:19" ht="21.75" customHeight="1" x14ac:dyDescent="0.25">
      <c r="A331" s="94"/>
      <c r="C331" s="96"/>
      <c r="D331" s="99"/>
      <c r="F331" s="94">
        <v>45251</v>
      </c>
      <c r="G331" s="95" t="s">
        <v>224</v>
      </c>
      <c r="H331" s="97">
        <v>0</v>
      </c>
      <c r="I331" s="99">
        <v>497</v>
      </c>
      <c r="K331" s="94">
        <v>45251</v>
      </c>
      <c r="L331" s="95" t="s">
        <v>5</v>
      </c>
      <c r="M331" s="97">
        <v>0</v>
      </c>
      <c r="N331" s="97">
        <f t="shared" si="11"/>
        <v>359</v>
      </c>
      <c r="P331" s="94">
        <v>45251</v>
      </c>
      <c r="Q331" s="95"/>
      <c r="R331" s="97"/>
      <c r="S331" s="99"/>
    </row>
    <row r="332" spans="1:19" ht="21.75" customHeight="1" x14ac:dyDescent="0.25">
      <c r="A332" s="94"/>
      <c r="C332" s="96"/>
      <c r="D332" s="99"/>
      <c r="F332" s="94">
        <v>45252</v>
      </c>
      <c r="G332" s="95" t="s">
        <v>224</v>
      </c>
      <c r="H332" s="97">
        <v>0</v>
      </c>
      <c r="I332" s="99">
        <v>497</v>
      </c>
      <c r="K332" s="94">
        <v>45252</v>
      </c>
      <c r="L332" s="95" t="s">
        <v>5</v>
      </c>
      <c r="M332" s="97">
        <v>0</v>
      </c>
      <c r="N332" s="97">
        <f t="shared" si="11"/>
        <v>359</v>
      </c>
      <c r="P332" s="94">
        <v>45252</v>
      </c>
      <c r="Q332" s="95"/>
      <c r="R332" s="97"/>
      <c r="S332" s="99"/>
    </row>
    <row r="333" spans="1:19" ht="21.75" customHeight="1" x14ac:dyDescent="0.25">
      <c r="A333" s="94"/>
      <c r="C333" s="96"/>
      <c r="D333" s="99"/>
      <c r="F333" s="94">
        <v>45253</v>
      </c>
      <c r="G333" s="95" t="s">
        <v>224</v>
      </c>
      <c r="H333" s="97">
        <v>0</v>
      </c>
      <c r="I333" s="99">
        <v>497</v>
      </c>
      <c r="K333" s="94">
        <v>45253</v>
      </c>
      <c r="L333" s="95" t="s">
        <v>5</v>
      </c>
      <c r="M333" s="97">
        <v>4</v>
      </c>
      <c r="N333" s="97">
        <f t="shared" si="11"/>
        <v>363</v>
      </c>
      <c r="P333" s="94">
        <v>45253</v>
      </c>
      <c r="Q333" s="95"/>
      <c r="R333" s="97"/>
      <c r="S333" s="99"/>
    </row>
    <row r="334" spans="1:19" ht="21.75" customHeight="1" x14ac:dyDescent="0.25">
      <c r="A334" s="94"/>
      <c r="C334" s="96"/>
      <c r="D334" s="99"/>
      <c r="F334" s="94">
        <v>45254</v>
      </c>
      <c r="G334" s="95" t="s">
        <v>224</v>
      </c>
      <c r="H334" s="97">
        <v>0</v>
      </c>
      <c r="I334" s="99">
        <v>497</v>
      </c>
      <c r="K334" s="94">
        <v>45254</v>
      </c>
      <c r="L334" s="95" t="s">
        <v>5</v>
      </c>
      <c r="M334" s="97">
        <v>0</v>
      </c>
      <c r="N334" s="97">
        <f t="shared" si="11"/>
        <v>363</v>
      </c>
      <c r="P334" s="94">
        <v>45254</v>
      </c>
      <c r="Q334" s="95"/>
      <c r="R334" s="97"/>
      <c r="S334" s="99"/>
    </row>
    <row r="335" spans="1:19" ht="21.75" customHeight="1" x14ac:dyDescent="0.25">
      <c r="A335" s="94"/>
      <c r="C335" s="96"/>
      <c r="D335" s="99"/>
      <c r="F335" s="94">
        <v>45255</v>
      </c>
      <c r="G335" s="95" t="s">
        <v>224</v>
      </c>
      <c r="H335" s="97">
        <v>0</v>
      </c>
      <c r="I335" s="99">
        <v>497</v>
      </c>
      <c r="K335" s="94">
        <v>45255</v>
      </c>
      <c r="L335" s="95" t="s">
        <v>5</v>
      </c>
      <c r="M335" s="97">
        <v>0</v>
      </c>
      <c r="N335" s="97">
        <f t="shared" si="11"/>
        <v>363</v>
      </c>
      <c r="P335" s="94">
        <v>45255</v>
      </c>
      <c r="Q335" s="95"/>
      <c r="R335" s="97"/>
      <c r="S335" s="99"/>
    </row>
    <row r="336" spans="1:19" ht="21.75" customHeight="1" x14ac:dyDescent="0.25">
      <c r="A336" s="94"/>
      <c r="C336" s="96"/>
      <c r="D336" s="99"/>
      <c r="F336" s="94">
        <v>45256</v>
      </c>
      <c r="G336" s="95" t="s">
        <v>224</v>
      </c>
      <c r="H336" s="97">
        <v>0</v>
      </c>
      <c r="I336" s="99">
        <v>497</v>
      </c>
      <c r="K336" s="94">
        <v>45256</v>
      </c>
      <c r="L336" s="95" t="s">
        <v>5</v>
      </c>
      <c r="M336" s="97">
        <v>0</v>
      </c>
      <c r="N336" s="97">
        <f t="shared" si="11"/>
        <v>363</v>
      </c>
      <c r="P336" s="94">
        <v>45256</v>
      </c>
      <c r="Q336" s="95"/>
      <c r="R336" s="97"/>
      <c r="S336" s="99"/>
    </row>
    <row r="337" spans="1:19" ht="21.75" customHeight="1" x14ac:dyDescent="0.25">
      <c r="A337" s="94"/>
      <c r="C337" s="96"/>
      <c r="D337" s="99"/>
      <c r="F337" s="94">
        <v>45257</v>
      </c>
      <c r="G337" s="95" t="s">
        <v>224</v>
      </c>
      <c r="H337" s="97">
        <v>0</v>
      </c>
      <c r="I337" s="99">
        <v>497</v>
      </c>
      <c r="K337" s="94">
        <v>45257</v>
      </c>
      <c r="L337" s="95" t="s">
        <v>5</v>
      </c>
      <c r="M337" s="97">
        <v>3</v>
      </c>
      <c r="N337" s="97">
        <f t="shared" si="11"/>
        <v>366</v>
      </c>
      <c r="P337" s="94">
        <v>45257</v>
      </c>
      <c r="Q337" s="95"/>
      <c r="R337" s="97"/>
      <c r="S337" s="99"/>
    </row>
    <row r="338" spans="1:19" ht="21.75" customHeight="1" x14ac:dyDescent="0.25">
      <c r="A338" s="94"/>
      <c r="C338" s="96"/>
      <c r="D338" s="99"/>
      <c r="F338" s="94">
        <v>45258</v>
      </c>
      <c r="G338" s="95" t="s">
        <v>224</v>
      </c>
      <c r="H338" s="97">
        <v>6</v>
      </c>
      <c r="I338" s="99">
        <v>503</v>
      </c>
      <c r="K338" s="94">
        <v>45258</v>
      </c>
      <c r="L338" s="95" t="s">
        <v>5</v>
      </c>
      <c r="M338" s="97">
        <v>0</v>
      </c>
      <c r="N338" s="97">
        <f t="shared" si="11"/>
        <v>366</v>
      </c>
      <c r="P338" s="94">
        <v>45258</v>
      </c>
      <c r="Q338" s="95"/>
      <c r="R338" s="97"/>
      <c r="S338" s="99"/>
    </row>
    <row r="339" spans="1:19" ht="21.75" customHeight="1" x14ac:dyDescent="0.25">
      <c r="A339" s="94"/>
      <c r="C339" s="96"/>
      <c r="D339" s="99"/>
      <c r="F339" s="94">
        <v>45259</v>
      </c>
      <c r="G339" s="95" t="s">
        <v>224</v>
      </c>
      <c r="H339" s="97">
        <v>0</v>
      </c>
      <c r="I339" s="99">
        <v>503</v>
      </c>
      <c r="K339" s="94">
        <v>45259</v>
      </c>
      <c r="L339" s="95" t="s">
        <v>5</v>
      </c>
      <c r="M339" s="97">
        <v>0</v>
      </c>
      <c r="N339" s="97">
        <f t="shared" si="11"/>
        <v>366</v>
      </c>
      <c r="P339" s="94">
        <v>45259</v>
      </c>
      <c r="Q339" s="95"/>
      <c r="R339" s="97"/>
      <c r="S339" s="99"/>
    </row>
    <row r="340" spans="1:19" ht="21.75" customHeight="1" x14ac:dyDescent="0.25">
      <c r="A340" s="94"/>
      <c r="C340" s="96"/>
      <c r="D340" s="99"/>
      <c r="F340" s="94">
        <v>45260</v>
      </c>
      <c r="G340" s="95" t="s">
        <v>224</v>
      </c>
      <c r="H340" s="97">
        <v>12</v>
      </c>
      <c r="I340" s="99">
        <v>515</v>
      </c>
      <c r="K340" s="94">
        <v>45260</v>
      </c>
      <c r="L340" s="95" t="s">
        <v>5</v>
      </c>
      <c r="M340" s="97">
        <v>0</v>
      </c>
      <c r="N340" s="97">
        <f t="shared" si="11"/>
        <v>366</v>
      </c>
      <c r="P340" s="94">
        <v>45260</v>
      </c>
      <c r="Q340" s="95"/>
      <c r="R340" s="97"/>
      <c r="S340" s="99"/>
    </row>
    <row r="341" spans="1:19" ht="21.75" customHeight="1" x14ac:dyDescent="0.25">
      <c r="A341" s="94"/>
      <c r="C341" s="96"/>
      <c r="D341" s="99"/>
      <c r="F341" s="94">
        <v>45261</v>
      </c>
      <c r="G341" s="95" t="s">
        <v>224</v>
      </c>
      <c r="H341" s="97">
        <v>0</v>
      </c>
      <c r="I341" s="99">
        <v>515</v>
      </c>
      <c r="K341" s="94">
        <v>45261</v>
      </c>
      <c r="L341" s="95" t="s">
        <v>5</v>
      </c>
      <c r="M341" s="97">
        <v>0</v>
      </c>
      <c r="N341" s="97">
        <f t="shared" si="11"/>
        <v>366</v>
      </c>
      <c r="P341" s="94">
        <v>45261</v>
      </c>
      <c r="Q341" s="95"/>
      <c r="R341" s="97"/>
      <c r="S341" s="99"/>
    </row>
    <row r="342" spans="1:19" ht="21.75" customHeight="1" x14ac:dyDescent="0.25">
      <c r="A342" s="94"/>
      <c r="C342" s="96"/>
      <c r="D342" s="99"/>
      <c r="F342" s="94">
        <v>45262</v>
      </c>
      <c r="G342" s="95" t="s">
        <v>224</v>
      </c>
      <c r="H342" s="97">
        <v>0</v>
      </c>
      <c r="I342" s="99">
        <v>515</v>
      </c>
      <c r="K342" s="94">
        <v>45262</v>
      </c>
      <c r="L342" s="95" t="s">
        <v>5</v>
      </c>
      <c r="M342" s="97">
        <v>0</v>
      </c>
      <c r="N342" s="97">
        <f t="shared" si="11"/>
        <v>366</v>
      </c>
      <c r="P342" s="94">
        <v>45262</v>
      </c>
      <c r="Q342" s="95"/>
      <c r="R342" s="97"/>
      <c r="S342" s="99"/>
    </row>
    <row r="343" spans="1:19" ht="21.75" customHeight="1" x14ac:dyDescent="0.25">
      <c r="A343" s="94"/>
      <c r="C343" s="96"/>
      <c r="D343" s="99"/>
      <c r="F343" s="94">
        <v>45263</v>
      </c>
      <c r="G343" s="95" t="s">
        <v>224</v>
      </c>
      <c r="H343" s="97">
        <v>0</v>
      </c>
      <c r="I343" s="99">
        <v>515</v>
      </c>
      <c r="K343" s="94">
        <v>45263</v>
      </c>
      <c r="L343" s="95" t="s">
        <v>5</v>
      </c>
      <c r="M343" s="97">
        <v>0</v>
      </c>
      <c r="N343" s="97">
        <f t="shared" si="11"/>
        <v>366</v>
      </c>
      <c r="P343" s="94">
        <v>45263</v>
      </c>
      <c r="Q343" s="95"/>
      <c r="R343" s="97"/>
      <c r="S343" s="99"/>
    </row>
    <row r="344" spans="1:19" ht="21.75" customHeight="1" x14ac:dyDescent="0.25">
      <c r="A344" s="94"/>
      <c r="C344" s="96"/>
      <c r="D344" s="99"/>
      <c r="F344" s="94">
        <v>45264</v>
      </c>
      <c r="G344" s="95" t="s">
        <v>224</v>
      </c>
      <c r="H344" s="97">
        <v>0</v>
      </c>
      <c r="I344" s="99">
        <v>515</v>
      </c>
      <c r="K344" s="94">
        <v>45264</v>
      </c>
      <c r="L344" s="95" t="s">
        <v>5</v>
      </c>
      <c r="M344" s="97">
        <v>0</v>
      </c>
      <c r="N344" s="97">
        <f t="shared" si="11"/>
        <v>366</v>
      </c>
      <c r="P344" s="94">
        <v>45264</v>
      </c>
      <c r="Q344" s="95"/>
      <c r="R344" s="97"/>
      <c r="S344" s="99"/>
    </row>
    <row r="345" spans="1:19" ht="21.75" customHeight="1" x14ac:dyDescent="0.25">
      <c r="A345" s="94"/>
      <c r="C345" s="96"/>
      <c r="D345" s="99"/>
      <c r="F345" s="94">
        <v>45265</v>
      </c>
      <c r="G345" s="95" t="s">
        <v>224</v>
      </c>
      <c r="H345" s="97">
        <v>0</v>
      </c>
      <c r="I345" s="99">
        <v>515</v>
      </c>
      <c r="K345" s="94">
        <v>45265</v>
      </c>
      <c r="L345" s="95" t="s">
        <v>5</v>
      </c>
      <c r="M345" s="97">
        <v>0</v>
      </c>
      <c r="N345" s="97">
        <f t="shared" si="11"/>
        <v>366</v>
      </c>
      <c r="P345" s="94">
        <v>45265</v>
      </c>
      <c r="Q345" s="95"/>
      <c r="R345" s="97"/>
      <c r="S345" s="99"/>
    </row>
    <row r="346" spans="1:19" ht="21.75" customHeight="1" x14ac:dyDescent="0.25">
      <c r="A346" s="94"/>
      <c r="C346" s="96"/>
      <c r="D346" s="99"/>
      <c r="F346" s="94">
        <v>45266</v>
      </c>
      <c r="G346" s="95" t="s">
        <v>224</v>
      </c>
      <c r="H346" s="97">
        <v>4</v>
      </c>
      <c r="I346" s="99">
        <v>519</v>
      </c>
      <c r="K346" s="94">
        <v>45266</v>
      </c>
      <c r="L346" s="95" t="s">
        <v>5</v>
      </c>
      <c r="M346" s="97">
        <v>0</v>
      </c>
      <c r="N346" s="97">
        <f t="shared" si="11"/>
        <v>366</v>
      </c>
      <c r="P346" s="94">
        <v>45266</v>
      </c>
      <c r="Q346" s="95"/>
      <c r="R346" s="97"/>
      <c r="S346" s="99"/>
    </row>
    <row r="347" spans="1:19" ht="21.75" customHeight="1" x14ac:dyDescent="0.25">
      <c r="A347" s="94"/>
      <c r="C347" s="96"/>
      <c r="D347" s="99"/>
      <c r="F347" s="94">
        <v>45267</v>
      </c>
      <c r="G347" s="95" t="s">
        <v>224</v>
      </c>
      <c r="H347" s="97">
        <v>5</v>
      </c>
      <c r="I347" s="99">
        <v>524</v>
      </c>
      <c r="K347" s="94">
        <v>45267</v>
      </c>
      <c r="L347" s="95" t="s">
        <v>5</v>
      </c>
      <c r="M347" s="97">
        <v>0</v>
      </c>
      <c r="N347" s="97">
        <f t="shared" si="11"/>
        <v>366</v>
      </c>
      <c r="P347" s="94">
        <v>45267</v>
      </c>
      <c r="Q347" s="95"/>
      <c r="R347" s="97"/>
      <c r="S347" s="99"/>
    </row>
    <row r="348" spans="1:19" ht="21.75" customHeight="1" x14ac:dyDescent="0.25">
      <c r="A348" s="94"/>
      <c r="C348" s="96"/>
      <c r="D348" s="99"/>
      <c r="F348" s="94">
        <v>45268</v>
      </c>
      <c r="G348" s="95" t="s">
        <v>224</v>
      </c>
      <c r="H348" s="97">
        <v>0</v>
      </c>
      <c r="I348" s="99">
        <v>524</v>
      </c>
      <c r="K348" s="94">
        <v>45268</v>
      </c>
      <c r="L348" s="95" t="s">
        <v>5</v>
      </c>
      <c r="M348" s="97">
        <v>0</v>
      </c>
      <c r="N348" s="97">
        <f t="shared" si="11"/>
        <v>366</v>
      </c>
      <c r="P348" s="94">
        <v>45268</v>
      </c>
      <c r="Q348" s="95"/>
      <c r="R348" s="97"/>
      <c r="S348" s="99"/>
    </row>
    <row r="349" spans="1:19" ht="21.75" customHeight="1" x14ac:dyDescent="0.25">
      <c r="A349" s="94"/>
      <c r="C349" s="96"/>
      <c r="D349" s="99"/>
      <c r="F349" s="94">
        <v>45269</v>
      </c>
      <c r="G349" s="95" t="s">
        <v>224</v>
      </c>
      <c r="H349" s="97">
        <v>0</v>
      </c>
      <c r="I349" s="99">
        <v>524</v>
      </c>
      <c r="K349" s="94">
        <v>45269</v>
      </c>
      <c r="L349" s="95" t="s">
        <v>5</v>
      </c>
      <c r="M349" s="97">
        <v>0</v>
      </c>
      <c r="N349" s="97">
        <f t="shared" si="11"/>
        <v>366</v>
      </c>
      <c r="P349" s="94">
        <v>45269</v>
      </c>
      <c r="Q349" s="95"/>
      <c r="R349" s="97"/>
      <c r="S349" s="99"/>
    </row>
    <row r="350" spans="1:19" ht="21.75" customHeight="1" x14ac:dyDescent="0.25">
      <c r="A350" s="94"/>
      <c r="C350" s="96"/>
      <c r="D350" s="99"/>
      <c r="F350" s="94">
        <v>45270</v>
      </c>
      <c r="G350" s="95" t="s">
        <v>224</v>
      </c>
      <c r="H350" s="97">
        <v>0</v>
      </c>
      <c r="I350" s="99">
        <v>524</v>
      </c>
      <c r="K350" s="94">
        <v>45270</v>
      </c>
      <c r="L350" s="95" t="s">
        <v>5</v>
      </c>
      <c r="M350" s="97">
        <v>0</v>
      </c>
      <c r="N350" s="97">
        <f t="shared" si="11"/>
        <v>366</v>
      </c>
      <c r="P350" s="94">
        <v>45270</v>
      </c>
      <c r="Q350" s="95"/>
      <c r="R350" s="97"/>
      <c r="S350" s="99"/>
    </row>
    <row r="351" spans="1:19" ht="21.75" customHeight="1" x14ac:dyDescent="0.25">
      <c r="A351" s="94"/>
      <c r="C351" s="96"/>
      <c r="D351" s="99"/>
      <c r="F351" s="94">
        <v>45271</v>
      </c>
      <c r="G351" s="95" t="s">
        <v>224</v>
      </c>
      <c r="H351" s="97">
        <v>0</v>
      </c>
      <c r="I351" s="99">
        <v>524</v>
      </c>
      <c r="K351" s="94">
        <v>45271</v>
      </c>
      <c r="L351" s="95" t="s">
        <v>5</v>
      </c>
      <c r="M351" s="97">
        <v>0</v>
      </c>
      <c r="N351" s="97">
        <f t="shared" si="11"/>
        <v>366</v>
      </c>
      <c r="P351" s="94">
        <v>45271</v>
      </c>
      <c r="Q351" s="95"/>
      <c r="R351" s="97"/>
      <c r="S351" s="99"/>
    </row>
    <row r="352" spans="1:19" ht="21.75" customHeight="1" x14ac:dyDescent="0.25">
      <c r="A352" s="94"/>
      <c r="C352" s="96"/>
      <c r="D352" s="99"/>
      <c r="F352" s="94">
        <v>45272</v>
      </c>
      <c r="G352" s="95" t="s">
        <v>224</v>
      </c>
      <c r="H352" s="97">
        <v>0</v>
      </c>
      <c r="I352" s="99">
        <v>524</v>
      </c>
      <c r="K352" s="94">
        <v>45272</v>
      </c>
      <c r="L352" s="95" t="s">
        <v>5</v>
      </c>
      <c r="M352" s="97">
        <v>0</v>
      </c>
      <c r="N352" s="97">
        <f t="shared" si="11"/>
        <v>366</v>
      </c>
      <c r="P352" s="94">
        <v>45272</v>
      </c>
      <c r="Q352" s="95"/>
      <c r="R352" s="97"/>
      <c r="S352" s="99"/>
    </row>
    <row r="353" spans="1:19" ht="21.75" customHeight="1" x14ac:dyDescent="0.25">
      <c r="A353" s="94"/>
      <c r="C353" s="96"/>
      <c r="D353" s="99"/>
      <c r="F353" s="94">
        <v>45273</v>
      </c>
      <c r="G353" s="95" t="s">
        <v>224</v>
      </c>
      <c r="H353" s="97">
        <v>0</v>
      </c>
      <c r="I353" s="99">
        <v>524</v>
      </c>
      <c r="K353" s="94">
        <v>45273</v>
      </c>
      <c r="L353" s="95" t="s">
        <v>5</v>
      </c>
      <c r="M353" s="97">
        <v>0</v>
      </c>
      <c r="N353" s="97">
        <f t="shared" si="11"/>
        <v>366</v>
      </c>
      <c r="P353" s="94">
        <v>45273</v>
      </c>
      <c r="Q353" s="95"/>
      <c r="R353" s="97"/>
      <c r="S353" s="99"/>
    </row>
    <row r="354" spans="1:19" ht="21.75" customHeight="1" x14ac:dyDescent="0.25">
      <c r="A354" s="94"/>
      <c r="C354" s="96"/>
      <c r="D354" s="99"/>
      <c r="F354" s="94">
        <v>45274</v>
      </c>
      <c r="G354" s="95" t="s">
        <v>224</v>
      </c>
      <c r="H354" s="97">
        <v>0</v>
      </c>
      <c r="I354" s="99">
        <v>524</v>
      </c>
      <c r="K354" s="94">
        <v>45274</v>
      </c>
      <c r="L354" s="95" t="s">
        <v>5</v>
      </c>
      <c r="M354" s="97">
        <v>0</v>
      </c>
      <c r="N354" s="97">
        <f t="shared" si="11"/>
        <v>366</v>
      </c>
      <c r="P354" s="94">
        <v>45274</v>
      </c>
      <c r="Q354" s="95"/>
      <c r="R354" s="97"/>
      <c r="S354" s="99"/>
    </row>
    <row r="355" spans="1:19" ht="21.75" customHeight="1" x14ac:dyDescent="0.25">
      <c r="A355" s="94"/>
      <c r="C355" s="96"/>
      <c r="D355" s="99"/>
      <c r="F355" s="94">
        <v>45275</v>
      </c>
      <c r="G355" s="95" t="s">
        <v>224</v>
      </c>
      <c r="H355" s="97">
        <v>0</v>
      </c>
      <c r="I355" s="99">
        <v>524</v>
      </c>
      <c r="K355" s="94">
        <v>45275</v>
      </c>
      <c r="L355" s="95" t="s">
        <v>5</v>
      </c>
      <c r="M355" s="97">
        <v>0</v>
      </c>
      <c r="N355" s="97">
        <f t="shared" si="11"/>
        <v>366</v>
      </c>
      <c r="P355" s="94">
        <v>45275</v>
      </c>
      <c r="Q355" s="95"/>
      <c r="R355" s="97"/>
      <c r="S355" s="99"/>
    </row>
    <row r="356" spans="1:19" ht="21.75" customHeight="1" x14ac:dyDescent="0.25">
      <c r="A356" s="94"/>
      <c r="C356" s="96"/>
      <c r="D356" s="99"/>
      <c r="F356" s="94">
        <v>45276</v>
      </c>
      <c r="G356" s="95" t="s">
        <v>224</v>
      </c>
      <c r="H356" s="97">
        <v>0</v>
      </c>
      <c r="I356" s="99">
        <v>524</v>
      </c>
      <c r="K356" s="94">
        <v>45276</v>
      </c>
      <c r="L356" s="95" t="s">
        <v>5</v>
      </c>
      <c r="M356" s="97">
        <v>0</v>
      </c>
      <c r="N356" s="97">
        <f t="shared" si="11"/>
        <v>366</v>
      </c>
      <c r="P356" s="94">
        <v>45276</v>
      </c>
      <c r="Q356" s="95"/>
      <c r="R356" s="97"/>
      <c r="S356" s="99"/>
    </row>
    <row r="357" spans="1:19" ht="21.75" customHeight="1" x14ac:dyDescent="0.25">
      <c r="A357" s="94"/>
      <c r="C357" s="96"/>
      <c r="D357" s="99"/>
      <c r="F357" s="94">
        <v>45277</v>
      </c>
      <c r="G357" s="95" t="s">
        <v>224</v>
      </c>
      <c r="H357" s="97">
        <v>0</v>
      </c>
      <c r="I357" s="99">
        <v>524</v>
      </c>
      <c r="K357" s="94">
        <v>45277</v>
      </c>
      <c r="L357" s="95" t="s">
        <v>5</v>
      </c>
      <c r="M357" s="97">
        <v>0</v>
      </c>
      <c r="N357" s="97">
        <f t="shared" si="11"/>
        <v>366</v>
      </c>
      <c r="P357" s="94">
        <v>45277</v>
      </c>
      <c r="Q357" s="95"/>
      <c r="R357" s="97"/>
      <c r="S357" s="99"/>
    </row>
    <row r="358" spans="1:19" ht="21.75" customHeight="1" x14ac:dyDescent="0.25">
      <c r="A358" s="94"/>
      <c r="C358" s="96"/>
      <c r="D358" s="99"/>
      <c r="F358" s="94">
        <v>45278</v>
      </c>
      <c r="G358" s="95" t="s">
        <v>224</v>
      </c>
      <c r="H358" s="97">
        <v>0</v>
      </c>
      <c r="I358" s="99">
        <v>524</v>
      </c>
      <c r="K358" s="94">
        <v>45278</v>
      </c>
      <c r="L358" s="95" t="s">
        <v>5</v>
      </c>
      <c r="M358" s="97">
        <v>0</v>
      </c>
      <c r="N358" s="97">
        <f t="shared" si="11"/>
        <v>366</v>
      </c>
      <c r="P358" s="94">
        <v>45278</v>
      </c>
      <c r="Q358" s="95"/>
      <c r="R358" s="97"/>
      <c r="S358" s="99"/>
    </row>
    <row r="359" spans="1:19" ht="21.75" customHeight="1" x14ac:dyDescent="0.25">
      <c r="A359" s="94"/>
      <c r="C359" s="96"/>
      <c r="D359" s="99"/>
      <c r="F359" s="94">
        <v>45279</v>
      </c>
      <c r="G359" s="95" t="s">
        <v>224</v>
      </c>
      <c r="H359" s="97">
        <v>0</v>
      </c>
      <c r="I359" s="99">
        <v>524</v>
      </c>
      <c r="K359" s="94">
        <v>45279</v>
      </c>
      <c r="L359" s="95" t="s">
        <v>5</v>
      </c>
      <c r="M359" s="97">
        <v>5</v>
      </c>
      <c r="N359" s="97">
        <f t="shared" si="11"/>
        <v>371</v>
      </c>
      <c r="P359" s="94">
        <v>45279</v>
      </c>
      <c r="Q359" s="95"/>
      <c r="R359" s="97"/>
      <c r="S359" s="99"/>
    </row>
    <row r="360" spans="1:19" ht="21.75" customHeight="1" x14ac:dyDescent="0.25">
      <c r="A360" s="94"/>
      <c r="C360" s="96"/>
      <c r="D360" s="99"/>
      <c r="F360" s="94">
        <v>45280</v>
      </c>
      <c r="G360" s="95" t="s">
        <v>224</v>
      </c>
      <c r="H360" s="97">
        <v>0</v>
      </c>
      <c r="I360" s="99">
        <v>524</v>
      </c>
      <c r="K360" s="94">
        <v>45280</v>
      </c>
      <c r="L360" s="95" t="s">
        <v>5</v>
      </c>
      <c r="M360" s="97">
        <v>0</v>
      </c>
      <c r="N360" s="97">
        <f t="shared" si="11"/>
        <v>371</v>
      </c>
      <c r="P360" s="94">
        <v>45280</v>
      </c>
      <c r="Q360" s="95"/>
      <c r="R360" s="97"/>
      <c r="S360" s="99"/>
    </row>
    <row r="361" spans="1:19" ht="21.75" customHeight="1" x14ac:dyDescent="0.25">
      <c r="A361" s="94"/>
      <c r="C361" s="96"/>
      <c r="D361" s="99"/>
      <c r="F361" s="94">
        <v>45281</v>
      </c>
      <c r="G361" s="95" t="s">
        <v>224</v>
      </c>
      <c r="H361" s="97">
        <v>0</v>
      </c>
      <c r="I361" s="99">
        <v>524</v>
      </c>
      <c r="K361" s="94">
        <v>45281</v>
      </c>
      <c r="L361" s="95" t="s">
        <v>5</v>
      </c>
      <c r="M361" s="97">
        <v>5</v>
      </c>
      <c r="N361" s="97">
        <f t="shared" si="11"/>
        <v>376</v>
      </c>
      <c r="P361" s="94">
        <v>45281</v>
      </c>
      <c r="Q361" s="95"/>
      <c r="R361" s="97"/>
      <c r="S361" s="99"/>
    </row>
    <row r="362" spans="1:19" ht="21.75" customHeight="1" x14ac:dyDescent="0.25">
      <c r="A362" s="94"/>
      <c r="C362" s="96"/>
      <c r="D362" s="99"/>
      <c r="F362" s="94">
        <v>45282</v>
      </c>
      <c r="G362" s="95" t="s">
        <v>224</v>
      </c>
      <c r="H362" s="97">
        <v>0</v>
      </c>
      <c r="I362" s="99">
        <v>524</v>
      </c>
      <c r="K362" s="94">
        <v>45282</v>
      </c>
      <c r="L362" s="95" t="s">
        <v>5</v>
      </c>
      <c r="M362" s="97">
        <v>0</v>
      </c>
      <c r="N362" s="97">
        <f t="shared" si="11"/>
        <v>376</v>
      </c>
      <c r="P362" s="94">
        <v>45282</v>
      </c>
      <c r="Q362" s="95"/>
      <c r="R362" s="97"/>
      <c r="S362" s="99"/>
    </row>
    <row r="363" spans="1:19" ht="21.75" customHeight="1" x14ac:dyDescent="0.25">
      <c r="A363" s="94"/>
      <c r="C363" s="96"/>
      <c r="D363" s="99"/>
      <c r="F363" s="94">
        <v>45283</v>
      </c>
      <c r="G363" s="95" t="s">
        <v>224</v>
      </c>
      <c r="H363" s="97">
        <v>0</v>
      </c>
      <c r="I363" s="99">
        <v>524</v>
      </c>
      <c r="K363" s="94">
        <v>45283</v>
      </c>
      <c r="L363" s="95" t="s">
        <v>5</v>
      </c>
      <c r="M363" s="97">
        <v>0</v>
      </c>
      <c r="N363" s="97">
        <f t="shared" si="11"/>
        <v>376</v>
      </c>
      <c r="P363" s="94">
        <v>45283</v>
      </c>
      <c r="Q363" s="95"/>
      <c r="R363" s="97"/>
      <c r="S363" s="99"/>
    </row>
    <row r="364" spans="1:19" ht="21.75" customHeight="1" x14ac:dyDescent="0.25">
      <c r="A364" s="94"/>
      <c r="C364" s="96"/>
      <c r="D364" s="99"/>
      <c r="F364" s="94">
        <v>45284</v>
      </c>
      <c r="G364" s="95" t="s">
        <v>224</v>
      </c>
      <c r="H364" s="97">
        <v>0</v>
      </c>
      <c r="I364" s="99">
        <v>524</v>
      </c>
      <c r="K364" s="94">
        <v>45284</v>
      </c>
      <c r="L364" s="95" t="s">
        <v>5</v>
      </c>
      <c r="M364" s="97">
        <v>0</v>
      </c>
      <c r="N364" s="97">
        <f t="shared" si="11"/>
        <v>376</v>
      </c>
      <c r="P364" s="94">
        <v>45284</v>
      </c>
      <c r="Q364" s="95"/>
      <c r="R364" s="97"/>
      <c r="S364" s="99"/>
    </row>
    <row r="365" spans="1:19" ht="21.75" customHeight="1" x14ac:dyDescent="0.25">
      <c r="A365" s="94"/>
      <c r="C365" s="96"/>
      <c r="D365" s="99"/>
      <c r="F365" s="94">
        <v>45285</v>
      </c>
      <c r="G365" s="95" t="s">
        <v>224</v>
      </c>
      <c r="H365" s="97">
        <v>0</v>
      </c>
      <c r="I365" s="99">
        <v>524</v>
      </c>
      <c r="K365" s="94">
        <v>45285</v>
      </c>
      <c r="L365" s="95" t="s">
        <v>5</v>
      </c>
      <c r="M365" s="97">
        <v>0</v>
      </c>
      <c r="N365" s="97">
        <f t="shared" si="11"/>
        <v>376</v>
      </c>
      <c r="P365" s="94">
        <v>45285</v>
      </c>
      <c r="Q365" s="95"/>
      <c r="R365" s="97"/>
      <c r="S365" s="99"/>
    </row>
    <row r="366" spans="1:19" ht="21.75" customHeight="1" x14ac:dyDescent="0.25">
      <c r="A366" s="94"/>
      <c r="C366" s="96"/>
      <c r="D366" s="99"/>
      <c r="F366" s="94">
        <v>45286</v>
      </c>
      <c r="G366" s="95" t="s">
        <v>224</v>
      </c>
      <c r="H366" s="97">
        <v>0</v>
      </c>
      <c r="I366" s="99">
        <v>524</v>
      </c>
      <c r="K366" s="94">
        <v>45286</v>
      </c>
      <c r="L366" s="95" t="s">
        <v>5</v>
      </c>
      <c r="M366" s="97">
        <v>0</v>
      </c>
      <c r="N366" s="97">
        <f t="shared" si="11"/>
        <v>376</v>
      </c>
      <c r="P366" s="94">
        <v>45286</v>
      </c>
      <c r="Q366" s="95"/>
      <c r="R366" s="97"/>
      <c r="S366" s="99"/>
    </row>
    <row r="367" spans="1:19" ht="21.75" customHeight="1" x14ac:dyDescent="0.25">
      <c r="A367" s="94"/>
      <c r="C367" s="96"/>
      <c r="D367" s="99"/>
      <c r="F367" s="94">
        <v>45287</v>
      </c>
      <c r="G367" s="95" t="s">
        <v>224</v>
      </c>
      <c r="H367" s="97">
        <v>0</v>
      </c>
      <c r="I367" s="99">
        <v>524</v>
      </c>
      <c r="K367" s="94">
        <v>45287</v>
      </c>
      <c r="L367" s="95" t="s">
        <v>5</v>
      </c>
      <c r="M367" s="97">
        <v>0</v>
      </c>
      <c r="N367" s="97">
        <f t="shared" si="11"/>
        <v>376</v>
      </c>
      <c r="P367" s="94">
        <v>45287</v>
      </c>
      <c r="Q367" s="95"/>
      <c r="R367" s="97"/>
      <c r="S367" s="99"/>
    </row>
    <row r="368" spans="1:19" ht="21.75" customHeight="1" x14ac:dyDescent="0.25">
      <c r="A368" s="94"/>
      <c r="C368" s="96"/>
      <c r="D368" s="99"/>
      <c r="F368" s="94">
        <v>45288</v>
      </c>
      <c r="G368" s="95" t="s">
        <v>224</v>
      </c>
      <c r="H368" s="97">
        <v>0</v>
      </c>
      <c r="I368" s="99">
        <v>524</v>
      </c>
      <c r="K368" s="94">
        <v>45288</v>
      </c>
      <c r="L368" s="95" t="s">
        <v>5</v>
      </c>
      <c r="M368" s="97">
        <v>0</v>
      </c>
      <c r="N368" s="97">
        <f t="shared" si="11"/>
        <v>376</v>
      </c>
      <c r="P368" s="94">
        <v>45288</v>
      </c>
      <c r="Q368" s="95"/>
      <c r="R368" s="97"/>
      <c r="S368" s="99"/>
    </row>
    <row r="369" spans="1:19" ht="21.75" customHeight="1" x14ac:dyDescent="0.25">
      <c r="A369" s="94"/>
      <c r="C369" s="96"/>
      <c r="D369" s="99"/>
      <c r="F369" s="94">
        <v>45289</v>
      </c>
      <c r="G369" s="95" t="s">
        <v>224</v>
      </c>
      <c r="H369" s="97">
        <v>0</v>
      </c>
      <c r="I369" s="99">
        <v>524</v>
      </c>
      <c r="K369" s="94">
        <v>45289</v>
      </c>
      <c r="L369" s="95" t="s">
        <v>5</v>
      </c>
      <c r="M369" s="97">
        <v>0</v>
      </c>
      <c r="N369" s="97">
        <f t="shared" si="11"/>
        <v>376</v>
      </c>
      <c r="P369" s="94">
        <v>45289</v>
      </c>
      <c r="Q369" s="95"/>
      <c r="R369" s="97"/>
      <c r="S369" s="99"/>
    </row>
    <row r="370" spans="1:19" ht="21.75" customHeight="1" x14ac:dyDescent="0.25">
      <c r="A370" s="102"/>
      <c r="B370" s="103"/>
      <c r="C370" s="104"/>
      <c r="D370" s="105"/>
      <c r="F370" s="102">
        <v>45290</v>
      </c>
      <c r="G370" s="95" t="s">
        <v>224</v>
      </c>
      <c r="H370" s="97">
        <v>0</v>
      </c>
      <c r="I370" s="99">
        <v>524</v>
      </c>
      <c r="K370" s="102">
        <v>45290</v>
      </c>
      <c r="L370" s="95" t="s">
        <v>5</v>
      </c>
      <c r="M370" s="97">
        <v>0</v>
      </c>
      <c r="N370" s="97">
        <f t="shared" si="11"/>
        <v>376</v>
      </c>
      <c r="P370" s="102">
        <v>45290</v>
      </c>
      <c r="Q370" s="103"/>
      <c r="R370" s="97"/>
      <c r="S370" s="105"/>
    </row>
    <row r="371" spans="1:19" ht="21.75" customHeight="1" x14ac:dyDescent="0.25">
      <c r="A371" s="106"/>
      <c r="C371" s="97"/>
      <c r="D371" s="99"/>
      <c r="F371" s="106">
        <v>45291</v>
      </c>
      <c r="G371" s="95" t="s">
        <v>224</v>
      </c>
      <c r="H371" s="97">
        <v>0</v>
      </c>
      <c r="I371" s="99">
        <v>524</v>
      </c>
      <c r="K371" s="106">
        <v>45291</v>
      </c>
      <c r="L371" s="95" t="s">
        <v>5</v>
      </c>
      <c r="M371" s="97">
        <v>0</v>
      </c>
      <c r="N371" s="97">
        <f t="shared" si="11"/>
        <v>376</v>
      </c>
      <c r="P371" s="106">
        <v>45291</v>
      </c>
      <c r="Q371" s="95"/>
      <c r="R371" s="97"/>
      <c r="S371" s="99"/>
    </row>
    <row r="372" spans="1:19" x14ac:dyDescent="0.25">
      <c r="B372" s="82"/>
      <c r="E372" s="81"/>
      <c r="F372" s="106">
        <v>45292</v>
      </c>
      <c r="G372" s="95" t="s">
        <v>224</v>
      </c>
      <c r="H372" s="97">
        <v>0</v>
      </c>
      <c r="I372" s="99">
        <v>524</v>
      </c>
      <c r="J372" s="81"/>
      <c r="K372" s="106">
        <v>45292</v>
      </c>
      <c r="L372" s="95" t="s">
        <v>5</v>
      </c>
      <c r="M372" s="97">
        <v>0</v>
      </c>
      <c r="N372" s="97">
        <f t="shared" si="11"/>
        <v>376</v>
      </c>
      <c r="P372" s="106">
        <v>45292</v>
      </c>
      <c r="Q372" s="107"/>
      <c r="R372" s="107"/>
      <c r="S372" s="107"/>
    </row>
    <row r="373" spans="1:19" x14ac:dyDescent="0.25">
      <c r="B373" s="82"/>
      <c r="E373" s="81"/>
      <c r="F373" s="106">
        <v>45293</v>
      </c>
      <c r="G373" s="95" t="s">
        <v>224</v>
      </c>
      <c r="H373" s="97">
        <v>0</v>
      </c>
      <c r="I373" s="99">
        <v>524</v>
      </c>
      <c r="J373" s="81"/>
      <c r="K373" s="106">
        <v>45293</v>
      </c>
      <c r="L373" s="95" t="s">
        <v>5</v>
      </c>
      <c r="M373" s="97">
        <v>8</v>
      </c>
      <c r="N373" s="97">
        <f t="shared" si="11"/>
        <v>384</v>
      </c>
      <c r="P373" s="106">
        <v>45293</v>
      </c>
      <c r="Q373" s="107"/>
      <c r="R373" s="107"/>
      <c r="S373" s="107"/>
    </row>
    <row r="374" spans="1:19" x14ac:dyDescent="0.25">
      <c r="B374" s="82"/>
      <c r="E374" s="81"/>
      <c r="F374" s="106">
        <v>45294</v>
      </c>
      <c r="G374" s="95" t="s">
        <v>224</v>
      </c>
      <c r="H374" s="97">
        <v>6</v>
      </c>
      <c r="I374" s="99">
        <v>530</v>
      </c>
      <c r="J374" s="81"/>
      <c r="K374" s="106">
        <v>45294</v>
      </c>
      <c r="L374" s="95" t="s">
        <v>5</v>
      </c>
      <c r="M374" s="97">
        <v>0</v>
      </c>
      <c r="N374" s="97">
        <f t="shared" si="11"/>
        <v>384</v>
      </c>
      <c r="P374" s="106">
        <v>45294</v>
      </c>
      <c r="Q374" s="107"/>
      <c r="R374" s="107"/>
      <c r="S374" s="107"/>
    </row>
    <row r="375" spans="1:19" x14ac:dyDescent="0.25">
      <c r="B375" s="82"/>
      <c r="E375" s="81"/>
      <c r="F375" s="106">
        <v>45295</v>
      </c>
      <c r="G375" s="95" t="s">
        <v>224</v>
      </c>
      <c r="H375" s="97">
        <v>0</v>
      </c>
      <c r="I375" s="99">
        <v>530</v>
      </c>
      <c r="J375" s="81"/>
      <c r="K375" s="106">
        <v>45295</v>
      </c>
      <c r="L375" s="95" t="s">
        <v>5</v>
      </c>
      <c r="M375" s="97">
        <v>0</v>
      </c>
      <c r="N375" s="97">
        <f t="shared" si="11"/>
        <v>384</v>
      </c>
      <c r="P375" s="106">
        <v>45295</v>
      </c>
      <c r="Q375" s="107"/>
      <c r="R375" s="107"/>
      <c r="S375" s="107"/>
    </row>
    <row r="376" spans="1:19" x14ac:dyDescent="0.25">
      <c r="B376" s="82"/>
      <c r="E376" s="81"/>
      <c r="F376" s="106">
        <v>45296</v>
      </c>
      <c r="G376" s="95" t="s">
        <v>224</v>
      </c>
      <c r="H376" s="97">
        <v>0</v>
      </c>
      <c r="I376" s="99">
        <v>530</v>
      </c>
      <c r="J376" s="81"/>
      <c r="K376" s="106">
        <v>45296</v>
      </c>
      <c r="L376" s="95" t="s">
        <v>5</v>
      </c>
      <c r="M376" s="97">
        <v>0</v>
      </c>
      <c r="N376" s="97">
        <f t="shared" si="11"/>
        <v>384</v>
      </c>
      <c r="P376" s="106">
        <v>45296</v>
      </c>
      <c r="Q376" s="107"/>
      <c r="R376" s="107"/>
      <c r="S376" s="107"/>
    </row>
    <row r="377" spans="1:19" x14ac:dyDescent="0.25">
      <c r="B377" s="82"/>
      <c r="E377" s="81"/>
      <c r="F377" s="106">
        <v>45297</v>
      </c>
      <c r="G377" s="95" t="s">
        <v>224</v>
      </c>
      <c r="H377" s="97">
        <v>0</v>
      </c>
      <c r="I377" s="99">
        <v>530</v>
      </c>
      <c r="J377" s="81"/>
      <c r="K377" s="106">
        <v>45297</v>
      </c>
      <c r="L377" s="95" t="s">
        <v>5</v>
      </c>
      <c r="M377" s="97">
        <v>0</v>
      </c>
      <c r="N377" s="97">
        <f t="shared" si="11"/>
        <v>384</v>
      </c>
      <c r="P377" s="106">
        <v>45297</v>
      </c>
      <c r="Q377" s="107"/>
      <c r="R377" s="107"/>
      <c r="S377" s="107"/>
    </row>
    <row r="378" spans="1:19" x14ac:dyDescent="0.25">
      <c r="B378" s="82"/>
      <c r="E378" s="81"/>
      <c r="F378" s="106">
        <v>45298</v>
      </c>
      <c r="G378" s="95" t="s">
        <v>224</v>
      </c>
      <c r="H378" s="97">
        <v>0</v>
      </c>
      <c r="I378" s="99">
        <v>530</v>
      </c>
      <c r="J378" s="81"/>
      <c r="K378" s="106">
        <v>45298</v>
      </c>
      <c r="L378" s="95" t="s">
        <v>5</v>
      </c>
      <c r="M378" s="97">
        <v>0</v>
      </c>
      <c r="N378" s="97">
        <f t="shared" si="11"/>
        <v>384</v>
      </c>
      <c r="P378" s="106">
        <v>45298</v>
      </c>
      <c r="Q378" s="107"/>
      <c r="R378" s="107"/>
      <c r="S378" s="107"/>
    </row>
    <row r="379" spans="1:19" x14ac:dyDescent="0.25">
      <c r="B379" s="82"/>
      <c r="E379" s="81"/>
      <c r="F379" s="106">
        <v>45299</v>
      </c>
      <c r="G379" s="95" t="s">
        <v>224</v>
      </c>
      <c r="H379" s="97">
        <v>0</v>
      </c>
      <c r="I379" s="99">
        <v>530</v>
      </c>
      <c r="J379" s="81"/>
      <c r="K379" s="106">
        <v>45299</v>
      </c>
      <c r="L379" s="95" t="s">
        <v>5</v>
      </c>
      <c r="M379" s="97">
        <v>0</v>
      </c>
      <c r="N379" s="97">
        <f t="shared" si="11"/>
        <v>384</v>
      </c>
      <c r="P379" s="106">
        <v>45299</v>
      </c>
      <c r="Q379" s="107"/>
      <c r="R379" s="107"/>
      <c r="S379" s="107"/>
    </row>
    <row r="380" spans="1:19" x14ac:dyDescent="0.25">
      <c r="B380" s="82"/>
      <c r="E380" s="81"/>
      <c r="F380" s="106">
        <v>45300</v>
      </c>
      <c r="G380" s="95" t="s">
        <v>224</v>
      </c>
      <c r="H380" s="97">
        <v>6</v>
      </c>
      <c r="I380" s="99">
        <v>536</v>
      </c>
      <c r="J380" s="81"/>
      <c r="K380" s="106">
        <v>45300</v>
      </c>
      <c r="L380" s="95" t="s">
        <v>5</v>
      </c>
      <c r="M380" s="97">
        <v>0</v>
      </c>
      <c r="N380" s="97">
        <f t="shared" si="11"/>
        <v>384</v>
      </c>
      <c r="P380" s="106">
        <v>45300</v>
      </c>
      <c r="Q380" s="107"/>
      <c r="R380" s="107"/>
      <c r="S380" s="107"/>
    </row>
    <row r="381" spans="1:19" x14ac:dyDescent="0.25">
      <c r="B381" s="82"/>
      <c r="E381" s="81"/>
      <c r="F381" s="106">
        <v>45301</v>
      </c>
      <c r="G381" s="95" t="s">
        <v>224</v>
      </c>
      <c r="H381" s="97">
        <v>3</v>
      </c>
      <c r="I381" s="99">
        <v>539</v>
      </c>
      <c r="J381" s="81"/>
      <c r="K381" s="106">
        <v>45301</v>
      </c>
      <c r="L381" s="95" t="s">
        <v>5</v>
      </c>
      <c r="M381" s="97">
        <v>0</v>
      </c>
      <c r="N381" s="97">
        <f t="shared" si="11"/>
        <v>384</v>
      </c>
      <c r="P381" s="106">
        <v>45301</v>
      </c>
      <c r="Q381" s="107"/>
      <c r="R381" s="107"/>
      <c r="S381" s="107"/>
    </row>
    <row r="382" spans="1:19" x14ac:dyDescent="0.25">
      <c r="B382" s="82"/>
      <c r="E382" s="81"/>
      <c r="F382" s="106">
        <v>45302</v>
      </c>
      <c r="G382" s="95" t="s">
        <v>224</v>
      </c>
      <c r="H382" s="97">
        <v>4</v>
      </c>
      <c r="I382" s="99">
        <v>543</v>
      </c>
      <c r="J382" s="81"/>
      <c r="K382" s="106">
        <v>45302</v>
      </c>
      <c r="L382" s="95" t="s">
        <v>5</v>
      </c>
      <c r="M382" s="97">
        <v>0</v>
      </c>
      <c r="N382" s="97">
        <f t="shared" si="11"/>
        <v>384</v>
      </c>
      <c r="P382" s="106">
        <v>45302</v>
      </c>
      <c r="Q382" s="107"/>
      <c r="R382" s="107"/>
      <c r="S382" s="107"/>
    </row>
    <row r="383" spans="1:19" x14ac:dyDescent="0.25">
      <c r="B383" s="82"/>
      <c r="E383" s="81"/>
      <c r="F383" s="106">
        <v>45303</v>
      </c>
      <c r="G383" s="95" t="s">
        <v>224</v>
      </c>
      <c r="H383" s="97">
        <v>0</v>
      </c>
      <c r="I383" s="99">
        <v>543</v>
      </c>
      <c r="J383" s="81"/>
      <c r="K383" s="106">
        <v>45303</v>
      </c>
      <c r="L383" s="95" t="s">
        <v>5</v>
      </c>
      <c r="M383" s="97">
        <v>0</v>
      </c>
      <c r="N383" s="97">
        <f t="shared" si="11"/>
        <v>384</v>
      </c>
      <c r="P383" s="106">
        <v>45303</v>
      </c>
      <c r="Q383" s="107"/>
      <c r="R383" s="107"/>
      <c r="S383" s="107"/>
    </row>
    <row r="384" spans="1:19" x14ac:dyDescent="0.25">
      <c r="B384" s="82"/>
      <c r="E384" s="81"/>
      <c r="F384" s="106">
        <v>45304</v>
      </c>
      <c r="G384" s="95" t="s">
        <v>224</v>
      </c>
      <c r="H384" s="97">
        <v>0</v>
      </c>
      <c r="I384" s="99">
        <v>543</v>
      </c>
      <c r="J384" s="81"/>
      <c r="K384" s="106">
        <v>45304</v>
      </c>
      <c r="L384" s="95" t="s">
        <v>5</v>
      </c>
      <c r="M384" s="97">
        <v>0</v>
      </c>
      <c r="N384" s="97">
        <f t="shared" si="11"/>
        <v>384</v>
      </c>
      <c r="P384" s="106">
        <v>45304</v>
      </c>
      <c r="Q384" s="107"/>
      <c r="R384" s="107"/>
      <c r="S384" s="107"/>
    </row>
    <row r="385" spans="2:19" x14ac:dyDescent="0.25">
      <c r="B385" s="82"/>
      <c r="E385" s="81"/>
      <c r="F385" s="106">
        <v>45305</v>
      </c>
      <c r="G385" s="95" t="s">
        <v>224</v>
      </c>
      <c r="H385" s="97">
        <v>0</v>
      </c>
      <c r="I385" s="99">
        <v>543</v>
      </c>
      <c r="J385" s="81"/>
      <c r="K385" s="106">
        <v>45305</v>
      </c>
      <c r="L385" s="95" t="s">
        <v>5</v>
      </c>
      <c r="M385" s="97">
        <v>0</v>
      </c>
      <c r="N385" s="97">
        <f t="shared" si="11"/>
        <v>384</v>
      </c>
      <c r="P385" s="106">
        <v>45305</v>
      </c>
      <c r="Q385" s="107"/>
      <c r="R385" s="107"/>
      <c r="S385" s="107"/>
    </row>
    <row r="386" spans="2:19" x14ac:dyDescent="0.25">
      <c r="B386" s="82"/>
      <c r="E386" s="81"/>
      <c r="F386" s="106">
        <v>45306</v>
      </c>
      <c r="G386" s="95" t="s">
        <v>224</v>
      </c>
      <c r="H386" s="97">
        <v>0</v>
      </c>
      <c r="I386" s="99">
        <v>543</v>
      </c>
      <c r="J386" s="81"/>
      <c r="K386" s="106">
        <v>45306</v>
      </c>
      <c r="L386" s="95" t="s">
        <v>5</v>
      </c>
      <c r="M386" s="97">
        <v>0</v>
      </c>
      <c r="N386" s="97">
        <f t="shared" si="11"/>
        <v>384</v>
      </c>
      <c r="P386" s="106">
        <v>45306</v>
      </c>
      <c r="Q386" s="107"/>
      <c r="R386" s="107"/>
      <c r="S386" s="107"/>
    </row>
    <row r="387" spans="2:19" x14ac:dyDescent="0.25">
      <c r="B387" s="82"/>
      <c r="E387" s="81"/>
      <c r="F387" s="106">
        <v>45307</v>
      </c>
      <c r="G387" s="95" t="s">
        <v>224</v>
      </c>
      <c r="H387" s="97">
        <v>0</v>
      </c>
      <c r="I387" s="99">
        <v>543</v>
      </c>
      <c r="J387" s="81"/>
      <c r="K387" s="106">
        <v>45307</v>
      </c>
      <c r="L387" s="95" t="s">
        <v>5</v>
      </c>
      <c r="M387" s="97">
        <v>0</v>
      </c>
      <c r="N387" s="97">
        <f t="shared" si="11"/>
        <v>384</v>
      </c>
      <c r="P387" s="106">
        <v>45307</v>
      </c>
      <c r="Q387" s="107"/>
      <c r="R387" s="107"/>
      <c r="S387" s="107"/>
    </row>
    <row r="388" spans="2:19" x14ac:dyDescent="0.25">
      <c r="B388" s="82"/>
      <c r="E388" s="81"/>
      <c r="F388" s="106">
        <v>45308</v>
      </c>
      <c r="G388" s="95" t="s">
        <v>224</v>
      </c>
      <c r="H388" s="97">
        <v>0</v>
      </c>
      <c r="I388" s="99">
        <v>543</v>
      </c>
      <c r="J388" s="81"/>
      <c r="K388" s="106">
        <v>45308</v>
      </c>
      <c r="L388" s="95" t="s">
        <v>5</v>
      </c>
      <c r="M388" s="97">
        <v>0</v>
      </c>
      <c r="N388" s="97">
        <f t="shared" si="11"/>
        <v>384</v>
      </c>
      <c r="P388" s="106">
        <v>45308</v>
      </c>
      <c r="Q388" s="107"/>
      <c r="R388" s="107"/>
      <c r="S388" s="107"/>
    </row>
    <row r="389" spans="2:19" x14ac:dyDescent="0.25">
      <c r="B389" s="82"/>
      <c r="E389" s="81"/>
      <c r="F389" s="106">
        <v>45309</v>
      </c>
      <c r="G389" s="95" t="s">
        <v>224</v>
      </c>
      <c r="H389" s="97">
        <v>0</v>
      </c>
      <c r="I389" s="99">
        <v>543</v>
      </c>
      <c r="J389" s="81"/>
      <c r="K389" s="106">
        <v>45309</v>
      </c>
      <c r="L389" s="95" t="s">
        <v>5</v>
      </c>
      <c r="M389" s="97">
        <v>0</v>
      </c>
      <c r="N389" s="97">
        <f t="shared" si="11"/>
        <v>384</v>
      </c>
      <c r="P389" s="106">
        <v>45309</v>
      </c>
      <c r="Q389" s="107"/>
      <c r="R389" s="107"/>
      <c r="S389" s="107"/>
    </row>
    <row r="390" spans="2:19" x14ac:dyDescent="0.25">
      <c r="B390" s="82"/>
      <c r="E390" s="81"/>
      <c r="F390" s="106">
        <v>45310</v>
      </c>
      <c r="G390" s="95" t="s">
        <v>224</v>
      </c>
      <c r="H390" s="97">
        <v>0</v>
      </c>
      <c r="I390" s="99">
        <v>543</v>
      </c>
      <c r="J390" s="81"/>
      <c r="K390" s="106">
        <v>45310</v>
      </c>
      <c r="L390" s="95" t="s">
        <v>5</v>
      </c>
      <c r="M390" s="97">
        <v>0</v>
      </c>
      <c r="N390" s="97">
        <f t="shared" si="11"/>
        <v>384</v>
      </c>
      <c r="P390" s="106">
        <v>45310</v>
      </c>
      <c r="Q390" s="107"/>
      <c r="R390" s="107"/>
      <c r="S390" s="107"/>
    </row>
    <row r="391" spans="2:19" x14ac:dyDescent="0.25">
      <c r="B391" s="82"/>
      <c r="E391" s="81"/>
      <c r="F391" s="106">
        <v>45311</v>
      </c>
      <c r="G391" s="95" t="s">
        <v>224</v>
      </c>
      <c r="H391" s="97">
        <v>0</v>
      </c>
      <c r="I391" s="99">
        <v>543</v>
      </c>
      <c r="J391" s="81"/>
      <c r="K391" s="106">
        <v>45311</v>
      </c>
      <c r="L391" s="95" t="s">
        <v>5</v>
      </c>
      <c r="M391" s="97">
        <v>0</v>
      </c>
      <c r="N391" s="97">
        <f t="shared" si="11"/>
        <v>384</v>
      </c>
      <c r="P391" s="106">
        <v>45311</v>
      </c>
      <c r="Q391" s="107"/>
      <c r="R391" s="107"/>
      <c r="S391" s="107"/>
    </row>
    <row r="392" spans="2:19" x14ac:dyDescent="0.25">
      <c r="B392" s="82"/>
      <c r="E392" s="81"/>
      <c r="F392" s="106">
        <v>45312</v>
      </c>
      <c r="G392" s="95" t="s">
        <v>224</v>
      </c>
      <c r="H392" s="97">
        <v>0</v>
      </c>
      <c r="I392" s="99">
        <v>543</v>
      </c>
      <c r="J392" s="81"/>
      <c r="K392" s="106">
        <v>45312</v>
      </c>
      <c r="L392" s="95" t="s">
        <v>5</v>
      </c>
      <c r="M392" s="97">
        <v>0</v>
      </c>
      <c r="N392" s="97">
        <f t="shared" si="11"/>
        <v>384</v>
      </c>
      <c r="P392" s="106">
        <v>45312</v>
      </c>
      <c r="Q392" s="107"/>
      <c r="R392" s="107"/>
      <c r="S392" s="107"/>
    </row>
    <row r="393" spans="2:19" x14ac:dyDescent="0.25">
      <c r="B393" s="82"/>
      <c r="E393" s="81"/>
      <c r="F393" s="106">
        <v>45313</v>
      </c>
      <c r="G393" s="95" t="s">
        <v>224</v>
      </c>
      <c r="H393" s="97">
        <v>3</v>
      </c>
      <c r="I393" s="99">
        <v>546</v>
      </c>
      <c r="J393" s="81"/>
      <c r="K393" s="106">
        <v>45313</v>
      </c>
      <c r="L393" s="95" t="s">
        <v>5</v>
      </c>
      <c r="M393" s="97">
        <v>0</v>
      </c>
      <c r="N393" s="97">
        <f t="shared" ref="N393:N456" si="12">N392+M393</f>
        <v>384</v>
      </c>
      <c r="P393" s="106">
        <v>45313</v>
      </c>
      <c r="Q393" s="107"/>
      <c r="R393" s="107"/>
      <c r="S393" s="107"/>
    </row>
    <row r="394" spans="2:19" x14ac:dyDescent="0.25">
      <c r="B394" s="82"/>
      <c r="E394" s="81"/>
      <c r="F394" s="106">
        <v>45314</v>
      </c>
      <c r="G394" s="95" t="s">
        <v>224</v>
      </c>
      <c r="H394" s="97">
        <v>0</v>
      </c>
      <c r="I394" s="99">
        <v>546</v>
      </c>
      <c r="J394" s="81"/>
      <c r="K394" s="106">
        <v>45314</v>
      </c>
      <c r="L394" s="95" t="s">
        <v>5</v>
      </c>
      <c r="M394" s="97">
        <v>0</v>
      </c>
      <c r="N394" s="97">
        <f t="shared" si="12"/>
        <v>384</v>
      </c>
      <c r="P394" s="106">
        <v>45314</v>
      </c>
      <c r="Q394" s="107"/>
      <c r="R394" s="107"/>
      <c r="S394" s="107"/>
    </row>
    <row r="395" spans="2:19" x14ac:dyDescent="0.25">
      <c r="B395" s="82"/>
      <c r="E395" s="81"/>
      <c r="F395" s="106">
        <v>45315</v>
      </c>
      <c r="G395" s="95" t="s">
        <v>224</v>
      </c>
      <c r="H395" s="97">
        <v>0</v>
      </c>
      <c r="I395" s="99">
        <v>546</v>
      </c>
      <c r="J395" s="81"/>
      <c r="K395" s="106">
        <v>45315</v>
      </c>
      <c r="L395" s="95" t="s">
        <v>5</v>
      </c>
      <c r="M395" s="97">
        <v>0</v>
      </c>
      <c r="N395" s="97">
        <f t="shared" si="12"/>
        <v>384</v>
      </c>
      <c r="P395" s="106">
        <v>45315</v>
      </c>
      <c r="Q395" s="107"/>
      <c r="R395" s="107"/>
      <c r="S395" s="107"/>
    </row>
    <row r="396" spans="2:19" x14ac:dyDescent="0.25">
      <c r="B396" s="82"/>
      <c r="E396" s="81"/>
      <c r="F396" s="106">
        <v>45316</v>
      </c>
      <c r="G396" s="95" t="s">
        <v>224</v>
      </c>
      <c r="H396" s="97">
        <v>0</v>
      </c>
      <c r="I396" s="99">
        <v>546</v>
      </c>
      <c r="J396" s="81"/>
      <c r="K396" s="106">
        <v>45316</v>
      </c>
      <c r="L396" s="95" t="s">
        <v>5</v>
      </c>
      <c r="M396" s="97">
        <v>0</v>
      </c>
      <c r="N396" s="97">
        <f t="shared" si="12"/>
        <v>384</v>
      </c>
      <c r="P396" s="106">
        <v>45316</v>
      </c>
      <c r="Q396" s="107"/>
      <c r="R396" s="107"/>
      <c r="S396" s="107"/>
    </row>
    <row r="397" spans="2:19" x14ac:dyDescent="0.25">
      <c r="B397" s="82"/>
      <c r="E397" s="81"/>
      <c r="F397" s="106">
        <v>45317</v>
      </c>
      <c r="G397" s="95" t="s">
        <v>224</v>
      </c>
      <c r="H397" s="97">
        <v>0</v>
      </c>
      <c r="I397" s="99">
        <v>546</v>
      </c>
      <c r="J397" s="81"/>
      <c r="K397" s="106">
        <v>45317</v>
      </c>
      <c r="L397" s="95" t="s">
        <v>5</v>
      </c>
      <c r="M397" s="97">
        <v>0</v>
      </c>
      <c r="N397" s="97">
        <f t="shared" si="12"/>
        <v>384</v>
      </c>
      <c r="P397" s="106">
        <v>45317</v>
      </c>
      <c r="Q397" s="107"/>
      <c r="R397" s="107"/>
      <c r="S397" s="107"/>
    </row>
    <row r="398" spans="2:19" x14ac:dyDescent="0.25">
      <c r="B398" s="82"/>
      <c r="E398" s="81"/>
      <c r="F398" s="106">
        <v>45318</v>
      </c>
      <c r="G398" s="95" t="s">
        <v>224</v>
      </c>
      <c r="H398" s="97">
        <v>0</v>
      </c>
      <c r="I398" s="99">
        <v>546</v>
      </c>
      <c r="J398" s="81"/>
      <c r="K398" s="106">
        <v>45318</v>
      </c>
      <c r="L398" s="95" t="s">
        <v>5</v>
      </c>
      <c r="M398" s="97">
        <v>0</v>
      </c>
      <c r="N398" s="97">
        <f t="shared" si="12"/>
        <v>384</v>
      </c>
      <c r="P398" s="106">
        <v>45318</v>
      </c>
      <c r="Q398" s="107"/>
      <c r="R398" s="107"/>
      <c r="S398" s="107"/>
    </row>
    <row r="399" spans="2:19" x14ac:dyDescent="0.25">
      <c r="B399" s="82"/>
      <c r="E399" s="81"/>
      <c r="F399" s="106">
        <v>45319</v>
      </c>
      <c r="G399" s="95" t="s">
        <v>224</v>
      </c>
      <c r="H399" s="97">
        <v>0</v>
      </c>
      <c r="I399" s="99">
        <v>546</v>
      </c>
      <c r="J399" s="81"/>
      <c r="K399" s="106">
        <v>45319</v>
      </c>
      <c r="L399" s="95" t="s">
        <v>5</v>
      </c>
      <c r="M399" s="97">
        <v>0</v>
      </c>
      <c r="N399" s="97">
        <f t="shared" si="12"/>
        <v>384</v>
      </c>
      <c r="P399" s="106">
        <v>45319</v>
      </c>
      <c r="Q399" s="107"/>
      <c r="R399" s="107"/>
      <c r="S399" s="107"/>
    </row>
    <row r="400" spans="2:19" x14ac:dyDescent="0.25">
      <c r="B400" s="82"/>
      <c r="E400" s="81"/>
      <c r="F400" s="106">
        <v>45320</v>
      </c>
      <c r="G400" s="95" t="s">
        <v>224</v>
      </c>
      <c r="H400" s="97">
        <v>0</v>
      </c>
      <c r="I400" s="99">
        <v>546</v>
      </c>
      <c r="J400" s="81"/>
      <c r="K400" s="106">
        <v>45320</v>
      </c>
      <c r="L400" s="95" t="s">
        <v>5</v>
      </c>
      <c r="M400" s="97">
        <v>0</v>
      </c>
      <c r="N400" s="97">
        <f t="shared" si="12"/>
        <v>384</v>
      </c>
      <c r="P400" s="106">
        <v>45320</v>
      </c>
      <c r="Q400" s="107"/>
      <c r="R400" s="107"/>
      <c r="S400" s="107"/>
    </row>
    <row r="401" spans="2:19" x14ac:dyDescent="0.25">
      <c r="B401" s="82"/>
      <c r="E401" s="81"/>
      <c r="F401" s="106">
        <v>45321</v>
      </c>
      <c r="G401" s="95" t="s">
        <v>224</v>
      </c>
      <c r="H401" s="97">
        <v>0</v>
      </c>
      <c r="I401" s="99">
        <v>546</v>
      </c>
      <c r="J401" s="81"/>
      <c r="K401" s="106">
        <v>45321</v>
      </c>
      <c r="L401" s="95" t="s">
        <v>5</v>
      </c>
      <c r="M401" s="97">
        <v>0</v>
      </c>
      <c r="N401" s="97">
        <f t="shared" si="12"/>
        <v>384</v>
      </c>
      <c r="P401" s="106">
        <v>45321</v>
      </c>
      <c r="Q401" s="107"/>
      <c r="R401" s="107"/>
      <c r="S401" s="107"/>
    </row>
    <row r="402" spans="2:19" x14ac:dyDescent="0.25">
      <c r="B402" s="82"/>
      <c r="E402" s="81"/>
      <c r="F402" s="106">
        <v>45322</v>
      </c>
      <c r="G402" s="95" t="s">
        <v>224</v>
      </c>
      <c r="H402" s="97">
        <v>0</v>
      </c>
      <c r="I402" s="99">
        <v>546</v>
      </c>
      <c r="J402" s="81"/>
      <c r="K402" s="106">
        <v>45322</v>
      </c>
      <c r="L402" s="95" t="s">
        <v>5</v>
      </c>
      <c r="M402" s="97">
        <v>0</v>
      </c>
      <c r="N402" s="97">
        <f t="shared" si="12"/>
        <v>384</v>
      </c>
      <c r="P402" s="106">
        <v>45322</v>
      </c>
      <c r="Q402" s="107"/>
      <c r="R402" s="107"/>
      <c r="S402" s="107"/>
    </row>
    <row r="403" spans="2:19" x14ac:dyDescent="0.25">
      <c r="B403" s="82"/>
      <c r="E403" s="81"/>
      <c r="F403" s="106">
        <v>45323</v>
      </c>
      <c r="G403" s="95" t="s">
        <v>224</v>
      </c>
      <c r="H403" s="97">
        <v>0</v>
      </c>
      <c r="I403" s="99">
        <v>546</v>
      </c>
      <c r="J403" s="81"/>
      <c r="K403" s="106">
        <v>45323</v>
      </c>
      <c r="L403" s="95" t="s">
        <v>5</v>
      </c>
      <c r="M403" s="97">
        <v>0</v>
      </c>
      <c r="N403" s="97">
        <f t="shared" si="12"/>
        <v>384</v>
      </c>
      <c r="P403" s="106">
        <v>45323</v>
      </c>
      <c r="Q403" s="107"/>
      <c r="R403" s="107"/>
      <c r="S403" s="107"/>
    </row>
    <row r="404" spans="2:19" x14ac:dyDescent="0.25">
      <c r="B404" s="82"/>
      <c r="E404" s="81"/>
      <c r="F404" s="106">
        <v>45324</v>
      </c>
      <c r="G404" s="95" t="s">
        <v>224</v>
      </c>
      <c r="H404" s="97">
        <v>0</v>
      </c>
      <c r="I404" s="99">
        <v>546</v>
      </c>
      <c r="J404" s="81"/>
      <c r="K404" s="106">
        <v>45324</v>
      </c>
      <c r="L404" s="95" t="s">
        <v>5</v>
      </c>
      <c r="M404" s="97">
        <v>0</v>
      </c>
      <c r="N404" s="97">
        <f t="shared" si="12"/>
        <v>384</v>
      </c>
      <c r="P404" s="106">
        <v>45324</v>
      </c>
      <c r="Q404" s="107"/>
      <c r="R404" s="107"/>
      <c r="S404" s="107"/>
    </row>
    <row r="405" spans="2:19" x14ac:dyDescent="0.25">
      <c r="B405" s="82"/>
      <c r="E405" s="81"/>
      <c r="F405" s="106">
        <v>45325</v>
      </c>
      <c r="G405" s="95" t="s">
        <v>224</v>
      </c>
      <c r="H405" s="97">
        <v>0</v>
      </c>
      <c r="I405" s="99">
        <v>546</v>
      </c>
      <c r="J405" s="81"/>
      <c r="K405" s="106">
        <v>45325</v>
      </c>
      <c r="L405" s="95" t="s">
        <v>5</v>
      </c>
      <c r="M405" s="97">
        <v>0</v>
      </c>
      <c r="N405" s="97">
        <f t="shared" si="12"/>
        <v>384</v>
      </c>
      <c r="P405" s="106">
        <v>45325</v>
      </c>
      <c r="Q405" s="107"/>
      <c r="R405" s="107"/>
      <c r="S405" s="107"/>
    </row>
    <row r="406" spans="2:19" x14ac:dyDescent="0.25">
      <c r="B406" s="82"/>
      <c r="E406" s="81"/>
      <c r="F406" s="106">
        <v>45326</v>
      </c>
      <c r="G406" s="95" t="s">
        <v>224</v>
      </c>
      <c r="H406" s="97">
        <v>0</v>
      </c>
      <c r="I406" s="99">
        <v>546</v>
      </c>
      <c r="J406" s="81"/>
      <c r="K406" s="106">
        <v>45326</v>
      </c>
      <c r="L406" s="95" t="s">
        <v>5</v>
      </c>
      <c r="M406" s="97">
        <v>0</v>
      </c>
      <c r="N406" s="97">
        <f t="shared" si="12"/>
        <v>384</v>
      </c>
      <c r="P406" s="106">
        <v>45326</v>
      </c>
      <c r="Q406" s="107"/>
      <c r="R406" s="107"/>
      <c r="S406" s="107"/>
    </row>
    <row r="407" spans="2:19" x14ac:dyDescent="0.25">
      <c r="B407" s="82"/>
      <c r="E407" s="81"/>
      <c r="F407" s="106">
        <v>45327</v>
      </c>
      <c r="G407" s="95" t="s">
        <v>224</v>
      </c>
      <c r="H407" s="97">
        <v>3</v>
      </c>
      <c r="I407" s="99">
        <v>549</v>
      </c>
      <c r="J407" s="81"/>
      <c r="K407" s="106">
        <v>45327</v>
      </c>
      <c r="L407" s="95" t="s">
        <v>5</v>
      </c>
      <c r="M407" s="97">
        <v>0</v>
      </c>
      <c r="N407" s="97">
        <f t="shared" si="12"/>
        <v>384</v>
      </c>
      <c r="P407" s="106">
        <v>45327</v>
      </c>
      <c r="Q407" s="107"/>
      <c r="R407" s="107"/>
      <c r="S407" s="107"/>
    </row>
    <row r="408" spans="2:19" x14ac:dyDescent="0.25">
      <c r="B408" s="82"/>
      <c r="E408" s="81"/>
      <c r="F408" s="106">
        <v>45328</v>
      </c>
      <c r="G408" s="95" t="s">
        <v>224</v>
      </c>
      <c r="H408" s="97">
        <v>0</v>
      </c>
      <c r="I408" s="99">
        <v>549</v>
      </c>
      <c r="J408" s="81"/>
      <c r="K408" s="106">
        <v>45328</v>
      </c>
      <c r="L408" s="95" t="s">
        <v>5</v>
      </c>
      <c r="M408" s="97">
        <v>3</v>
      </c>
      <c r="N408" s="97">
        <f t="shared" si="12"/>
        <v>387</v>
      </c>
      <c r="P408" s="106">
        <v>45328</v>
      </c>
      <c r="Q408" s="107"/>
      <c r="R408" s="107"/>
      <c r="S408" s="107"/>
    </row>
    <row r="409" spans="2:19" x14ac:dyDescent="0.25">
      <c r="B409" s="82"/>
      <c r="E409" s="81"/>
      <c r="F409" s="106">
        <v>45329</v>
      </c>
      <c r="G409" s="95" t="s">
        <v>224</v>
      </c>
      <c r="H409" s="97">
        <v>0</v>
      </c>
      <c r="I409" s="99">
        <v>549</v>
      </c>
      <c r="J409" s="81"/>
      <c r="K409" s="106">
        <v>45329</v>
      </c>
      <c r="L409" s="95" t="s">
        <v>5</v>
      </c>
      <c r="M409" s="97">
        <v>0</v>
      </c>
      <c r="N409" s="97">
        <f t="shared" si="12"/>
        <v>387</v>
      </c>
      <c r="P409" s="106">
        <v>45329</v>
      </c>
      <c r="Q409" s="107"/>
      <c r="R409" s="107"/>
      <c r="S409" s="107"/>
    </row>
    <row r="410" spans="2:19" x14ac:dyDescent="0.25">
      <c r="B410" s="82"/>
      <c r="E410" s="81"/>
      <c r="F410" s="106">
        <v>45330</v>
      </c>
      <c r="G410" s="95" t="s">
        <v>224</v>
      </c>
      <c r="H410" s="97">
        <v>0</v>
      </c>
      <c r="I410" s="99">
        <v>549</v>
      </c>
      <c r="J410" s="81"/>
      <c r="K410" s="106">
        <v>45330</v>
      </c>
      <c r="L410" s="95" t="s">
        <v>5</v>
      </c>
      <c r="M410" s="97">
        <v>0</v>
      </c>
      <c r="N410" s="97">
        <f t="shared" si="12"/>
        <v>387</v>
      </c>
      <c r="P410" s="106">
        <v>45330</v>
      </c>
      <c r="Q410" s="107"/>
      <c r="R410" s="107"/>
      <c r="S410" s="107"/>
    </row>
    <row r="411" spans="2:19" x14ac:dyDescent="0.25">
      <c r="B411" s="82"/>
      <c r="E411" s="81"/>
      <c r="F411" s="106">
        <v>45331</v>
      </c>
      <c r="G411" s="95" t="s">
        <v>224</v>
      </c>
      <c r="H411" s="97">
        <v>0</v>
      </c>
      <c r="I411" s="99">
        <v>549</v>
      </c>
      <c r="J411" s="81"/>
      <c r="K411" s="106">
        <v>45331</v>
      </c>
      <c r="L411" s="95" t="s">
        <v>5</v>
      </c>
      <c r="M411" s="97">
        <v>0</v>
      </c>
      <c r="N411" s="97">
        <f t="shared" si="12"/>
        <v>387</v>
      </c>
      <c r="P411" s="106">
        <v>45331</v>
      </c>
      <c r="Q411" s="107"/>
      <c r="R411" s="107"/>
      <c r="S411" s="107"/>
    </row>
    <row r="412" spans="2:19" x14ac:dyDescent="0.25">
      <c r="B412" s="82"/>
      <c r="E412" s="81"/>
      <c r="F412" s="106">
        <v>45332</v>
      </c>
      <c r="G412" s="95" t="s">
        <v>224</v>
      </c>
      <c r="H412" s="97">
        <v>0</v>
      </c>
      <c r="I412" s="99">
        <v>549</v>
      </c>
      <c r="J412" s="81"/>
      <c r="K412" s="106">
        <v>45332</v>
      </c>
      <c r="L412" s="95" t="s">
        <v>5</v>
      </c>
      <c r="M412" s="97">
        <v>0</v>
      </c>
      <c r="N412" s="97">
        <f t="shared" si="12"/>
        <v>387</v>
      </c>
      <c r="P412" s="106">
        <v>45332</v>
      </c>
      <c r="Q412" s="107"/>
      <c r="R412" s="107"/>
      <c r="S412" s="107"/>
    </row>
    <row r="413" spans="2:19" x14ac:dyDescent="0.25">
      <c r="B413" s="82"/>
      <c r="E413" s="81"/>
      <c r="F413" s="106">
        <v>45333</v>
      </c>
      <c r="G413" s="95" t="s">
        <v>224</v>
      </c>
      <c r="H413" s="97">
        <v>0</v>
      </c>
      <c r="I413" s="99">
        <v>549</v>
      </c>
      <c r="J413" s="81"/>
      <c r="K413" s="106">
        <v>45333</v>
      </c>
      <c r="L413" s="95" t="s">
        <v>5</v>
      </c>
      <c r="M413" s="97">
        <v>0</v>
      </c>
      <c r="N413" s="97">
        <f t="shared" si="12"/>
        <v>387</v>
      </c>
      <c r="P413" s="106">
        <v>45333</v>
      </c>
      <c r="Q413" s="107"/>
      <c r="R413" s="107"/>
      <c r="S413" s="107"/>
    </row>
    <row r="414" spans="2:19" x14ac:dyDescent="0.25">
      <c r="B414" s="82"/>
      <c r="E414" s="81"/>
      <c r="F414" s="106">
        <v>45334</v>
      </c>
      <c r="G414" s="95" t="s">
        <v>224</v>
      </c>
      <c r="H414" s="97">
        <v>0</v>
      </c>
      <c r="I414" s="99">
        <v>549</v>
      </c>
      <c r="J414" s="81"/>
      <c r="K414" s="106">
        <v>45334</v>
      </c>
      <c r="L414" s="95" t="s">
        <v>5</v>
      </c>
      <c r="M414" s="97">
        <v>0</v>
      </c>
      <c r="N414" s="97">
        <f t="shared" si="12"/>
        <v>387</v>
      </c>
      <c r="P414" s="106">
        <v>45334</v>
      </c>
      <c r="Q414" s="107"/>
      <c r="R414" s="107"/>
      <c r="S414" s="107"/>
    </row>
    <row r="415" spans="2:19" x14ac:dyDescent="0.25">
      <c r="B415" s="82"/>
      <c r="E415" s="81"/>
      <c r="F415" s="106">
        <v>45335</v>
      </c>
      <c r="G415" s="95" t="s">
        <v>224</v>
      </c>
      <c r="H415" s="97">
        <v>0</v>
      </c>
      <c r="I415" s="99">
        <v>549</v>
      </c>
      <c r="J415" s="81"/>
      <c r="K415" s="106">
        <v>45335</v>
      </c>
      <c r="L415" s="95" t="s">
        <v>5</v>
      </c>
      <c r="M415" s="97">
        <v>2</v>
      </c>
      <c r="N415" s="97">
        <f t="shared" si="12"/>
        <v>389</v>
      </c>
      <c r="P415" s="106">
        <v>45335</v>
      </c>
      <c r="Q415" s="107"/>
      <c r="R415" s="107"/>
      <c r="S415" s="107"/>
    </row>
    <row r="416" spans="2:19" x14ac:dyDescent="0.25">
      <c r="B416" s="82"/>
      <c r="E416" s="81"/>
      <c r="F416" s="106">
        <v>45336</v>
      </c>
      <c r="G416" s="95" t="s">
        <v>224</v>
      </c>
      <c r="H416" s="97">
        <v>0</v>
      </c>
      <c r="I416" s="99">
        <v>549</v>
      </c>
      <c r="J416" s="81"/>
      <c r="K416" s="106">
        <v>45336</v>
      </c>
      <c r="L416" s="95" t="s">
        <v>5</v>
      </c>
      <c r="M416" s="97">
        <v>0</v>
      </c>
      <c r="N416" s="97">
        <f t="shared" si="12"/>
        <v>389</v>
      </c>
      <c r="P416" s="106">
        <v>45336</v>
      </c>
      <c r="Q416" s="107"/>
      <c r="R416" s="107"/>
      <c r="S416" s="107"/>
    </row>
    <row r="417" spans="2:19" x14ac:dyDescent="0.25">
      <c r="B417" s="82"/>
      <c r="E417" s="81"/>
      <c r="F417" s="106">
        <v>45337</v>
      </c>
      <c r="G417" s="95" t="s">
        <v>224</v>
      </c>
      <c r="H417" s="97">
        <v>0</v>
      </c>
      <c r="I417" s="99">
        <v>549</v>
      </c>
      <c r="J417" s="81"/>
      <c r="K417" s="106">
        <v>45337</v>
      </c>
      <c r="L417" s="95" t="s">
        <v>5</v>
      </c>
      <c r="M417" s="97">
        <v>0</v>
      </c>
      <c r="N417" s="97">
        <f t="shared" si="12"/>
        <v>389</v>
      </c>
      <c r="P417" s="106">
        <v>45337</v>
      </c>
      <c r="Q417" s="107"/>
      <c r="R417" s="107"/>
      <c r="S417" s="107"/>
    </row>
    <row r="418" spans="2:19" x14ac:dyDescent="0.25">
      <c r="B418" s="82"/>
      <c r="E418" s="81"/>
      <c r="F418" s="106">
        <v>45338</v>
      </c>
      <c r="G418" s="95" t="s">
        <v>224</v>
      </c>
      <c r="H418" s="97">
        <v>0</v>
      </c>
      <c r="I418" s="99">
        <v>549</v>
      </c>
      <c r="J418" s="81"/>
      <c r="K418" s="106">
        <v>45338</v>
      </c>
      <c r="L418" s="95" t="s">
        <v>5</v>
      </c>
      <c r="M418" s="97">
        <v>0</v>
      </c>
      <c r="N418" s="97">
        <f t="shared" si="12"/>
        <v>389</v>
      </c>
      <c r="P418" s="106">
        <v>45338</v>
      </c>
      <c r="Q418" s="107"/>
      <c r="R418" s="107"/>
      <c r="S418" s="107"/>
    </row>
    <row r="419" spans="2:19" x14ac:dyDescent="0.25">
      <c r="B419" s="82"/>
      <c r="E419" s="81"/>
      <c r="F419" s="106">
        <v>45339</v>
      </c>
      <c r="G419" s="95" t="s">
        <v>224</v>
      </c>
      <c r="H419" s="97">
        <v>0</v>
      </c>
      <c r="I419" s="99">
        <v>549</v>
      </c>
      <c r="J419" s="81"/>
      <c r="K419" s="106">
        <v>45339</v>
      </c>
      <c r="L419" s="95" t="s">
        <v>5</v>
      </c>
      <c r="M419" s="97">
        <v>0</v>
      </c>
      <c r="N419" s="97">
        <f t="shared" si="12"/>
        <v>389</v>
      </c>
      <c r="P419" s="106">
        <v>45339</v>
      </c>
      <c r="Q419" s="107"/>
      <c r="R419" s="107"/>
      <c r="S419" s="107"/>
    </row>
    <row r="420" spans="2:19" x14ac:dyDescent="0.25">
      <c r="B420" s="82"/>
      <c r="E420" s="81"/>
      <c r="F420" s="106">
        <v>45340</v>
      </c>
      <c r="G420" s="95" t="s">
        <v>224</v>
      </c>
      <c r="H420" s="97">
        <v>0</v>
      </c>
      <c r="I420" s="99">
        <v>549</v>
      </c>
      <c r="J420" s="81"/>
      <c r="K420" s="106">
        <v>45340</v>
      </c>
      <c r="L420" s="95" t="s">
        <v>5</v>
      </c>
      <c r="M420" s="97">
        <v>0</v>
      </c>
      <c r="N420" s="97">
        <f t="shared" si="12"/>
        <v>389</v>
      </c>
      <c r="P420" s="106">
        <v>45340</v>
      </c>
      <c r="Q420" s="107"/>
      <c r="R420" s="107"/>
      <c r="S420" s="107"/>
    </row>
    <row r="421" spans="2:19" x14ac:dyDescent="0.25">
      <c r="B421" s="82"/>
      <c r="E421" s="81"/>
      <c r="F421" s="106">
        <v>45341</v>
      </c>
      <c r="G421" s="95" t="s">
        <v>224</v>
      </c>
      <c r="H421" s="97">
        <v>12</v>
      </c>
      <c r="I421" s="99">
        <v>561</v>
      </c>
      <c r="J421" s="81"/>
      <c r="K421" s="106">
        <v>45341</v>
      </c>
      <c r="L421" s="95" t="s">
        <v>5</v>
      </c>
      <c r="M421" s="97">
        <v>0</v>
      </c>
      <c r="N421" s="97">
        <f t="shared" si="12"/>
        <v>389</v>
      </c>
      <c r="P421" s="106">
        <v>45341</v>
      </c>
      <c r="Q421" s="107"/>
      <c r="R421" s="107"/>
      <c r="S421" s="107"/>
    </row>
    <row r="422" spans="2:19" x14ac:dyDescent="0.25">
      <c r="B422" s="82"/>
      <c r="E422" s="81"/>
      <c r="F422" s="106">
        <v>45342</v>
      </c>
      <c r="G422" s="95" t="s">
        <v>224</v>
      </c>
      <c r="H422" s="97">
        <v>0</v>
      </c>
      <c r="I422" s="99">
        <v>561</v>
      </c>
      <c r="J422" s="81"/>
      <c r="K422" s="106">
        <v>45342</v>
      </c>
      <c r="L422" s="95" t="s">
        <v>5</v>
      </c>
      <c r="M422" s="97">
        <v>3</v>
      </c>
      <c r="N422" s="97">
        <f t="shared" si="12"/>
        <v>392</v>
      </c>
      <c r="P422" s="106">
        <v>45342</v>
      </c>
      <c r="Q422" s="107"/>
      <c r="R422" s="107"/>
      <c r="S422" s="107"/>
    </row>
    <row r="423" spans="2:19" x14ac:dyDescent="0.25">
      <c r="B423" s="82"/>
      <c r="E423" s="81"/>
      <c r="F423" s="106">
        <v>45343</v>
      </c>
      <c r="G423" s="95" t="s">
        <v>224</v>
      </c>
      <c r="H423" s="97">
        <v>5</v>
      </c>
      <c r="I423" s="99">
        <v>566</v>
      </c>
      <c r="J423" s="81"/>
      <c r="K423" s="106">
        <v>45343</v>
      </c>
      <c r="L423" s="95" t="s">
        <v>5</v>
      </c>
      <c r="M423" s="97">
        <v>0</v>
      </c>
      <c r="N423" s="97">
        <f t="shared" si="12"/>
        <v>392</v>
      </c>
      <c r="P423" s="106">
        <v>45343</v>
      </c>
      <c r="Q423" s="107"/>
      <c r="R423" s="107"/>
      <c r="S423" s="107"/>
    </row>
    <row r="424" spans="2:19" x14ac:dyDescent="0.25">
      <c r="B424" s="82"/>
      <c r="E424" s="81"/>
      <c r="F424" s="106">
        <v>45344</v>
      </c>
      <c r="G424" s="95" t="s">
        <v>224</v>
      </c>
      <c r="H424" s="97">
        <v>0</v>
      </c>
      <c r="I424" s="99">
        <v>566</v>
      </c>
      <c r="J424" s="81"/>
      <c r="K424" s="106">
        <v>45344</v>
      </c>
      <c r="L424" s="95" t="s">
        <v>5</v>
      </c>
      <c r="M424" s="97">
        <v>0</v>
      </c>
      <c r="N424" s="97">
        <f t="shared" si="12"/>
        <v>392</v>
      </c>
      <c r="P424" s="106">
        <v>45344</v>
      </c>
      <c r="Q424" s="107"/>
      <c r="R424" s="107"/>
      <c r="S424" s="107"/>
    </row>
    <row r="425" spans="2:19" x14ac:dyDescent="0.25">
      <c r="B425" s="82"/>
      <c r="E425" s="81"/>
      <c r="F425" s="106">
        <v>45345</v>
      </c>
      <c r="G425" s="95" t="s">
        <v>224</v>
      </c>
      <c r="H425" s="97">
        <v>0</v>
      </c>
      <c r="I425" s="99">
        <v>566</v>
      </c>
      <c r="J425" s="81"/>
      <c r="K425" s="106">
        <v>45345</v>
      </c>
      <c r="L425" s="95" t="s">
        <v>5</v>
      </c>
      <c r="M425" s="97">
        <v>0</v>
      </c>
      <c r="N425" s="97">
        <f t="shared" si="12"/>
        <v>392</v>
      </c>
      <c r="P425" s="106">
        <v>45345</v>
      </c>
      <c r="Q425" s="107"/>
      <c r="R425" s="107"/>
      <c r="S425" s="107"/>
    </row>
    <row r="426" spans="2:19" x14ac:dyDescent="0.25">
      <c r="B426" s="82"/>
      <c r="E426" s="81"/>
      <c r="F426" s="106">
        <v>45346</v>
      </c>
      <c r="G426" s="95" t="s">
        <v>224</v>
      </c>
      <c r="H426" s="97">
        <v>0</v>
      </c>
      <c r="I426" s="99">
        <v>566</v>
      </c>
      <c r="J426" s="81"/>
      <c r="K426" s="106">
        <v>45346</v>
      </c>
      <c r="L426" s="95" t="s">
        <v>5</v>
      </c>
      <c r="M426" s="97">
        <v>0</v>
      </c>
      <c r="N426" s="97">
        <f t="shared" si="12"/>
        <v>392</v>
      </c>
      <c r="P426" s="106">
        <v>45346</v>
      </c>
      <c r="Q426" s="107"/>
      <c r="R426" s="107"/>
      <c r="S426" s="107"/>
    </row>
    <row r="427" spans="2:19" x14ac:dyDescent="0.25">
      <c r="B427" s="82"/>
      <c r="E427" s="81"/>
      <c r="F427" s="106">
        <v>45347</v>
      </c>
      <c r="G427" s="95" t="s">
        <v>224</v>
      </c>
      <c r="H427" s="97">
        <v>0</v>
      </c>
      <c r="I427" s="99">
        <v>566</v>
      </c>
      <c r="J427" s="81"/>
      <c r="K427" s="106">
        <v>45347</v>
      </c>
      <c r="L427" s="95" t="s">
        <v>5</v>
      </c>
      <c r="M427" s="97">
        <v>0</v>
      </c>
      <c r="N427" s="97">
        <f t="shared" si="12"/>
        <v>392</v>
      </c>
      <c r="P427" s="106">
        <v>45347</v>
      </c>
      <c r="Q427" s="107"/>
      <c r="R427" s="107"/>
      <c r="S427" s="107"/>
    </row>
    <row r="428" spans="2:19" x14ac:dyDescent="0.25">
      <c r="B428" s="82"/>
      <c r="E428" s="81"/>
      <c r="F428" s="106">
        <v>45348</v>
      </c>
      <c r="G428" s="95" t="s">
        <v>224</v>
      </c>
      <c r="H428" s="97">
        <v>0</v>
      </c>
      <c r="I428" s="99">
        <v>566</v>
      </c>
      <c r="J428" s="81"/>
      <c r="K428" s="106">
        <v>45348</v>
      </c>
      <c r="L428" s="95" t="s">
        <v>5</v>
      </c>
      <c r="M428" s="97">
        <v>0</v>
      </c>
      <c r="N428" s="97">
        <f t="shared" si="12"/>
        <v>392</v>
      </c>
      <c r="P428" s="106">
        <v>45348</v>
      </c>
      <c r="Q428" s="107"/>
      <c r="R428" s="107"/>
      <c r="S428" s="107"/>
    </row>
    <row r="429" spans="2:19" x14ac:dyDescent="0.25">
      <c r="B429" s="82"/>
      <c r="E429" s="81"/>
      <c r="F429" s="106">
        <v>45349</v>
      </c>
      <c r="G429" s="95" t="s">
        <v>224</v>
      </c>
      <c r="H429" s="97">
        <v>0</v>
      </c>
      <c r="I429" s="99">
        <v>566</v>
      </c>
      <c r="J429" s="81"/>
      <c r="K429" s="106">
        <v>45349</v>
      </c>
      <c r="L429" s="95" t="s">
        <v>5</v>
      </c>
      <c r="M429" s="97">
        <v>0</v>
      </c>
      <c r="N429" s="97">
        <f t="shared" si="12"/>
        <v>392</v>
      </c>
      <c r="P429" s="106">
        <v>45349</v>
      </c>
      <c r="Q429" s="107"/>
      <c r="R429" s="107"/>
      <c r="S429" s="107"/>
    </row>
    <row r="430" spans="2:19" x14ac:dyDescent="0.25">
      <c r="B430" s="82"/>
      <c r="E430" s="81"/>
      <c r="F430" s="106">
        <v>45350</v>
      </c>
      <c r="G430" s="95" t="s">
        <v>224</v>
      </c>
      <c r="H430" s="97">
        <v>0</v>
      </c>
      <c r="I430" s="99">
        <v>566</v>
      </c>
      <c r="J430" s="81"/>
      <c r="K430" s="106">
        <v>45350</v>
      </c>
      <c r="L430" s="95" t="s">
        <v>5</v>
      </c>
      <c r="M430" s="97">
        <v>0</v>
      </c>
      <c r="N430" s="97">
        <f t="shared" si="12"/>
        <v>392</v>
      </c>
      <c r="P430" s="106">
        <v>45350</v>
      </c>
      <c r="Q430" s="107"/>
      <c r="R430" s="107"/>
      <c r="S430" s="107"/>
    </row>
    <row r="431" spans="2:19" x14ac:dyDescent="0.25">
      <c r="B431" s="82"/>
      <c r="E431" s="81"/>
      <c r="F431" s="106">
        <v>45351</v>
      </c>
      <c r="G431" s="95" t="s">
        <v>224</v>
      </c>
      <c r="H431" s="97">
        <v>0</v>
      </c>
      <c r="I431" s="99">
        <v>566</v>
      </c>
      <c r="J431" s="81"/>
      <c r="K431" s="106">
        <v>45351</v>
      </c>
      <c r="L431" s="95" t="s">
        <v>5</v>
      </c>
      <c r="M431" s="97">
        <v>0</v>
      </c>
      <c r="N431" s="97">
        <f t="shared" si="12"/>
        <v>392</v>
      </c>
      <c r="P431" s="106">
        <v>45351</v>
      </c>
      <c r="Q431" s="107"/>
      <c r="R431" s="107"/>
      <c r="S431" s="107"/>
    </row>
    <row r="432" spans="2:19" x14ac:dyDescent="0.25">
      <c r="B432" s="82"/>
      <c r="E432" s="81"/>
      <c r="F432" s="106">
        <v>45352</v>
      </c>
      <c r="G432" s="95" t="s">
        <v>224</v>
      </c>
      <c r="H432" s="97">
        <v>0</v>
      </c>
      <c r="I432" s="99">
        <v>566</v>
      </c>
      <c r="J432" s="81"/>
      <c r="K432" s="106">
        <v>45352</v>
      </c>
      <c r="L432" s="95" t="s">
        <v>5</v>
      </c>
      <c r="M432" s="97">
        <v>0</v>
      </c>
      <c r="N432" s="97">
        <f t="shared" si="12"/>
        <v>392</v>
      </c>
      <c r="P432" s="106">
        <v>45352</v>
      </c>
      <c r="Q432" s="107"/>
      <c r="R432" s="107"/>
      <c r="S432" s="107"/>
    </row>
    <row r="433" spans="2:19" x14ac:dyDescent="0.25">
      <c r="B433" s="82"/>
      <c r="E433" s="81"/>
      <c r="F433" s="106">
        <v>45353</v>
      </c>
      <c r="G433" s="95" t="s">
        <v>224</v>
      </c>
      <c r="H433" s="97">
        <v>0</v>
      </c>
      <c r="I433" s="99">
        <v>566</v>
      </c>
      <c r="J433" s="81"/>
      <c r="K433" s="106">
        <v>45353</v>
      </c>
      <c r="L433" s="95" t="s">
        <v>5</v>
      </c>
      <c r="M433" s="97">
        <v>0</v>
      </c>
      <c r="N433" s="97">
        <f t="shared" si="12"/>
        <v>392</v>
      </c>
      <c r="P433" s="106">
        <v>45353</v>
      </c>
      <c r="Q433" s="107"/>
      <c r="R433" s="107"/>
      <c r="S433" s="107"/>
    </row>
    <row r="434" spans="2:19" x14ac:dyDescent="0.25">
      <c r="B434" s="82"/>
      <c r="E434" s="81"/>
      <c r="F434" s="106">
        <v>45354</v>
      </c>
      <c r="G434" s="95" t="s">
        <v>224</v>
      </c>
      <c r="H434" s="97">
        <v>0</v>
      </c>
      <c r="I434" s="99">
        <v>566</v>
      </c>
      <c r="J434" s="81"/>
      <c r="K434" s="106">
        <v>45354</v>
      </c>
      <c r="L434" s="95" t="s">
        <v>5</v>
      </c>
      <c r="M434" s="97">
        <v>0</v>
      </c>
      <c r="N434" s="97">
        <f t="shared" si="12"/>
        <v>392</v>
      </c>
      <c r="P434" s="106">
        <v>45354</v>
      </c>
      <c r="Q434" s="107"/>
      <c r="R434" s="107"/>
      <c r="S434" s="107"/>
    </row>
    <row r="435" spans="2:19" x14ac:dyDescent="0.25">
      <c r="B435" s="82"/>
      <c r="E435" s="81"/>
      <c r="F435" s="106">
        <v>45355</v>
      </c>
      <c r="G435" s="95" t="s">
        <v>224</v>
      </c>
      <c r="H435" s="97">
        <v>5</v>
      </c>
      <c r="I435" s="99">
        <v>571</v>
      </c>
      <c r="J435" s="81"/>
      <c r="K435" s="106">
        <v>45355</v>
      </c>
      <c r="L435" s="95" t="s">
        <v>5</v>
      </c>
      <c r="M435" s="97">
        <v>0</v>
      </c>
      <c r="N435" s="97">
        <f t="shared" si="12"/>
        <v>392</v>
      </c>
      <c r="P435" s="106">
        <v>45355</v>
      </c>
      <c r="Q435" s="107"/>
      <c r="R435" s="107"/>
      <c r="S435" s="107"/>
    </row>
    <row r="436" spans="2:19" x14ac:dyDescent="0.25">
      <c r="B436" s="82"/>
      <c r="E436" s="81"/>
      <c r="F436" s="106">
        <v>45356</v>
      </c>
      <c r="G436" s="95" t="s">
        <v>224</v>
      </c>
      <c r="H436" s="97">
        <v>4</v>
      </c>
      <c r="I436" s="99">
        <v>575</v>
      </c>
      <c r="J436" s="81"/>
      <c r="K436" s="106">
        <v>45356</v>
      </c>
      <c r="L436" s="95" t="s">
        <v>5</v>
      </c>
      <c r="M436" s="97">
        <v>0</v>
      </c>
      <c r="N436" s="97">
        <f t="shared" si="12"/>
        <v>392</v>
      </c>
      <c r="P436" s="106">
        <v>45356</v>
      </c>
      <c r="Q436" s="107"/>
      <c r="R436" s="107"/>
      <c r="S436" s="107"/>
    </row>
    <row r="437" spans="2:19" x14ac:dyDescent="0.25">
      <c r="B437" s="82"/>
      <c r="E437" s="81"/>
      <c r="F437" s="106">
        <v>45357</v>
      </c>
      <c r="G437" s="95" t="s">
        <v>224</v>
      </c>
      <c r="H437" s="97">
        <v>0</v>
      </c>
      <c r="I437" s="99">
        <v>575</v>
      </c>
      <c r="J437" s="81"/>
      <c r="K437" s="106">
        <v>45357</v>
      </c>
      <c r="L437" s="95" t="s">
        <v>5</v>
      </c>
      <c r="M437" s="97">
        <v>0</v>
      </c>
      <c r="N437" s="97">
        <f t="shared" si="12"/>
        <v>392</v>
      </c>
      <c r="P437" s="106">
        <v>45357</v>
      </c>
      <c r="Q437" s="107"/>
      <c r="R437" s="107"/>
      <c r="S437" s="107"/>
    </row>
    <row r="438" spans="2:19" x14ac:dyDescent="0.25">
      <c r="B438" s="82"/>
      <c r="E438" s="81"/>
      <c r="F438" s="106">
        <v>45358</v>
      </c>
      <c r="G438" s="95" t="s">
        <v>224</v>
      </c>
      <c r="H438" s="97">
        <v>0</v>
      </c>
      <c r="I438" s="99">
        <v>575</v>
      </c>
      <c r="J438" s="81"/>
      <c r="K438" s="106">
        <v>45358</v>
      </c>
      <c r="L438" s="95" t="s">
        <v>5</v>
      </c>
      <c r="M438" s="97">
        <v>0</v>
      </c>
      <c r="N438" s="97">
        <f t="shared" si="12"/>
        <v>392</v>
      </c>
      <c r="P438" s="106">
        <v>45358</v>
      </c>
      <c r="Q438" s="107"/>
      <c r="R438" s="107"/>
      <c r="S438" s="107"/>
    </row>
    <row r="439" spans="2:19" x14ac:dyDescent="0.25">
      <c r="B439" s="82"/>
      <c r="E439" s="81"/>
      <c r="F439" s="106">
        <v>45359</v>
      </c>
      <c r="G439" s="95" t="s">
        <v>224</v>
      </c>
      <c r="H439" s="97">
        <v>0</v>
      </c>
      <c r="I439" s="99">
        <v>575</v>
      </c>
      <c r="J439" s="81"/>
      <c r="K439" s="106">
        <v>45359</v>
      </c>
      <c r="L439" s="95" t="s">
        <v>5</v>
      </c>
      <c r="M439" s="97">
        <v>0</v>
      </c>
      <c r="N439" s="97">
        <f t="shared" si="12"/>
        <v>392</v>
      </c>
      <c r="P439" s="106">
        <v>45359</v>
      </c>
      <c r="Q439" s="107"/>
      <c r="R439" s="107"/>
      <c r="S439" s="107"/>
    </row>
    <row r="440" spans="2:19" x14ac:dyDescent="0.25">
      <c r="B440" s="82"/>
      <c r="E440" s="81"/>
      <c r="F440" s="106">
        <v>45360</v>
      </c>
      <c r="G440" s="95" t="s">
        <v>224</v>
      </c>
      <c r="H440" s="97">
        <v>0</v>
      </c>
      <c r="I440" s="99">
        <v>575</v>
      </c>
      <c r="J440" s="81"/>
      <c r="K440" s="106">
        <v>45360</v>
      </c>
      <c r="L440" s="95" t="s">
        <v>5</v>
      </c>
      <c r="M440" s="97">
        <v>0</v>
      </c>
      <c r="N440" s="97">
        <f t="shared" si="12"/>
        <v>392</v>
      </c>
      <c r="P440" s="106">
        <v>45360</v>
      </c>
      <c r="Q440" s="107"/>
      <c r="R440" s="107"/>
      <c r="S440" s="107"/>
    </row>
    <row r="441" spans="2:19" x14ac:dyDescent="0.25">
      <c r="B441" s="82"/>
      <c r="E441" s="81"/>
      <c r="F441" s="106">
        <v>45361</v>
      </c>
      <c r="G441" s="95" t="s">
        <v>224</v>
      </c>
      <c r="H441" s="97">
        <v>0</v>
      </c>
      <c r="I441" s="99">
        <v>575</v>
      </c>
      <c r="J441" s="81"/>
      <c r="K441" s="106">
        <v>45361</v>
      </c>
      <c r="L441" s="95" t="s">
        <v>5</v>
      </c>
      <c r="M441" s="97">
        <v>0</v>
      </c>
      <c r="N441" s="97">
        <f t="shared" si="12"/>
        <v>392</v>
      </c>
      <c r="P441" s="106">
        <v>45361</v>
      </c>
      <c r="Q441" s="107"/>
      <c r="R441" s="107"/>
      <c r="S441" s="107"/>
    </row>
    <row r="442" spans="2:19" x14ac:dyDescent="0.25">
      <c r="B442" s="82"/>
      <c r="E442" s="81"/>
      <c r="F442" s="106">
        <v>45362</v>
      </c>
      <c r="G442" s="95" t="s">
        <v>224</v>
      </c>
      <c r="H442" s="97">
        <v>0</v>
      </c>
      <c r="I442" s="99">
        <v>575</v>
      </c>
      <c r="J442" s="81"/>
      <c r="K442" s="106">
        <v>45362</v>
      </c>
      <c r="L442" s="95" t="s">
        <v>5</v>
      </c>
      <c r="M442" s="97">
        <v>0</v>
      </c>
      <c r="N442" s="97">
        <f t="shared" si="12"/>
        <v>392</v>
      </c>
      <c r="P442" s="106">
        <v>45362</v>
      </c>
      <c r="Q442" s="107"/>
      <c r="R442" s="107"/>
      <c r="S442" s="107"/>
    </row>
    <row r="443" spans="2:19" x14ac:dyDescent="0.25">
      <c r="B443" s="82"/>
      <c r="E443" s="81"/>
      <c r="F443" s="106">
        <v>45363</v>
      </c>
      <c r="G443" s="95" t="s">
        <v>224</v>
      </c>
      <c r="H443" s="97">
        <v>4</v>
      </c>
      <c r="I443" s="99">
        <v>579</v>
      </c>
      <c r="J443" s="81"/>
      <c r="K443" s="106">
        <v>45363</v>
      </c>
      <c r="L443" s="95" t="s">
        <v>5</v>
      </c>
      <c r="M443" s="97">
        <v>0</v>
      </c>
      <c r="N443" s="97">
        <f t="shared" si="12"/>
        <v>392</v>
      </c>
      <c r="P443" s="106">
        <v>45363</v>
      </c>
      <c r="Q443" s="107"/>
      <c r="R443" s="107"/>
      <c r="S443" s="107"/>
    </row>
    <row r="444" spans="2:19" x14ac:dyDescent="0.25">
      <c r="B444" s="82"/>
      <c r="E444" s="81"/>
      <c r="F444" s="106">
        <v>45364</v>
      </c>
      <c r="G444" s="95" t="s">
        <v>224</v>
      </c>
      <c r="H444" s="97">
        <v>0</v>
      </c>
      <c r="I444" s="99">
        <v>579</v>
      </c>
      <c r="J444" s="81"/>
      <c r="K444" s="106">
        <v>45364</v>
      </c>
      <c r="L444" s="95" t="s">
        <v>5</v>
      </c>
      <c r="M444" s="97">
        <v>0</v>
      </c>
      <c r="N444" s="97">
        <f t="shared" si="12"/>
        <v>392</v>
      </c>
      <c r="P444" s="106">
        <v>45364</v>
      </c>
      <c r="Q444" s="107"/>
      <c r="R444" s="107"/>
      <c r="S444" s="107"/>
    </row>
    <row r="445" spans="2:19" x14ac:dyDescent="0.25">
      <c r="B445" s="82"/>
      <c r="E445" s="81"/>
      <c r="F445" s="106">
        <v>45365</v>
      </c>
      <c r="G445" s="95" t="s">
        <v>224</v>
      </c>
      <c r="H445" s="97">
        <v>5</v>
      </c>
      <c r="I445" s="99">
        <v>584</v>
      </c>
      <c r="J445" s="81"/>
      <c r="K445" s="106">
        <v>45365</v>
      </c>
      <c r="L445" s="95" t="s">
        <v>5</v>
      </c>
      <c r="M445" s="97">
        <v>0</v>
      </c>
      <c r="N445" s="97">
        <f t="shared" si="12"/>
        <v>392</v>
      </c>
      <c r="P445" s="106">
        <v>45365</v>
      </c>
      <c r="Q445" s="107"/>
      <c r="R445" s="107"/>
      <c r="S445" s="107"/>
    </row>
    <row r="446" spans="2:19" x14ac:dyDescent="0.25">
      <c r="B446" s="82"/>
      <c r="E446" s="81"/>
      <c r="F446" s="106">
        <v>45366</v>
      </c>
      <c r="G446" s="95" t="s">
        <v>224</v>
      </c>
      <c r="H446" s="97">
        <v>0</v>
      </c>
      <c r="I446" s="99">
        <v>584</v>
      </c>
      <c r="J446" s="81"/>
      <c r="K446" s="106">
        <v>45366</v>
      </c>
      <c r="L446" s="95" t="s">
        <v>5</v>
      </c>
      <c r="M446" s="97">
        <v>0</v>
      </c>
      <c r="N446" s="97">
        <f t="shared" si="12"/>
        <v>392</v>
      </c>
      <c r="P446" s="106">
        <v>45366</v>
      </c>
      <c r="Q446" s="107"/>
      <c r="R446" s="107"/>
      <c r="S446" s="107"/>
    </row>
    <row r="447" spans="2:19" x14ac:dyDescent="0.25">
      <c r="B447" s="82"/>
      <c r="E447" s="81"/>
      <c r="F447" s="106">
        <v>45367</v>
      </c>
      <c r="G447" s="95" t="s">
        <v>224</v>
      </c>
      <c r="H447" s="97">
        <v>0</v>
      </c>
      <c r="I447" s="99">
        <v>584</v>
      </c>
      <c r="J447" s="81"/>
      <c r="K447" s="106">
        <v>45367</v>
      </c>
      <c r="L447" s="95" t="s">
        <v>5</v>
      </c>
      <c r="M447" s="97">
        <v>0</v>
      </c>
      <c r="N447" s="97">
        <f t="shared" si="12"/>
        <v>392</v>
      </c>
      <c r="P447" s="106">
        <v>45367</v>
      </c>
      <c r="Q447" s="107"/>
      <c r="R447" s="107"/>
      <c r="S447" s="107"/>
    </row>
    <row r="448" spans="2:19" x14ac:dyDescent="0.25">
      <c r="B448" s="82"/>
      <c r="E448" s="81"/>
      <c r="F448" s="106">
        <v>45368</v>
      </c>
      <c r="G448" s="95" t="s">
        <v>224</v>
      </c>
      <c r="H448" s="97">
        <v>0</v>
      </c>
      <c r="I448" s="99">
        <v>584</v>
      </c>
      <c r="J448" s="81"/>
      <c r="K448" s="106">
        <v>45368</v>
      </c>
      <c r="L448" s="95" t="s">
        <v>5</v>
      </c>
      <c r="M448" s="97">
        <v>0</v>
      </c>
      <c r="N448" s="97">
        <f t="shared" si="12"/>
        <v>392</v>
      </c>
      <c r="P448" s="106">
        <v>45368</v>
      </c>
      <c r="Q448" s="107"/>
      <c r="R448" s="107"/>
      <c r="S448" s="107"/>
    </row>
    <row r="449" spans="2:19" x14ac:dyDescent="0.25">
      <c r="B449" s="82"/>
      <c r="E449" s="81"/>
      <c r="F449" s="106">
        <v>45369</v>
      </c>
      <c r="G449" s="95" t="s">
        <v>224</v>
      </c>
      <c r="H449" s="97">
        <v>0</v>
      </c>
      <c r="I449" s="99">
        <v>584</v>
      </c>
      <c r="J449" s="81"/>
      <c r="K449" s="106">
        <v>45369</v>
      </c>
      <c r="L449" s="95" t="s">
        <v>5</v>
      </c>
      <c r="M449" s="97">
        <v>0</v>
      </c>
      <c r="N449" s="97">
        <f t="shared" si="12"/>
        <v>392</v>
      </c>
      <c r="P449" s="106">
        <v>45369</v>
      </c>
      <c r="Q449" s="107"/>
      <c r="R449" s="107"/>
      <c r="S449" s="107"/>
    </row>
    <row r="450" spans="2:19" x14ac:dyDescent="0.25">
      <c r="B450" s="82"/>
      <c r="E450" s="81"/>
      <c r="F450" s="106">
        <v>45370</v>
      </c>
      <c r="G450" s="95" t="s">
        <v>224</v>
      </c>
      <c r="H450" s="97">
        <v>3</v>
      </c>
      <c r="I450" s="99">
        <v>587</v>
      </c>
      <c r="J450" s="81"/>
      <c r="K450" s="106">
        <v>45370</v>
      </c>
      <c r="L450" s="95" t="s">
        <v>5</v>
      </c>
      <c r="M450" s="97">
        <v>0</v>
      </c>
      <c r="N450" s="97">
        <f t="shared" si="12"/>
        <v>392</v>
      </c>
      <c r="P450" s="106">
        <v>45370</v>
      </c>
      <c r="Q450" s="107"/>
      <c r="R450" s="107"/>
      <c r="S450" s="107"/>
    </row>
    <row r="451" spans="2:19" x14ac:dyDescent="0.25">
      <c r="B451" s="82"/>
      <c r="E451" s="81"/>
      <c r="F451" s="106">
        <v>45371</v>
      </c>
      <c r="G451" s="95" t="s">
        <v>224</v>
      </c>
      <c r="H451" s="97">
        <v>3</v>
      </c>
      <c r="I451" s="99">
        <v>590</v>
      </c>
      <c r="J451" s="81"/>
      <c r="K451" s="106">
        <v>45371</v>
      </c>
      <c r="L451" s="95" t="s">
        <v>5</v>
      </c>
      <c r="M451" s="97">
        <v>0</v>
      </c>
      <c r="N451" s="97">
        <f t="shared" si="12"/>
        <v>392</v>
      </c>
      <c r="P451" s="106">
        <v>45371</v>
      </c>
      <c r="Q451" s="107"/>
      <c r="R451" s="107"/>
      <c r="S451" s="107"/>
    </row>
    <row r="452" spans="2:19" x14ac:dyDescent="0.25">
      <c r="B452" s="82"/>
      <c r="E452" s="81"/>
      <c r="F452" s="106">
        <v>45372</v>
      </c>
      <c r="G452" s="95" t="s">
        <v>224</v>
      </c>
      <c r="H452" s="97">
        <v>3</v>
      </c>
      <c r="I452" s="99">
        <v>593</v>
      </c>
      <c r="J452" s="81"/>
      <c r="K452" s="106">
        <v>45372</v>
      </c>
      <c r="L452" s="95" t="s">
        <v>5</v>
      </c>
      <c r="M452" s="97">
        <v>0</v>
      </c>
      <c r="N452" s="97">
        <f t="shared" si="12"/>
        <v>392</v>
      </c>
      <c r="P452" s="106">
        <v>45372</v>
      </c>
      <c r="Q452" s="107"/>
      <c r="R452" s="107"/>
      <c r="S452" s="107"/>
    </row>
    <row r="453" spans="2:19" x14ac:dyDescent="0.25">
      <c r="B453" s="82"/>
      <c r="E453" s="81"/>
      <c r="F453" s="106">
        <v>45373</v>
      </c>
      <c r="G453" s="95" t="s">
        <v>224</v>
      </c>
      <c r="H453" s="97">
        <v>0</v>
      </c>
      <c r="I453" s="99">
        <v>593</v>
      </c>
      <c r="J453" s="81"/>
      <c r="K453" s="106">
        <v>45373</v>
      </c>
      <c r="L453" s="95" t="s">
        <v>5</v>
      </c>
      <c r="M453" s="97">
        <v>0</v>
      </c>
      <c r="N453" s="97">
        <f t="shared" si="12"/>
        <v>392</v>
      </c>
      <c r="P453" s="106">
        <v>45373</v>
      </c>
      <c r="Q453" s="107"/>
      <c r="R453" s="107"/>
      <c r="S453" s="107"/>
    </row>
    <row r="454" spans="2:19" x14ac:dyDescent="0.25">
      <c r="B454" s="82"/>
      <c r="E454" s="81"/>
      <c r="F454" s="106">
        <v>45374</v>
      </c>
      <c r="G454" s="95" t="s">
        <v>224</v>
      </c>
      <c r="H454" s="97">
        <v>0</v>
      </c>
      <c r="I454" s="99">
        <v>593</v>
      </c>
      <c r="J454" s="81"/>
      <c r="K454" s="106">
        <v>45374</v>
      </c>
      <c r="L454" s="95" t="s">
        <v>5</v>
      </c>
      <c r="M454" s="97">
        <v>0</v>
      </c>
      <c r="N454" s="97">
        <f t="shared" si="12"/>
        <v>392</v>
      </c>
      <c r="P454" s="106">
        <v>45374</v>
      </c>
      <c r="Q454" s="107"/>
      <c r="R454" s="107"/>
      <c r="S454" s="107"/>
    </row>
    <row r="455" spans="2:19" x14ac:dyDescent="0.25">
      <c r="B455" s="82"/>
      <c r="E455" s="81"/>
      <c r="F455" s="106">
        <v>45375</v>
      </c>
      <c r="G455" s="95" t="s">
        <v>224</v>
      </c>
      <c r="H455" s="97">
        <v>0</v>
      </c>
      <c r="I455" s="99">
        <v>593</v>
      </c>
      <c r="J455" s="81"/>
      <c r="K455" s="106">
        <v>45375</v>
      </c>
      <c r="L455" s="95" t="s">
        <v>5</v>
      </c>
      <c r="M455" s="97">
        <v>0</v>
      </c>
      <c r="N455" s="97">
        <f t="shared" si="12"/>
        <v>392</v>
      </c>
      <c r="P455" s="106">
        <v>45375</v>
      </c>
      <c r="Q455" s="107"/>
      <c r="R455" s="107"/>
      <c r="S455" s="107"/>
    </row>
    <row r="456" spans="2:19" x14ac:dyDescent="0.25">
      <c r="B456" s="82"/>
      <c r="E456" s="81"/>
      <c r="F456" s="106">
        <v>45376</v>
      </c>
      <c r="G456" s="95" t="s">
        <v>224</v>
      </c>
      <c r="H456" s="97">
        <v>0</v>
      </c>
      <c r="I456" s="99">
        <v>593</v>
      </c>
      <c r="J456" s="81"/>
      <c r="K456" s="106">
        <v>45376</v>
      </c>
      <c r="L456" s="95" t="s">
        <v>5</v>
      </c>
      <c r="M456" s="97">
        <v>0</v>
      </c>
      <c r="N456" s="97">
        <f t="shared" si="12"/>
        <v>392</v>
      </c>
      <c r="P456" s="106">
        <v>45376</v>
      </c>
      <c r="Q456" s="107"/>
      <c r="R456" s="107"/>
      <c r="S456" s="107"/>
    </row>
    <row r="457" spans="2:19" x14ac:dyDescent="0.25">
      <c r="B457" s="82"/>
      <c r="E457" s="81"/>
      <c r="F457" s="106">
        <v>45377</v>
      </c>
      <c r="G457" s="95" t="s">
        <v>224</v>
      </c>
      <c r="H457" s="97">
        <v>0</v>
      </c>
      <c r="I457" s="99">
        <v>593</v>
      </c>
      <c r="J457" s="81"/>
      <c r="K457" s="106">
        <v>45377</v>
      </c>
      <c r="L457" s="95" t="s">
        <v>5</v>
      </c>
      <c r="M457" s="97">
        <v>6</v>
      </c>
      <c r="N457" s="97">
        <f t="shared" ref="N457:N520" si="13">N456+M457</f>
        <v>398</v>
      </c>
      <c r="P457" s="106">
        <v>45377</v>
      </c>
      <c r="Q457" s="107"/>
      <c r="R457" s="107"/>
      <c r="S457" s="107"/>
    </row>
    <row r="458" spans="2:19" x14ac:dyDescent="0.25">
      <c r="B458" s="82"/>
      <c r="E458" s="81"/>
      <c r="F458" s="106">
        <v>45378</v>
      </c>
      <c r="G458" s="95" t="s">
        <v>224</v>
      </c>
      <c r="H458" s="97">
        <v>0</v>
      </c>
      <c r="I458" s="99">
        <v>593</v>
      </c>
      <c r="J458" s="81"/>
      <c r="K458" s="106">
        <v>45378</v>
      </c>
      <c r="L458" s="95" t="s">
        <v>5</v>
      </c>
      <c r="M458" s="97">
        <v>6</v>
      </c>
      <c r="N458" s="97">
        <f t="shared" si="13"/>
        <v>404</v>
      </c>
      <c r="P458" s="106">
        <v>45378</v>
      </c>
      <c r="Q458" s="107"/>
      <c r="R458" s="107"/>
      <c r="S458" s="107"/>
    </row>
    <row r="459" spans="2:19" x14ac:dyDescent="0.25">
      <c r="B459" s="82"/>
      <c r="E459" s="81"/>
      <c r="F459" s="106">
        <v>45379</v>
      </c>
      <c r="G459" s="95" t="s">
        <v>224</v>
      </c>
      <c r="H459" s="97">
        <v>0</v>
      </c>
      <c r="I459" s="99">
        <v>593</v>
      </c>
      <c r="J459" s="81"/>
      <c r="K459" s="106">
        <v>45379</v>
      </c>
      <c r="L459" s="95" t="s">
        <v>5</v>
      </c>
      <c r="M459" s="97">
        <v>0</v>
      </c>
      <c r="N459" s="97">
        <f t="shared" si="13"/>
        <v>404</v>
      </c>
      <c r="P459" s="106">
        <v>45379</v>
      </c>
      <c r="Q459" s="107"/>
      <c r="R459" s="107"/>
      <c r="S459" s="107"/>
    </row>
    <row r="460" spans="2:19" x14ac:dyDescent="0.25">
      <c r="B460" s="82"/>
      <c r="E460" s="81"/>
      <c r="F460" s="106">
        <v>45380</v>
      </c>
      <c r="G460" s="95" t="s">
        <v>224</v>
      </c>
      <c r="H460" s="97">
        <v>0</v>
      </c>
      <c r="I460" s="99">
        <v>593</v>
      </c>
      <c r="J460" s="81"/>
      <c r="K460" s="106">
        <v>45380</v>
      </c>
      <c r="L460" s="95" t="s">
        <v>5</v>
      </c>
      <c r="M460" s="97">
        <v>0</v>
      </c>
      <c r="N460" s="97">
        <f t="shared" si="13"/>
        <v>404</v>
      </c>
      <c r="P460" s="106">
        <v>45380</v>
      </c>
      <c r="Q460" s="107"/>
      <c r="R460" s="107"/>
      <c r="S460" s="107"/>
    </row>
    <row r="461" spans="2:19" x14ac:dyDescent="0.25">
      <c r="B461" s="82"/>
      <c r="E461" s="81"/>
      <c r="F461" s="106">
        <v>45381</v>
      </c>
      <c r="G461" s="95" t="s">
        <v>224</v>
      </c>
      <c r="H461" s="97">
        <v>0</v>
      </c>
      <c r="I461" s="99">
        <v>593</v>
      </c>
      <c r="J461" s="81"/>
      <c r="K461" s="106">
        <v>45381</v>
      </c>
      <c r="L461" s="95" t="s">
        <v>5</v>
      </c>
      <c r="M461" s="97">
        <v>0</v>
      </c>
      <c r="N461" s="97">
        <f t="shared" si="13"/>
        <v>404</v>
      </c>
      <c r="P461" s="106">
        <v>45381</v>
      </c>
      <c r="Q461" s="107"/>
      <c r="R461" s="107"/>
      <c r="S461" s="107"/>
    </row>
    <row r="462" spans="2:19" x14ac:dyDescent="0.25">
      <c r="B462" s="82"/>
      <c r="E462" s="81"/>
      <c r="F462" s="106">
        <v>45382</v>
      </c>
      <c r="G462" s="95" t="s">
        <v>224</v>
      </c>
      <c r="H462" s="97">
        <v>0</v>
      </c>
      <c r="I462" s="99">
        <v>593</v>
      </c>
      <c r="J462" s="81"/>
      <c r="K462" s="106">
        <v>45382</v>
      </c>
      <c r="L462" s="95" t="s">
        <v>5</v>
      </c>
      <c r="M462" s="97">
        <v>0</v>
      </c>
      <c r="N462" s="97">
        <f t="shared" si="13"/>
        <v>404</v>
      </c>
      <c r="P462" s="106">
        <v>45382</v>
      </c>
      <c r="Q462" s="107"/>
      <c r="R462" s="107"/>
      <c r="S462" s="107"/>
    </row>
    <row r="463" spans="2:19" x14ac:dyDescent="0.25">
      <c r="B463" s="82"/>
      <c r="E463" s="81"/>
      <c r="F463" s="106">
        <v>45383</v>
      </c>
      <c r="G463" s="95" t="s">
        <v>224</v>
      </c>
      <c r="H463" s="97">
        <v>0</v>
      </c>
      <c r="I463" s="99">
        <v>593</v>
      </c>
      <c r="J463" s="81"/>
      <c r="K463" s="106">
        <v>45383</v>
      </c>
      <c r="L463" s="95" t="s">
        <v>5</v>
      </c>
      <c r="M463" s="97">
        <v>0</v>
      </c>
      <c r="N463" s="97">
        <f t="shared" si="13"/>
        <v>404</v>
      </c>
      <c r="P463" s="106">
        <v>45383</v>
      </c>
      <c r="Q463" s="107"/>
      <c r="R463" s="107"/>
      <c r="S463" s="107"/>
    </row>
    <row r="464" spans="2:19" x14ac:dyDescent="0.25">
      <c r="B464" s="82"/>
      <c r="E464" s="81"/>
      <c r="F464" s="106">
        <v>45384</v>
      </c>
      <c r="G464" s="95" t="s">
        <v>224</v>
      </c>
      <c r="H464" s="97">
        <v>0</v>
      </c>
      <c r="I464" s="99">
        <v>593</v>
      </c>
      <c r="J464" s="81"/>
      <c r="K464" s="106">
        <v>45384</v>
      </c>
      <c r="L464" s="95" t="s">
        <v>5</v>
      </c>
      <c r="M464" s="97">
        <v>0</v>
      </c>
      <c r="N464" s="97">
        <f t="shared" si="13"/>
        <v>404</v>
      </c>
      <c r="P464" s="106">
        <v>45384</v>
      </c>
      <c r="Q464" s="107"/>
      <c r="R464" s="107"/>
      <c r="S464" s="107"/>
    </row>
    <row r="465" spans="2:19" x14ac:dyDescent="0.25">
      <c r="B465" s="82"/>
      <c r="E465" s="81"/>
      <c r="F465" s="106">
        <v>45385</v>
      </c>
      <c r="G465" s="95" t="s">
        <v>224</v>
      </c>
      <c r="H465" s="97">
        <v>0</v>
      </c>
      <c r="I465" s="99">
        <v>593</v>
      </c>
      <c r="J465" s="81"/>
      <c r="K465" s="106">
        <v>45385</v>
      </c>
      <c r="L465" s="95" t="s">
        <v>5</v>
      </c>
      <c r="M465" s="97">
        <v>7</v>
      </c>
      <c r="N465" s="97">
        <f t="shared" si="13"/>
        <v>411</v>
      </c>
      <c r="P465" s="106">
        <v>45385</v>
      </c>
      <c r="Q465" s="107"/>
      <c r="R465" s="107"/>
      <c r="S465" s="107"/>
    </row>
    <row r="466" spans="2:19" x14ac:dyDescent="0.25">
      <c r="B466" s="82"/>
      <c r="E466" s="81"/>
      <c r="F466" s="106">
        <v>45386</v>
      </c>
      <c r="G466" s="95" t="s">
        <v>224</v>
      </c>
      <c r="H466" s="97">
        <v>0</v>
      </c>
      <c r="I466" s="99">
        <v>593</v>
      </c>
      <c r="J466" s="81"/>
      <c r="K466" s="106">
        <v>45386</v>
      </c>
      <c r="L466" s="95" t="s">
        <v>5</v>
      </c>
      <c r="M466" s="97">
        <v>0</v>
      </c>
      <c r="N466" s="97">
        <f t="shared" si="13"/>
        <v>411</v>
      </c>
      <c r="P466" s="106">
        <v>45386</v>
      </c>
      <c r="Q466" s="107"/>
      <c r="R466" s="107"/>
      <c r="S466" s="107"/>
    </row>
    <row r="467" spans="2:19" x14ac:dyDescent="0.25">
      <c r="B467" s="82"/>
      <c r="E467" s="81"/>
      <c r="F467" s="106">
        <v>45387</v>
      </c>
      <c r="G467" s="95" t="s">
        <v>224</v>
      </c>
      <c r="H467" s="97">
        <v>0</v>
      </c>
      <c r="I467" s="99">
        <v>593</v>
      </c>
      <c r="J467" s="81"/>
      <c r="K467" s="106">
        <v>45387</v>
      </c>
      <c r="L467" s="95" t="s">
        <v>5</v>
      </c>
      <c r="M467" s="97">
        <v>0</v>
      </c>
      <c r="N467" s="97">
        <f t="shared" si="13"/>
        <v>411</v>
      </c>
      <c r="P467" s="106">
        <v>45387</v>
      </c>
      <c r="Q467" s="107"/>
      <c r="R467" s="107"/>
      <c r="S467" s="107"/>
    </row>
    <row r="468" spans="2:19" x14ac:dyDescent="0.25">
      <c r="B468" s="82"/>
      <c r="E468" s="81"/>
      <c r="F468" s="106">
        <v>45388</v>
      </c>
      <c r="G468" s="95" t="s">
        <v>224</v>
      </c>
      <c r="H468" s="97">
        <v>0</v>
      </c>
      <c r="I468" s="99">
        <v>593</v>
      </c>
      <c r="J468" s="81"/>
      <c r="K468" s="106">
        <v>45388</v>
      </c>
      <c r="L468" s="95" t="s">
        <v>5</v>
      </c>
      <c r="M468" s="97">
        <v>0</v>
      </c>
      <c r="N468" s="97">
        <f t="shared" si="13"/>
        <v>411</v>
      </c>
      <c r="P468" s="106">
        <v>45388</v>
      </c>
      <c r="Q468" s="107"/>
      <c r="R468" s="107"/>
      <c r="S468" s="107"/>
    </row>
    <row r="469" spans="2:19" x14ac:dyDescent="0.25">
      <c r="B469" s="82"/>
      <c r="E469" s="81"/>
      <c r="F469" s="106">
        <v>45389</v>
      </c>
      <c r="G469" s="95" t="s">
        <v>224</v>
      </c>
      <c r="H469" s="97">
        <v>0</v>
      </c>
      <c r="I469" s="99">
        <v>593</v>
      </c>
      <c r="J469" s="81"/>
      <c r="K469" s="106">
        <v>45389</v>
      </c>
      <c r="L469" s="95" t="s">
        <v>5</v>
      </c>
      <c r="M469" s="97">
        <v>0</v>
      </c>
      <c r="N469" s="97">
        <f t="shared" si="13"/>
        <v>411</v>
      </c>
      <c r="P469" s="106">
        <v>45389</v>
      </c>
      <c r="Q469" s="107"/>
      <c r="R469" s="107"/>
      <c r="S469" s="107"/>
    </row>
    <row r="470" spans="2:19" x14ac:dyDescent="0.25">
      <c r="B470" s="82"/>
      <c r="E470" s="81"/>
      <c r="F470" s="106">
        <v>45390</v>
      </c>
      <c r="G470" s="95" t="s">
        <v>224</v>
      </c>
      <c r="H470" s="97">
        <v>0</v>
      </c>
      <c r="I470" s="99">
        <v>593</v>
      </c>
      <c r="J470" s="81"/>
      <c r="K470" s="106">
        <v>45390</v>
      </c>
      <c r="L470" s="95" t="s">
        <v>5</v>
      </c>
      <c r="M470" s="97">
        <v>0</v>
      </c>
      <c r="N470" s="97">
        <f t="shared" si="13"/>
        <v>411</v>
      </c>
      <c r="P470" s="106">
        <v>45390</v>
      </c>
      <c r="Q470" s="107"/>
      <c r="R470" s="107"/>
      <c r="S470" s="107"/>
    </row>
    <row r="471" spans="2:19" x14ac:dyDescent="0.25">
      <c r="B471" s="82"/>
      <c r="E471" s="81"/>
      <c r="F471" s="106">
        <v>45391</v>
      </c>
      <c r="G471" s="95" t="s">
        <v>224</v>
      </c>
      <c r="H471" s="97">
        <v>0</v>
      </c>
      <c r="I471" s="99">
        <v>593</v>
      </c>
      <c r="J471" s="81"/>
      <c r="K471" s="106">
        <v>45391</v>
      </c>
      <c r="L471" s="95" t="s">
        <v>5</v>
      </c>
      <c r="M471" s="97">
        <v>0</v>
      </c>
      <c r="N471" s="97">
        <f t="shared" si="13"/>
        <v>411</v>
      </c>
      <c r="P471" s="106">
        <v>45391</v>
      </c>
      <c r="Q471" s="107"/>
      <c r="R471" s="107"/>
      <c r="S471" s="107"/>
    </row>
    <row r="472" spans="2:19" x14ac:dyDescent="0.25">
      <c r="B472" s="82"/>
      <c r="E472" s="81"/>
      <c r="F472" s="106">
        <v>45392</v>
      </c>
      <c r="G472" s="95" t="s">
        <v>224</v>
      </c>
      <c r="H472" s="97">
        <v>0</v>
      </c>
      <c r="I472" s="99">
        <v>593</v>
      </c>
      <c r="J472" s="81"/>
      <c r="K472" s="106">
        <v>45392</v>
      </c>
      <c r="L472" s="95" t="s">
        <v>5</v>
      </c>
      <c r="M472" s="97">
        <v>0</v>
      </c>
      <c r="N472" s="97">
        <f t="shared" si="13"/>
        <v>411</v>
      </c>
      <c r="P472" s="106">
        <v>45392</v>
      </c>
      <c r="Q472" s="107"/>
      <c r="R472" s="107"/>
      <c r="S472" s="107"/>
    </row>
    <row r="473" spans="2:19" x14ac:dyDescent="0.25">
      <c r="B473" s="82"/>
      <c r="E473" s="81"/>
      <c r="F473" s="106">
        <v>45393</v>
      </c>
      <c r="G473" s="95" t="s">
        <v>224</v>
      </c>
      <c r="H473" s="97">
        <v>0</v>
      </c>
      <c r="I473" s="99">
        <v>593</v>
      </c>
      <c r="J473" s="81"/>
      <c r="K473" s="106">
        <v>45393</v>
      </c>
      <c r="L473" s="95" t="s">
        <v>5</v>
      </c>
      <c r="M473" s="97">
        <v>0</v>
      </c>
      <c r="N473" s="97">
        <f t="shared" si="13"/>
        <v>411</v>
      </c>
      <c r="P473" s="106">
        <v>45393</v>
      </c>
      <c r="Q473" s="107"/>
      <c r="R473" s="107"/>
      <c r="S473" s="107"/>
    </row>
    <row r="474" spans="2:19" x14ac:dyDescent="0.25">
      <c r="B474" s="82"/>
      <c r="E474" s="81"/>
      <c r="F474" s="106">
        <v>45394</v>
      </c>
      <c r="G474" s="95" t="s">
        <v>224</v>
      </c>
      <c r="H474" s="97">
        <v>0</v>
      </c>
      <c r="I474" s="99">
        <v>593</v>
      </c>
      <c r="J474" s="81"/>
      <c r="K474" s="106">
        <v>45394</v>
      </c>
      <c r="L474" s="95" t="s">
        <v>5</v>
      </c>
      <c r="M474" s="97">
        <v>0</v>
      </c>
      <c r="N474" s="97">
        <f t="shared" si="13"/>
        <v>411</v>
      </c>
      <c r="P474" s="106">
        <v>45394</v>
      </c>
      <c r="Q474" s="107"/>
      <c r="R474" s="107"/>
      <c r="S474" s="107"/>
    </row>
    <row r="475" spans="2:19" x14ac:dyDescent="0.25">
      <c r="B475" s="82"/>
      <c r="E475" s="81"/>
      <c r="F475" s="106">
        <v>45395</v>
      </c>
      <c r="G475" s="95" t="s">
        <v>224</v>
      </c>
      <c r="H475" s="97">
        <v>0</v>
      </c>
      <c r="I475" s="99">
        <v>593</v>
      </c>
      <c r="J475" s="81"/>
      <c r="K475" s="106">
        <v>45395</v>
      </c>
      <c r="L475" s="95" t="s">
        <v>5</v>
      </c>
      <c r="M475" s="97">
        <v>0</v>
      </c>
      <c r="N475" s="97">
        <f t="shared" si="13"/>
        <v>411</v>
      </c>
      <c r="P475" s="106">
        <v>45395</v>
      </c>
      <c r="Q475" s="107"/>
      <c r="R475" s="107"/>
      <c r="S475" s="107"/>
    </row>
    <row r="476" spans="2:19" x14ac:dyDescent="0.25">
      <c r="B476" s="82"/>
      <c r="E476" s="81"/>
      <c r="F476" s="106">
        <v>45396</v>
      </c>
      <c r="G476" s="95" t="s">
        <v>224</v>
      </c>
      <c r="H476" s="97">
        <v>0</v>
      </c>
      <c r="I476" s="99">
        <v>593</v>
      </c>
      <c r="J476" s="81"/>
      <c r="K476" s="106">
        <v>45396</v>
      </c>
      <c r="L476" s="95" t="s">
        <v>5</v>
      </c>
      <c r="M476" s="97">
        <v>0</v>
      </c>
      <c r="N476" s="97">
        <f t="shared" si="13"/>
        <v>411</v>
      </c>
      <c r="P476" s="106">
        <v>45396</v>
      </c>
      <c r="Q476" s="107"/>
      <c r="R476" s="107"/>
      <c r="S476" s="107"/>
    </row>
    <row r="477" spans="2:19" x14ac:dyDescent="0.25">
      <c r="B477" s="82"/>
      <c r="E477" s="81"/>
      <c r="F477" s="106">
        <v>45397</v>
      </c>
      <c r="G477" s="95" t="s">
        <v>224</v>
      </c>
      <c r="H477" s="97">
        <v>0</v>
      </c>
      <c r="I477" s="99">
        <v>593</v>
      </c>
      <c r="J477" s="81"/>
      <c r="K477" s="106">
        <v>45397</v>
      </c>
      <c r="L477" s="95" t="s">
        <v>5</v>
      </c>
      <c r="M477" s="97">
        <v>0</v>
      </c>
      <c r="N477" s="97">
        <f t="shared" si="13"/>
        <v>411</v>
      </c>
      <c r="P477" s="106">
        <v>45397</v>
      </c>
      <c r="Q477" s="107"/>
      <c r="R477" s="107"/>
      <c r="S477" s="107"/>
    </row>
    <row r="478" spans="2:19" x14ac:dyDescent="0.25">
      <c r="B478" s="82"/>
      <c r="E478" s="81"/>
      <c r="F478" s="106">
        <v>45398</v>
      </c>
      <c r="G478" s="95" t="s">
        <v>224</v>
      </c>
      <c r="H478" s="97">
        <v>0</v>
      </c>
      <c r="I478" s="99">
        <v>593</v>
      </c>
      <c r="J478" s="81"/>
      <c r="K478" s="106">
        <v>45398</v>
      </c>
      <c r="L478" s="95" t="s">
        <v>5</v>
      </c>
      <c r="M478" s="97">
        <v>0</v>
      </c>
      <c r="N478" s="97">
        <f t="shared" si="13"/>
        <v>411</v>
      </c>
      <c r="P478" s="106">
        <v>45398</v>
      </c>
      <c r="Q478" s="107"/>
      <c r="R478" s="107"/>
      <c r="S478" s="107"/>
    </row>
    <row r="479" spans="2:19" x14ac:dyDescent="0.25">
      <c r="B479" s="82"/>
      <c r="E479" s="81"/>
      <c r="F479" s="106">
        <v>45399</v>
      </c>
      <c r="G479" s="95" t="s">
        <v>224</v>
      </c>
      <c r="H479" s="97">
        <v>0</v>
      </c>
      <c r="I479" s="99">
        <v>593</v>
      </c>
      <c r="J479" s="81"/>
      <c r="K479" s="106">
        <v>45399</v>
      </c>
      <c r="L479" s="95" t="s">
        <v>5</v>
      </c>
      <c r="M479" s="97">
        <v>0</v>
      </c>
      <c r="N479" s="97">
        <f t="shared" si="13"/>
        <v>411</v>
      </c>
      <c r="P479" s="106">
        <v>45399</v>
      </c>
      <c r="Q479" s="107"/>
      <c r="R479" s="107"/>
      <c r="S479" s="107"/>
    </row>
    <row r="480" spans="2:19" x14ac:dyDescent="0.25">
      <c r="B480" s="82"/>
      <c r="E480" s="81"/>
      <c r="F480" s="106">
        <v>45400</v>
      </c>
      <c r="G480" s="95" t="s">
        <v>285</v>
      </c>
      <c r="H480" s="97">
        <v>0</v>
      </c>
      <c r="I480" s="99">
        <v>593</v>
      </c>
      <c r="J480" s="81"/>
      <c r="K480" s="106">
        <v>45400</v>
      </c>
      <c r="L480" s="95" t="s">
        <v>224</v>
      </c>
      <c r="M480" s="97">
        <v>0</v>
      </c>
      <c r="N480" s="97">
        <f t="shared" si="13"/>
        <v>411</v>
      </c>
      <c r="P480" s="106">
        <v>45400</v>
      </c>
      <c r="Q480" s="99" t="s">
        <v>5</v>
      </c>
      <c r="R480" s="97">
        <v>0</v>
      </c>
      <c r="S480" s="99"/>
    </row>
    <row r="481" spans="2:19" x14ac:dyDescent="0.25">
      <c r="B481" s="82"/>
      <c r="E481" s="81"/>
      <c r="F481" s="106">
        <v>45401</v>
      </c>
      <c r="G481" s="95" t="s">
        <v>285</v>
      </c>
      <c r="H481" s="97">
        <v>0</v>
      </c>
      <c r="I481" s="99">
        <v>593</v>
      </c>
      <c r="J481" s="81"/>
      <c r="K481" s="106">
        <v>45401</v>
      </c>
      <c r="L481" s="95" t="s">
        <v>224</v>
      </c>
      <c r="M481" s="97">
        <v>0</v>
      </c>
      <c r="N481" s="97">
        <f t="shared" si="13"/>
        <v>411</v>
      </c>
      <c r="P481" s="106">
        <v>45401</v>
      </c>
      <c r="Q481" s="99" t="s">
        <v>5</v>
      </c>
      <c r="R481" s="97">
        <v>2</v>
      </c>
      <c r="S481" s="99">
        <v>2</v>
      </c>
    </row>
    <row r="482" spans="2:19" x14ac:dyDescent="0.25">
      <c r="B482" s="82"/>
      <c r="E482" s="81"/>
      <c r="F482" s="106">
        <v>45402</v>
      </c>
      <c r="G482" s="95" t="s">
        <v>285</v>
      </c>
      <c r="H482" s="97">
        <v>0</v>
      </c>
      <c r="I482" s="99">
        <v>593</v>
      </c>
      <c r="J482" s="81"/>
      <c r="K482" s="106">
        <v>45402</v>
      </c>
      <c r="L482" s="95" t="s">
        <v>224</v>
      </c>
      <c r="M482" s="97">
        <v>0</v>
      </c>
      <c r="N482" s="97">
        <f t="shared" si="13"/>
        <v>411</v>
      </c>
      <c r="P482" s="106">
        <v>45402</v>
      </c>
      <c r="Q482" s="99" t="s">
        <v>5</v>
      </c>
      <c r="R482" s="97">
        <v>0</v>
      </c>
      <c r="S482" s="99">
        <v>2</v>
      </c>
    </row>
    <row r="483" spans="2:19" x14ac:dyDescent="0.25">
      <c r="B483" s="82"/>
      <c r="E483" s="81"/>
      <c r="F483" s="106">
        <v>45403</v>
      </c>
      <c r="G483" s="95" t="s">
        <v>285</v>
      </c>
      <c r="H483" s="97">
        <v>0</v>
      </c>
      <c r="I483" s="99">
        <v>593</v>
      </c>
      <c r="J483" s="81"/>
      <c r="K483" s="106">
        <v>45403</v>
      </c>
      <c r="L483" s="95" t="s">
        <v>224</v>
      </c>
      <c r="M483" s="97">
        <v>0</v>
      </c>
      <c r="N483" s="97">
        <f t="shared" si="13"/>
        <v>411</v>
      </c>
      <c r="P483" s="106">
        <v>45403</v>
      </c>
      <c r="Q483" s="99" t="s">
        <v>5</v>
      </c>
      <c r="R483" s="97">
        <v>0</v>
      </c>
      <c r="S483" s="99">
        <v>2</v>
      </c>
    </row>
    <row r="484" spans="2:19" x14ac:dyDescent="0.25">
      <c r="B484" s="82"/>
      <c r="E484" s="81"/>
      <c r="F484" s="106">
        <v>45404</v>
      </c>
      <c r="G484" s="95" t="s">
        <v>285</v>
      </c>
      <c r="H484" s="97">
        <v>0</v>
      </c>
      <c r="I484" s="99">
        <v>593</v>
      </c>
      <c r="J484" s="81"/>
      <c r="K484" s="106">
        <v>45404</v>
      </c>
      <c r="L484" s="95" t="s">
        <v>224</v>
      </c>
      <c r="M484" s="97">
        <v>0</v>
      </c>
      <c r="N484" s="97">
        <f t="shared" si="13"/>
        <v>411</v>
      </c>
      <c r="P484" s="106">
        <v>45404</v>
      </c>
      <c r="Q484" s="99" t="s">
        <v>5</v>
      </c>
      <c r="R484" s="97">
        <v>0</v>
      </c>
      <c r="S484" s="99">
        <v>2</v>
      </c>
    </row>
    <row r="485" spans="2:19" x14ac:dyDescent="0.25">
      <c r="B485" s="82"/>
      <c r="E485" s="81"/>
      <c r="F485" s="106">
        <v>45405</v>
      </c>
      <c r="G485" s="95" t="s">
        <v>285</v>
      </c>
      <c r="H485" s="97">
        <v>0</v>
      </c>
      <c r="I485" s="99">
        <v>593</v>
      </c>
      <c r="J485" s="81"/>
      <c r="K485" s="106">
        <v>45405</v>
      </c>
      <c r="L485" s="95" t="s">
        <v>224</v>
      </c>
      <c r="M485" s="97">
        <v>0</v>
      </c>
      <c r="N485" s="97">
        <f t="shared" si="13"/>
        <v>411</v>
      </c>
      <c r="P485" s="106">
        <v>45405</v>
      </c>
      <c r="Q485" s="99" t="s">
        <v>5</v>
      </c>
      <c r="R485" s="97">
        <v>0</v>
      </c>
      <c r="S485" s="99">
        <v>2</v>
      </c>
    </row>
    <row r="486" spans="2:19" x14ac:dyDescent="0.25">
      <c r="B486" s="82"/>
      <c r="E486" s="81"/>
      <c r="F486" s="106">
        <v>45406</v>
      </c>
      <c r="G486" s="95" t="s">
        <v>285</v>
      </c>
      <c r="H486" s="97">
        <v>0</v>
      </c>
      <c r="I486" s="99">
        <v>593</v>
      </c>
      <c r="J486" s="81"/>
      <c r="K486" s="106">
        <v>45406</v>
      </c>
      <c r="L486" s="95" t="s">
        <v>224</v>
      </c>
      <c r="M486" s="97">
        <v>0</v>
      </c>
      <c r="N486" s="97">
        <f t="shared" si="13"/>
        <v>411</v>
      </c>
      <c r="P486" s="106">
        <v>45406</v>
      </c>
      <c r="Q486" s="99" t="s">
        <v>5</v>
      </c>
      <c r="R486" s="97">
        <v>0</v>
      </c>
      <c r="S486" s="99">
        <v>2</v>
      </c>
    </row>
    <row r="487" spans="2:19" x14ac:dyDescent="0.25">
      <c r="B487" s="82"/>
      <c r="E487" s="81"/>
      <c r="F487" s="106">
        <v>45407</v>
      </c>
      <c r="G487" s="95" t="s">
        <v>285</v>
      </c>
      <c r="H487" s="97">
        <v>0</v>
      </c>
      <c r="I487" s="99">
        <v>593</v>
      </c>
      <c r="J487" s="81"/>
      <c r="K487" s="106">
        <v>45407</v>
      </c>
      <c r="L487" s="95" t="s">
        <v>224</v>
      </c>
      <c r="M487" s="97">
        <v>0</v>
      </c>
      <c r="N487" s="97">
        <f t="shared" si="13"/>
        <v>411</v>
      </c>
      <c r="P487" s="106">
        <v>45407</v>
      </c>
      <c r="Q487" s="99" t="s">
        <v>5</v>
      </c>
      <c r="R487" s="97">
        <v>0</v>
      </c>
      <c r="S487" s="99">
        <v>2</v>
      </c>
    </row>
    <row r="488" spans="2:19" x14ac:dyDescent="0.25">
      <c r="B488" s="82"/>
      <c r="E488" s="81"/>
      <c r="F488" s="106">
        <v>45408</v>
      </c>
      <c r="G488" s="95" t="s">
        <v>285</v>
      </c>
      <c r="H488" s="97">
        <v>0</v>
      </c>
      <c r="I488" s="99">
        <v>593</v>
      </c>
      <c r="J488" s="81"/>
      <c r="K488" s="106">
        <v>45408</v>
      </c>
      <c r="L488" s="95" t="s">
        <v>224</v>
      </c>
      <c r="M488" s="97">
        <v>0</v>
      </c>
      <c r="N488" s="97">
        <f t="shared" si="13"/>
        <v>411</v>
      </c>
      <c r="P488" s="106">
        <v>45408</v>
      </c>
      <c r="Q488" s="99" t="s">
        <v>5</v>
      </c>
      <c r="R488" s="97">
        <v>0</v>
      </c>
      <c r="S488" s="99">
        <v>2</v>
      </c>
    </row>
    <row r="489" spans="2:19" x14ac:dyDescent="0.25">
      <c r="B489" s="82"/>
      <c r="E489" s="81"/>
      <c r="F489" s="106">
        <v>45409</v>
      </c>
      <c r="G489" s="95" t="s">
        <v>285</v>
      </c>
      <c r="H489" s="97">
        <v>0</v>
      </c>
      <c r="I489" s="99">
        <v>593</v>
      </c>
      <c r="J489" s="81"/>
      <c r="K489" s="106">
        <v>45409</v>
      </c>
      <c r="L489" s="95" t="s">
        <v>224</v>
      </c>
      <c r="M489" s="97">
        <v>0</v>
      </c>
      <c r="N489" s="97">
        <f t="shared" si="13"/>
        <v>411</v>
      </c>
      <c r="P489" s="106">
        <v>45409</v>
      </c>
      <c r="Q489" s="99" t="s">
        <v>5</v>
      </c>
      <c r="R489" s="97">
        <v>0</v>
      </c>
      <c r="S489" s="99">
        <v>2</v>
      </c>
    </row>
    <row r="490" spans="2:19" x14ac:dyDescent="0.25">
      <c r="B490" s="82"/>
      <c r="E490" s="81"/>
      <c r="F490" s="106">
        <v>45410</v>
      </c>
      <c r="G490" s="95" t="s">
        <v>285</v>
      </c>
      <c r="H490" s="97">
        <v>0</v>
      </c>
      <c r="I490" s="99">
        <v>593</v>
      </c>
      <c r="J490" s="81"/>
      <c r="K490" s="106">
        <v>45410</v>
      </c>
      <c r="L490" s="95" t="s">
        <v>224</v>
      </c>
      <c r="M490" s="97">
        <v>0</v>
      </c>
      <c r="N490" s="97">
        <f t="shared" si="13"/>
        <v>411</v>
      </c>
      <c r="P490" s="106">
        <v>45410</v>
      </c>
      <c r="Q490" s="99" t="s">
        <v>5</v>
      </c>
      <c r="R490" s="97">
        <v>0</v>
      </c>
      <c r="S490" s="99">
        <v>2</v>
      </c>
    </row>
    <row r="491" spans="2:19" x14ac:dyDescent="0.25">
      <c r="B491" s="82"/>
      <c r="E491" s="81"/>
      <c r="F491" s="106">
        <v>45411</v>
      </c>
      <c r="G491" s="95" t="s">
        <v>285</v>
      </c>
      <c r="H491" s="97">
        <v>0</v>
      </c>
      <c r="I491" s="99">
        <v>593</v>
      </c>
      <c r="J491" s="81"/>
      <c r="K491" s="106">
        <v>45411</v>
      </c>
      <c r="L491" s="95" t="s">
        <v>224</v>
      </c>
      <c r="M491" s="97">
        <v>0</v>
      </c>
      <c r="N491" s="97">
        <f t="shared" si="13"/>
        <v>411</v>
      </c>
      <c r="P491" s="106">
        <v>45411</v>
      </c>
      <c r="Q491" s="99" t="s">
        <v>5</v>
      </c>
      <c r="R491" s="97">
        <v>0</v>
      </c>
      <c r="S491" s="99">
        <v>2</v>
      </c>
    </row>
    <row r="492" spans="2:19" x14ac:dyDescent="0.25">
      <c r="B492" s="82"/>
      <c r="E492" s="81"/>
      <c r="F492" s="106">
        <v>45412</v>
      </c>
      <c r="G492" s="95" t="s">
        <v>285</v>
      </c>
      <c r="H492" s="97">
        <v>0</v>
      </c>
      <c r="I492" s="99">
        <v>593</v>
      </c>
      <c r="J492" s="81"/>
      <c r="K492" s="106">
        <v>45412</v>
      </c>
      <c r="L492" s="95" t="s">
        <v>224</v>
      </c>
      <c r="M492" s="97">
        <v>0</v>
      </c>
      <c r="N492" s="97">
        <f t="shared" si="13"/>
        <v>411</v>
      </c>
      <c r="P492" s="106">
        <v>45412</v>
      </c>
      <c r="Q492" s="99" t="s">
        <v>5</v>
      </c>
      <c r="R492" s="97">
        <v>0</v>
      </c>
      <c r="S492" s="99">
        <v>2</v>
      </c>
    </row>
    <row r="493" spans="2:19" x14ac:dyDescent="0.25">
      <c r="B493" s="82"/>
      <c r="E493" s="81"/>
      <c r="F493" s="106">
        <v>45413</v>
      </c>
      <c r="G493" s="95" t="s">
        <v>285</v>
      </c>
      <c r="H493" s="97">
        <v>0</v>
      </c>
      <c r="I493" s="99">
        <v>593</v>
      </c>
      <c r="J493" s="81"/>
      <c r="K493" s="106">
        <v>45413</v>
      </c>
      <c r="L493" s="95" t="s">
        <v>224</v>
      </c>
      <c r="M493" s="97">
        <v>0</v>
      </c>
      <c r="N493" s="97">
        <f t="shared" si="13"/>
        <v>411</v>
      </c>
      <c r="P493" s="106">
        <v>45413</v>
      </c>
      <c r="Q493" s="99" t="s">
        <v>5</v>
      </c>
      <c r="R493" s="97">
        <v>0</v>
      </c>
      <c r="S493" s="99">
        <v>2</v>
      </c>
    </row>
    <row r="494" spans="2:19" x14ac:dyDescent="0.25">
      <c r="B494" s="82"/>
      <c r="E494" s="81"/>
      <c r="F494" s="106">
        <v>45414</v>
      </c>
      <c r="G494" s="95" t="s">
        <v>285</v>
      </c>
      <c r="H494" s="97">
        <v>0</v>
      </c>
      <c r="I494" s="99">
        <v>593</v>
      </c>
      <c r="J494" s="81"/>
      <c r="K494" s="106">
        <v>45414</v>
      </c>
      <c r="L494" s="95" t="s">
        <v>224</v>
      </c>
      <c r="M494" s="97">
        <v>0</v>
      </c>
      <c r="N494" s="97">
        <f t="shared" si="13"/>
        <v>411</v>
      </c>
      <c r="P494" s="106">
        <v>45414</v>
      </c>
      <c r="Q494" s="99" t="s">
        <v>5</v>
      </c>
      <c r="R494" s="97">
        <v>0</v>
      </c>
      <c r="S494" s="99">
        <v>2</v>
      </c>
    </row>
    <row r="495" spans="2:19" x14ac:dyDescent="0.25">
      <c r="B495" s="82"/>
      <c r="E495" s="81"/>
      <c r="F495" s="106">
        <v>45415</v>
      </c>
      <c r="G495" s="95" t="s">
        <v>285</v>
      </c>
      <c r="H495" s="97">
        <v>0</v>
      </c>
      <c r="I495" s="99">
        <v>593</v>
      </c>
      <c r="J495" s="81"/>
      <c r="K495" s="106">
        <v>45415</v>
      </c>
      <c r="L495" s="95" t="s">
        <v>224</v>
      </c>
      <c r="M495" s="97">
        <v>0</v>
      </c>
      <c r="N495" s="97">
        <f t="shared" si="13"/>
        <v>411</v>
      </c>
      <c r="P495" s="106">
        <v>45415</v>
      </c>
      <c r="Q495" s="99" t="s">
        <v>5</v>
      </c>
      <c r="R495" s="97">
        <v>0</v>
      </c>
      <c r="S495" s="99">
        <v>2</v>
      </c>
    </row>
    <row r="496" spans="2:19" x14ac:dyDescent="0.25">
      <c r="B496" s="82"/>
      <c r="E496" s="81"/>
      <c r="F496" s="106">
        <v>45416</v>
      </c>
      <c r="G496" s="95" t="s">
        <v>285</v>
      </c>
      <c r="H496" s="97">
        <v>0</v>
      </c>
      <c r="I496" s="99">
        <v>593</v>
      </c>
      <c r="J496" s="81"/>
      <c r="K496" s="106">
        <v>45416</v>
      </c>
      <c r="L496" s="95" t="s">
        <v>224</v>
      </c>
      <c r="M496" s="97">
        <v>0</v>
      </c>
      <c r="N496" s="97">
        <f t="shared" si="13"/>
        <v>411</v>
      </c>
      <c r="P496" s="106">
        <v>45416</v>
      </c>
      <c r="Q496" s="99" t="s">
        <v>5</v>
      </c>
      <c r="R496" s="97">
        <v>0</v>
      </c>
      <c r="S496" s="99">
        <v>2</v>
      </c>
    </row>
    <row r="497" spans="2:19" x14ac:dyDescent="0.25">
      <c r="B497" s="82"/>
      <c r="E497" s="81"/>
      <c r="F497" s="106">
        <v>45417</v>
      </c>
      <c r="G497" s="95" t="s">
        <v>285</v>
      </c>
      <c r="H497" s="97">
        <v>0</v>
      </c>
      <c r="I497" s="99">
        <v>593</v>
      </c>
      <c r="J497" s="81"/>
      <c r="K497" s="106">
        <v>45417</v>
      </c>
      <c r="L497" s="95" t="s">
        <v>224</v>
      </c>
      <c r="M497" s="97">
        <v>0</v>
      </c>
      <c r="N497" s="97">
        <f t="shared" si="13"/>
        <v>411</v>
      </c>
      <c r="P497" s="106">
        <v>45417</v>
      </c>
      <c r="Q497" s="99" t="s">
        <v>5</v>
      </c>
      <c r="R497" s="97">
        <v>0</v>
      </c>
      <c r="S497" s="99">
        <v>2</v>
      </c>
    </row>
    <row r="498" spans="2:19" x14ac:dyDescent="0.25">
      <c r="B498" s="82"/>
      <c r="E498" s="81"/>
      <c r="F498" s="106">
        <v>45418</v>
      </c>
      <c r="G498" s="95" t="s">
        <v>285</v>
      </c>
      <c r="H498" s="97">
        <v>0</v>
      </c>
      <c r="I498" s="99">
        <v>593</v>
      </c>
      <c r="J498" s="81"/>
      <c r="K498" s="106">
        <v>45418</v>
      </c>
      <c r="L498" s="95" t="s">
        <v>224</v>
      </c>
      <c r="M498" s="97">
        <v>0</v>
      </c>
      <c r="N498" s="97">
        <f t="shared" si="13"/>
        <v>411</v>
      </c>
      <c r="P498" s="106">
        <v>45418</v>
      </c>
      <c r="Q498" s="99" t="s">
        <v>5</v>
      </c>
      <c r="R498" s="97">
        <v>4</v>
      </c>
      <c r="S498" s="99">
        <v>6</v>
      </c>
    </row>
    <row r="499" spans="2:19" x14ac:dyDescent="0.25">
      <c r="B499" s="82"/>
      <c r="E499" s="81"/>
      <c r="F499" s="106">
        <v>45419</v>
      </c>
      <c r="G499" s="95" t="s">
        <v>285</v>
      </c>
      <c r="H499" s="97">
        <v>0</v>
      </c>
      <c r="I499" s="99">
        <v>593</v>
      </c>
      <c r="J499" s="81"/>
      <c r="K499" s="106">
        <v>45419</v>
      </c>
      <c r="L499" s="95" t="s">
        <v>224</v>
      </c>
      <c r="M499" s="97">
        <v>0</v>
      </c>
      <c r="N499" s="97">
        <f t="shared" si="13"/>
        <v>411</v>
      </c>
      <c r="P499" s="106">
        <v>45419</v>
      </c>
      <c r="Q499" s="99" t="s">
        <v>5</v>
      </c>
      <c r="R499" s="97">
        <v>0</v>
      </c>
      <c r="S499" s="99">
        <v>6</v>
      </c>
    </row>
    <row r="500" spans="2:19" x14ac:dyDescent="0.25">
      <c r="B500" s="82"/>
      <c r="E500" s="81"/>
      <c r="F500" s="106">
        <v>45420</v>
      </c>
      <c r="G500" s="95" t="s">
        <v>285</v>
      </c>
      <c r="H500" s="97">
        <v>0</v>
      </c>
      <c r="I500" s="99">
        <v>593</v>
      </c>
      <c r="J500" s="81"/>
      <c r="K500" s="106">
        <v>45420</v>
      </c>
      <c r="L500" s="95" t="s">
        <v>224</v>
      </c>
      <c r="M500" s="97">
        <v>0</v>
      </c>
      <c r="N500" s="97">
        <f t="shared" si="13"/>
        <v>411</v>
      </c>
      <c r="P500" s="106">
        <v>45420</v>
      </c>
      <c r="Q500" s="99"/>
      <c r="R500" s="97"/>
      <c r="S500" s="99"/>
    </row>
    <row r="501" spans="2:19" x14ac:dyDescent="0.25">
      <c r="B501" s="82"/>
      <c r="E501" s="81"/>
      <c r="F501" s="106">
        <v>45421</v>
      </c>
      <c r="G501" s="95" t="s">
        <v>285</v>
      </c>
      <c r="H501" s="97">
        <v>0</v>
      </c>
      <c r="I501" s="99">
        <v>593</v>
      </c>
      <c r="J501" s="81"/>
      <c r="K501" s="106">
        <v>45421</v>
      </c>
      <c r="L501" s="95" t="s">
        <v>224</v>
      </c>
      <c r="M501" s="97">
        <v>0</v>
      </c>
      <c r="N501" s="97">
        <f t="shared" si="13"/>
        <v>411</v>
      </c>
      <c r="P501" s="106">
        <v>45421</v>
      </c>
      <c r="Q501" s="99"/>
      <c r="R501" s="97"/>
      <c r="S501" s="99"/>
    </row>
    <row r="502" spans="2:19" x14ac:dyDescent="0.25">
      <c r="B502" s="82"/>
      <c r="E502" s="81"/>
      <c r="F502" s="106">
        <v>45422</v>
      </c>
      <c r="G502" s="95" t="s">
        <v>285</v>
      </c>
      <c r="H502" s="97">
        <v>0</v>
      </c>
      <c r="I502" s="99">
        <v>593</v>
      </c>
      <c r="J502" s="81"/>
      <c r="K502" s="106">
        <v>45422</v>
      </c>
      <c r="L502" s="95" t="s">
        <v>224</v>
      </c>
      <c r="M502" s="97">
        <v>0</v>
      </c>
      <c r="N502" s="97">
        <f t="shared" si="13"/>
        <v>411</v>
      </c>
      <c r="P502" s="106">
        <v>45422</v>
      </c>
      <c r="Q502" s="99"/>
      <c r="R502" s="97"/>
      <c r="S502" s="99"/>
    </row>
    <row r="503" spans="2:19" x14ac:dyDescent="0.25">
      <c r="B503" s="82"/>
      <c r="E503" s="81"/>
      <c r="F503" s="106">
        <v>45423</v>
      </c>
      <c r="G503" s="95" t="s">
        <v>285</v>
      </c>
      <c r="H503" s="97">
        <v>0</v>
      </c>
      <c r="I503" s="99">
        <v>593</v>
      </c>
      <c r="J503" s="81"/>
      <c r="K503" s="106">
        <v>45423</v>
      </c>
      <c r="L503" s="95" t="s">
        <v>224</v>
      </c>
      <c r="M503" s="97">
        <v>0</v>
      </c>
      <c r="N503" s="97">
        <f t="shared" si="13"/>
        <v>411</v>
      </c>
      <c r="P503" s="106">
        <v>45423</v>
      </c>
      <c r="Q503" s="99"/>
      <c r="R503" s="97"/>
      <c r="S503" s="99"/>
    </row>
    <row r="504" spans="2:19" x14ac:dyDescent="0.25">
      <c r="B504" s="82"/>
      <c r="E504" s="81"/>
      <c r="F504" s="106">
        <v>45424</v>
      </c>
      <c r="G504" s="95" t="s">
        <v>285</v>
      </c>
      <c r="H504" s="97">
        <v>0</v>
      </c>
      <c r="I504" s="99">
        <v>593</v>
      </c>
      <c r="J504" s="81"/>
      <c r="K504" s="106">
        <v>45424</v>
      </c>
      <c r="L504" s="95" t="s">
        <v>224</v>
      </c>
      <c r="M504" s="97">
        <v>0</v>
      </c>
      <c r="N504" s="97">
        <f t="shared" si="13"/>
        <v>411</v>
      </c>
      <c r="P504" s="106">
        <v>45424</v>
      </c>
      <c r="Q504" s="99"/>
      <c r="R504" s="97"/>
      <c r="S504" s="99"/>
    </row>
    <row r="505" spans="2:19" x14ac:dyDescent="0.25">
      <c r="B505" s="82"/>
      <c r="E505" s="81"/>
      <c r="F505" s="106">
        <v>45425</v>
      </c>
      <c r="G505" s="95" t="s">
        <v>285</v>
      </c>
      <c r="H505" s="97">
        <v>0</v>
      </c>
      <c r="I505" s="99">
        <v>593</v>
      </c>
      <c r="J505" s="81"/>
      <c r="K505" s="106">
        <v>45425</v>
      </c>
      <c r="L505" s="95" t="s">
        <v>224</v>
      </c>
      <c r="M505" s="97">
        <v>0</v>
      </c>
      <c r="N505" s="97">
        <f t="shared" si="13"/>
        <v>411</v>
      </c>
      <c r="P505" s="106">
        <v>45425</v>
      </c>
      <c r="Q505" s="99"/>
      <c r="R505" s="97"/>
      <c r="S505" s="99"/>
    </row>
    <row r="506" spans="2:19" x14ac:dyDescent="0.25">
      <c r="B506" s="82"/>
      <c r="E506" s="81"/>
      <c r="F506" s="106">
        <v>45426</v>
      </c>
      <c r="G506" s="95" t="s">
        <v>285</v>
      </c>
      <c r="H506" s="97">
        <v>0</v>
      </c>
      <c r="I506" s="99">
        <v>593</v>
      </c>
      <c r="J506" s="81"/>
      <c r="K506" s="106">
        <v>45426</v>
      </c>
      <c r="L506" s="95" t="s">
        <v>224</v>
      </c>
      <c r="M506" s="97">
        <v>0</v>
      </c>
      <c r="N506" s="97">
        <f t="shared" si="13"/>
        <v>411</v>
      </c>
      <c r="P506" s="106">
        <v>45426</v>
      </c>
      <c r="Q506" s="99"/>
      <c r="R506" s="97"/>
      <c r="S506" s="99"/>
    </row>
    <row r="507" spans="2:19" x14ac:dyDescent="0.25">
      <c r="B507" s="82"/>
      <c r="E507" s="81"/>
      <c r="F507" s="106">
        <v>45427</v>
      </c>
      <c r="G507" s="95" t="s">
        <v>285</v>
      </c>
      <c r="H507" s="97">
        <v>0</v>
      </c>
      <c r="I507" s="99">
        <v>593</v>
      </c>
      <c r="J507" s="81"/>
      <c r="K507" s="106">
        <v>45427</v>
      </c>
      <c r="L507" s="95" t="s">
        <v>224</v>
      </c>
      <c r="M507" s="97">
        <v>0</v>
      </c>
      <c r="N507" s="97">
        <f t="shared" si="13"/>
        <v>411</v>
      </c>
      <c r="P507" s="106">
        <v>45427</v>
      </c>
      <c r="Q507" s="99"/>
      <c r="R507" s="97"/>
      <c r="S507" s="99"/>
    </row>
    <row r="508" spans="2:19" x14ac:dyDescent="0.25">
      <c r="B508" s="82"/>
      <c r="E508" s="81"/>
      <c r="F508" s="106">
        <v>45428</v>
      </c>
      <c r="G508" s="95" t="s">
        <v>285</v>
      </c>
      <c r="H508" s="97">
        <v>0</v>
      </c>
      <c r="I508" s="99">
        <v>593</v>
      </c>
      <c r="J508" s="81"/>
      <c r="K508" s="106">
        <v>45428</v>
      </c>
      <c r="L508" s="95" t="s">
        <v>224</v>
      </c>
      <c r="M508" s="97">
        <v>0</v>
      </c>
      <c r="N508" s="97">
        <f t="shared" si="13"/>
        <v>411</v>
      </c>
      <c r="P508" s="106">
        <v>45428</v>
      </c>
      <c r="Q508" s="99"/>
      <c r="R508" s="97"/>
      <c r="S508" s="99"/>
    </row>
    <row r="509" spans="2:19" x14ac:dyDescent="0.25">
      <c r="B509" s="82"/>
      <c r="E509" s="81"/>
      <c r="F509" s="106">
        <v>45429</v>
      </c>
      <c r="G509" s="95" t="s">
        <v>285</v>
      </c>
      <c r="H509" s="97">
        <v>0</v>
      </c>
      <c r="I509" s="99">
        <v>593</v>
      </c>
      <c r="J509" s="81"/>
      <c r="K509" s="106">
        <v>45429</v>
      </c>
      <c r="L509" s="95" t="s">
        <v>224</v>
      </c>
      <c r="M509" s="97">
        <v>0</v>
      </c>
      <c r="N509" s="97">
        <f t="shared" si="13"/>
        <v>411</v>
      </c>
      <c r="P509" s="106">
        <v>45429</v>
      </c>
      <c r="Q509" s="99"/>
      <c r="R509" s="97"/>
      <c r="S509" s="99"/>
    </row>
    <row r="510" spans="2:19" x14ac:dyDescent="0.25">
      <c r="B510" s="82"/>
      <c r="E510" s="81"/>
      <c r="F510" s="106">
        <v>45430</v>
      </c>
      <c r="G510" s="95" t="s">
        <v>285</v>
      </c>
      <c r="H510" s="97">
        <v>0</v>
      </c>
      <c r="I510" s="99">
        <v>593</v>
      </c>
      <c r="J510" s="81"/>
      <c r="K510" s="106">
        <v>45430</v>
      </c>
      <c r="L510" s="95" t="s">
        <v>224</v>
      </c>
      <c r="M510" s="97">
        <v>0</v>
      </c>
      <c r="N510" s="97">
        <f t="shared" si="13"/>
        <v>411</v>
      </c>
      <c r="P510" s="106">
        <v>45430</v>
      </c>
      <c r="Q510" s="99"/>
      <c r="R510" s="97"/>
      <c r="S510" s="99"/>
    </row>
    <row r="511" spans="2:19" x14ac:dyDescent="0.25">
      <c r="B511" s="82"/>
      <c r="E511" s="81"/>
      <c r="F511" s="106">
        <v>45431</v>
      </c>
      <c r="G511" s="95" t="s">
        <v>285</v>
      </c>
      <c r="H511" s="97">
        <v>0</v>
      </c>
      <c r="I511" s="99">
        <v>593</v>
      </c>
      <c r="J511" s="81"/>
      <c r="K511" s="106">
        <v>45431</v>
      </c>
      <c r="L511" s="95" t="s">
        <v>224</v>
      </c>
      <c r="M511" s="97">
        <v>0</v>
      </c>
      <c r="N511" s="97">
        <f t="shared" si="13"/>
        <v>411</v>
      </c>
      <c r="P511" s="106">
        <v>45431</v>
      </c>
      <c r="Q511" s="99"/>
      <c r="R511" s="97"/>
      <c r="S511" s="99"/>
    </row>
    <row r="512" spans="2:19" x14ac:dyDescent="0.25">
      <c r="B512" s="82"/>
      <c r="E512" s="81"/>
      <c r="F512" s="106">
        <v>45432</v>
      </c>
      <c r="G512" s="95" t="s">
        <v>285</v>
      </c>
      <c r="H512" s="97">
        <v>0</v>
      </c>
      <c r="I512" s="99">
        <v>593</v>
      </c>
      <c r="J512" s="81"/>
      <c r="K512" s="106">
        <v>45432</v>
      </c>
      <c r="L512" s="95" t="s">
        <v>224</v>
      </c>
      <c r="M512" s="97">
        <v>0</v>
      </c>
      <c r="N512" s="97">
        <f t="shared" si="13"/>
        <v>411</v>
      </c>
      <c r="P512" s="106">
        <v>45432</v>
      </c>
      <c r="Q512" s="99"/>
      <c r="R512" s="97"/>
      <c r="S512" s="99"/>
    </row>
    <row r="513" spans="2:19" x14ac:dyDescent="0.25">
      <c r="B513" s="82"/>
      <c r="E513" s="81"/>
      <c r="F513" s="106">
        <v>45433</v>
      </c>
      <c r="G513" s="95" t="s">
        <v>285</v>
      </c>
      <c r="H513" s="97">
        <v>0</v>
      </c>
      <c r="I513" s="99">
        <v>593</v>
      </c>
      <c r="J513" s="81"/>
      <c r="K513" s="106">
        <v>45433</v>
      </c>
      <c r="L513" s="95" t="s">
        <v>224</v>
      </c>
      <c r="M513" s="97">
        <v>0</v>
      </c>
      <c r="N513" s="97">
        <f t="shared" si="13"/>
        <v>411</v>
      </c>
      <c r="P513" s="106">
        <v>45433</v>
      </c>
      <c r="Q513" s="99"/>
      <c r="R513" s="97"/>
      <c r="S513" s="99"/>
    </row>
    <row r="514" spans="2:19" x14ac:dyDescent="0.25">
      <c r="B514" s="82"/>
      <c r="E514" s="81"/>
      <c r="F514" s="106">
        <v>45434</v>
      </c>
      <c r="G514" s="95" t="s">
        <v>285</v>
      </c>
      <c r="H514" s="97">
        <v>0</v>
      </c>
      <c r="I514" s="99">
        <v>593</v>
      </c>
      <c r="J514" s="81"/>
      <c r="K514" s="106">
        <v>45434</v>
      </c>
      <c r="L514" s="95" t="s">
        <v>224</v>
      </c>
      <c r="M514" s="97">
        <v>0</v>
      </c>
      <c r="N514" s="97">
        <f t="shared" si="13"/>
        <v>411</v>
      </c>
      <c r="P514" s="106">
        <v>45434</v>
      </c>
      <c r="Q514" s="99"/>
      <c r="R514" s="97"/>
      <c r="S514" s="99"/>
    </row>
    <row r="515" spans="2:19" x14ac:dyDescent="0.25">
      <c r="B515" s="82"/>
      <c r="E515" s="81"/>
      <c r="F515" s="106">
        <v>45435</v>
      </c>
      <c r="G515" s="95" t="s">
        <v>285</v>
      </c>
      <c r="H515" s="97">
        <v>0</v>
      </c>
      <c r="I515" s="99">
        <v>593</v>
      </c>
      <c r="J515" s="81"/>
      <c r="K515" s="106">
        <v>45435</v>
      </c>
      <c r="L515" s="95" t="s">
        <v>224</v>
      </c>
      <c r="M515" s="97">
        <v>4</v>
      </c>
      <c r="N515" s="97">
        <f t="shared" si="13"/>
        <v>415</v>
      </c>
      <c r="P515" s="106">
        <v>45435</v>
      </c>
      <c r="Q515" s="99"/>
      <c r="R515" s="97"/>
      <c r="S515" s="99"/>
    </row>
    <row r="516" spans="2:19" x14ac:dyDescent="0.25">
      <c r="B516" s="82"/>
      <c r="E516" s="81"/>
      <c r="F516" s="106">
        <v>45436</v>
      </c>
      <c r="G516" s="95" t="s">
        <v>285</v>
      </c>
      <c r="H516" s="97">
        <v>0</v>
      </c>
      <c r="I516" s="99">
        <v>593</v>
      </c>
      <c r="J516" s="81"/>
      <c r="K516" s="106">
        <v>45436</v>
      </c>
      <c r="L516" s="95" t="s">
        <v>224</v>
      </c>
      <c r="M516" s="97">
        <v>0</v>
      </c>
      <c r="N516" s="97">
        <f t="shared" si="13"/>
        <v>415</v>
      </c>
      <c r="P516" s="106">
        <v>45436</v>
      </c>
      <c r="Q516" s="99"/>
      <c r="R516" s="97"/>
      <c r="S516" s="99"/>
    </row>
    <row r="517" spans="2:19" x14ac:dyDescent="0.25">
      <c r="B517" s="82"/>
      <c r="E517" s="81"/>
      <c r="F517" s="106">
        <v>45437</v>
      </c>
      <c r="G517" s="95" t="s">
        <v>285</v>
      </c>
      <c r="H517" s="97">
        <v>0</v>
      </c>
      <c r="I517" s="99">
        <v>593</v>
      </c>
      <c r="J517" s="81"/>
      <c r="K517" s="106">
        <v>45437</v>
      </c>
      <c r="L517" s="95" t="s">
        <v>224</v>
      </c>
      <c r="M517" s="97">
        <v>0</v>
      </c>
      <c r="N517" s="97">
        <f t="shared" si="13"/>
        <v>415</v>
      </c>
      <c r="P517" s="106">
        <v>45437</v>
      </c>
      <c r="Q517" s="99"/>
      <c r="R517" s="97"/>
      <c r="S517" s="99"/>
    </row>
    <row r="518" spans="2:19" x14ac:dyDescent="0.25">
      <c r="B518" s="82"/>
      <c r="E518" s="81"/>
      <c r="F518" s="106">
        <v>45438</v>
      </c>
      <c r="G518" s="95" t="s">
        <v>285</v>
      </c>
      <c r="H518" s="97">
        <v>0</v>
      </c>
      <c r="I518" s="99">
        <v>593</v>
      </c>
      <c r="J518" s="81"/>
      <c r="K518" s="106">
        <v>45438</v>
      </c>
      <c r="L518" s="95" t="s">
        <v>224</v>
      </c>
      <c r="M518" s="97">
        <v>0</v>
      </c>
      <c r="N518" s="97">
        <f t="shared" si="13"/>
        <v>415</v>
      </c>
      <c r="P518" s="106">
        <v>45438</v>
      </c>
      <c r="Q518" s="99"/>
      <c r="R518" s="97"/>
      <c r="S518" s="99"/>
    </row>
    <row r="519" spans="2:19" x14ac:dyDescent="0.25">
      <c r="B519" s="82"/>
      <c r="E519" s="81"/>
      <c r="F519" s="106">
        <v>45439</v>
      </c>
      <c r="G519" s="95" t="s">
        <v>285</v>
      </c>
      <c r="H519" s="97">
        <v>0</v>
      </c>
      <c r="I519" s="99">
        <v>593</v>
      </c>
      <c r="J519" s="81"/>
      <c r="K519" s="106">
        <v>45439</v>
      </c>
      <c r="L519" s="95" t="s">
        <v>224</v>
      </c>
      <c r="M519" s="97">
        <v>0</v>
      </c>
      <c r="N519" s="97">
        <f t="shared" si="13"/>
        <v>415</v>
      </c>
      <c r="P519" s="106">
        <v>45439</v>
      </c>
      <c r="Q519" s="99"/>
      <c r="R519" s="97"/>
      <c r="S519" s="99"/>
    </row>
    <row r="520" spans="2:19" x14ac:dyDescent="0.25">
      <c r="B520" s="82"/>
      <c r="E520" s="81"/>
      <c r="F520" s="106">
        <v>45440</v>
      </c>
      <c r="G520" s="95" t="s">
        <v>285</v>
      </c>
      <c r="H520" s="97">
        <v>0</v>
      </c>
      <c r="I520" s="99">
        <v>593</v>
      </c>
      <c r="J520" s="81"/>
      <c r="K520" s="106">
        <v>45440</v>
      </c>
      <c r="L520" s="95" t="s">
        <v>224</v>
      </c>
      <c r="M520" s="97">
        <v>3</v>
      </c>
      <c r="N520" s="97">
        <f t="shared" si="13"/>
        <v>418</v>
      </c>
      <c r="P520" s="106">
        <v>45440</v>
      </c>
      <c r="Q520" s="99"/>
      <c r="R520" s="97"/>
      <c r="S520" s="99"/>
    </row>
    <row r="521" spans="2:19" x14ac:dyDescent="0.25">
      <c r="B521" s="82"/>
      <c r="E521" s="81"/>
      <c r="F521" s="106">
        <v>45441</v>
      </c>
      <c r="G521" s="95" t="s">
        <v>285</v>
      </c>
      <c r="H521" s="97">
        <v>0</v>
      </c>
      <c r="I521" s="99">
        <v>593</v>
      </c>
      <c r="J521" s="81"/>
      <c r="K521" s="106">
        <v>45441</v>
      </c>
      <c r="L521" s="95" t="s">
        <v>224</v>
      </c>
      <c r="M521" s="97">
        <v>5</v>
      </c>
      <c r="N521" s="97">
        <f t="shared" ref="N521:N584" si="14">N520+M521</f>
        <v>423</v>
      </c>
      <c r="P521" s="106">
        <v>45441</v>
      </c>
      <c r="Q521" s="99"/>
      <c r="R521" s="97"/>
      <c r="S521" s="99"/>
    </row>
    <row r="522" spans="2:19" x14ac:dyDescent="0.25">
      <c r="B522" s="82"/>
      <c r="E522" s="81"/>
      <c r="F522" s="106">
        <v>45442</v>
      </c>
      <c r="G522" s="95" t="s">
        <v>285</v>
      </c>
      <c r="H522" s="97">
        <v>0</v>
      </c>
      <c r="I522" s="99">
        <v>593</v>
      </c>
      <c r="J522" s="81"/>
      <c r="K522" s="106">
        <v>45442</v>
      </c>
      <c r="L522" s="95" t="s">
        <v>224</v>
      </c>
      <c r="M522" s="97">
        <v>0</v>
      </c>
      <c r="N522" s="97">
        <f t="shared" si="14"/>
        <v>423</v>
      </c>
      <c r="P522" s="106">
        <v>45442</v>
      </c>
      <c r="Q522" s="99"/>
      <c r="R522" s="97"/>
      <c r="S522" s="99"/>
    </row>
    <row r="523" spans="2:19" x14ac:dyDescent="0.25">
      <c r="B523" s="82"/>
      <c r="E523" s="81"/>
      <c r="F523" s="106">
        <v>45443</v>
      </c>
      <c r="G523" s="95" t="s">
        <v>285</v>
      </c>
      <c r="H523" s="97">
        <v>0</v>
      </c>
      <c r="I523" s="99">
        <v>593</v>
      </c>
      <c r="J523" s="81"/>
      <c r="K523" s="106">
        <v>45443</v>
      </c>
      <c r="L523" s="95" t="s">
        <v>224</v>
      </c>
      <c r="M523" s="97">
        <v>0</v>
      </c>
      <c r="N523" s="97">
        <f t="shared" si="14"/>
        <v>423</v>
      </c>
      <c r="P523" s="106">
        <v>45443</v>
      </c>
      <c r="Q523" s="107"/>
      <c r="R523" s="107"/>
      <c r="S523" s="107"/>
    </row>
    <row r="524" spans="2:19" x14ac:dyDescent="0.25">
      <c r="B524" s="82"/>
      <c r="E524" s="81"/>
      <c r="F524" s="106">
        <v>45444</v>
      </c>
      <c r="G524" s="95" t="s">
        <v>285</v>
      </c>
      <c r="H524" s="97">
        <v>0</v>
      </c>
      <c r="I524" s="99">
        <v>593</v>
      </c>
      <c r="J524" s="81"/>
      <c r="K524" s="106">
        <v>45444</v>
      </c>
      <c r="L524" s="95" t="s">
        <v>224</v>
      </c>
      <c r="M524" s="97">
        <v>0</v>
      </c>
      <c r="N524" s="97">
        <f t="shared" si="14"/>
        <v>423</v>
      </c>
      <c r="P524" s="106">
        <v>45444</v>
      </c>
      <c r="Q524" s="107"/>
      <c r="R524" s="107"/>
      <c r="S524" s="107"/>
    </row>
    <row r="525" spans="2:19" x14ac:dyDescent="0.25">
      <c r="B525" s="82"/>
      <c r="E525" s="81"/>
      <c r="F525" s="106">
        <v>45445</v>
      </c>
      <c r="G525" s="95" t="s">
        <v>285</v>
      </c>
      <c r="H525" s="97">
        <v>0</v>
      </c>
      <c r="I525" s="99">
        <v>593</v>
      </c>
      <c r="J525" s="81"/>
      <c r="K525" s="106">
        <v>45445</v>
      </c>
      <c r="L525" s="95" t="s">
        <v>224</v>
      </c>
      <c r="M525" s="97">
        <v>0</v>
      </c>
      <c r="N525" s="97">
        <f t="shared" si="14"/>
        <v>423</v>
      </c>
      <c r="P525" s="106">
        <v>45445</v>
      </c>
      <c r="Q525" s="107"/>
      <c r="R525" s="107"/>
      <c r="S525" s="107"/>
    </row>
    <row r="526" spans="2:19" x14ac:dyDescent="0.25">
      <c r="B526" s="82"/>
      <c r="E526" s="81"/>
      <c r="F526" s="106">
        <v>45446</v>
      </c>
      <c r="G526" s="95" t="s">
        <v>285</v>
      </c>
      <c r="H526" s="97">
        <v>0</v>
      </c>
      <c r="I526" s="99">
        <v>593</v>
      </c>
      <c r="J526" s="81"/>
      <c r="K526" s="106">
        <v>45446</v>
      </c>
      <c r="L526" s="95" t="s">
        <v>224</v>
      </c>
      <c r="M526" s="97">
        <v>0</v>
      </c>
      <c r="N526" s="97">
        <f t="shared" si="14"/>
        <v>423</v>
      </c>
      <c r="P526" s="106">
        <v>45446</v>
      </c>
      <c r="Q526" s="107"/>
      <c r="R526" s="107"/>
      <c r="S526" s="107"/>
    </row>
    <row r="527" spans="2:19" x14ac:dyDescent="0.25">
      <c r="B527" s="82"/>
      <c r="E527" s="81"/>
      <c r="F527" s="106">
        <v>45447</v>
      </c>
      <c r="G527" s="95" t="s">
        <v>285</v>
      </c>
      <c r="H527" s="97">
        <v>0</v>
      </c>
      <c r="I527" s="99">
        <v>593</v>
      </c>
      <c r="J527" s="81"/>
      <c r="K527" s="106">
        <v>45447</v>
      </c>
      <c r="L527" s="95" t="s">
        <v>224</v>
      </c>
      <c r="M527" s="97">
        <v>0</v>
      </c>
      <c r="N527" s="97">
        <f t="shared" si="14"/>
        <v>423</v>
      </c>
      <c r="P527" s="106">
        <v>45447</v>
      </c>
      <c r="Q527" s="107"/>
      <c r="R527" s="107"/>
      <c r="S527" s="107"/>
    </row>
    <row r="528" spans="2:19" x14ac:dyDescent="0.25">
      <c r="B528" s="82"/>
      <c r="E528" s="81"/>
      <c r="F528" s="106">
        <v>45448</v>
      </c>
      <c r="G528" s="95" t="s">
        <v>285</v>
      </c>
      <c r="H528" s="97">
        <v>0</v>
      </c>
      <c r="I528" s="99">
        <v>593</v>
      </c>
      <c r="J528" s="81"/>
      <c r="K528" s="106">
        <v>45448</v>
      </c>
      <c r="L528" s="95" t="s">
        <v>224</v>
      </c>
      <c r="M528" s="97">
        <v>9</v>
      </c>
      <c r="N528" s="97">
        <f t="shared" si="14"/>
        <v>432</v>
      </c>
      <c r="P528" s="106">
        <v>45448</v>
      </c>
      <c r="Q528" s="107"/>
      <c r="R528" s="107"/>
      <c r="S528" s="107"/>
    </row>
    <row r="529" spans="1:19" s="83" customFormat="1" x14ac:dyDescent="0.2">
      <c r="A529" s="81"/>
      <c r="B529" s="82"/>
      <c r="D529" s="84"/>
      <c r="E529" s="81"/>
      <c r="F529" s="106">
        <v>45449</v>
      </c>
      <c r="G529" s="95" t="s">
        <v>285</v>
      </c>
      <c r="H529" s="97">
        <v>0</v>
      </c>
      <c r="I529" s="99">
        <v>593</v>
      </c>
      <c r="J529" s="81"/>
      <c r="K529" s="106">
        <v>45449</v>
      </c>
      <c r="L529" s="95" t="s">
        <v>224</v>
      </c>
      <c r="M529" s="97">
        <v>6</v>
      </c>
      <c r="N529" s="97">
        <f t="shared" si="14"/>
        <v>438</v>
      </c>
      <c r="P529" s="106">
        <v>45449</v>
      </c>
      <c r="Q529" s="97"/>
      <c r="R529" s="97"/>
      <c r="S529" s="97"/>
    </row>
    <row r="530" spans="1:19" s="83" customFormat="1" x14ac:dyDescent="0.2">
      <c r="A530" s="81"/>
      <c r="B530" s="82"/>
      <c r="D530" s="84"/>
      <c r="E530" s="81"/>
      <c r="F530" s="106">
        <v>45450</v>
      </c>
      <c r="G530" s="95" t="s">
        <v>285</v>
      </c>
      <c r="H530" s="97">
        <v>0</v>
      </c>
      <c r="I530" s="99">
        <v>593</v>
      </c>
      <c r="J530" s="81"/>
      <c r="K530" s="106">
        <v>45450</v>
      </c>
      <c r="L530" s="95" t="s">
        <v>224</v>
      </c>
      <c r="M530" s="97">
        <v>3</v>
      </c>
      <c r="N530" s="97">
        <f t="shared" si="14"/>
        <v>441</v>
      </c>
      <c r="P530" s="106">
        <v>45450</v>
      </c>
      <c r="Q530" s="97"/>
      <c r="R530" s="97"/>
      <c r="S530" s="97"/>
    </row>
    <row r="531" spans="1:19" s="83" customFormat="1" x14ac:dyDescent="0.2">
      <c r="A531" s="81"/>
      <c r="B531" s="82"/>
      <c r="D531" s="84"/>
      <c r="E531" s="81"/>
      <c r="F531" s="106">
        <v>45451</v>
      </c>
      <c r="G531" s="95" t="s">
        <v>285</v>
      </c>
      <c r="H531" s="97">
        <v>0</v>
      </c>
      <c r="I531" s="99">
        <v>593</v>
      </c>
      <c r="J531" s="81"/>
      <c r="K531" s="106">
        <v>45451</v>
      </c>
      <c r="L531" s="95" t="s">
        <v>224</v>
      </c>
      <c r="M531" s="97">
        <v>0</v>
      </c>
      <c r="N531" s="97">
        <f t="shared" si="14"/>
        <v>441</v>
      </c>
      <c r="P531" s="106">
        <v>45451</v>
      </c>
      <c r="Q531" s="97"/>
      <c r="R531" s="97"/>
      <c r="S531" s="97"/>
    </row>
    <row r="532" spans="1:19" s="83" customFormat="1" x14ac:dyDescent="0.2">
      <c r="A532" s="81"/>
      <c r="B532" s="82"/>
      <c r="D532" s="84"/>
      <c r="E532" s="81"/>
      <c r="F532" s="106">
        <v>45452</v>
      </c>
      <c r="G532" s="95" t="s">
        <v>285</v>
      </c>
      <c r="H532" s="97">
        <v>0</v>
      </c>
      <c r="I532" s="99">
        <v>593</v>
      </c>
      <c r="J532" s="81"/>
      <c r="K532" s="106">
        <v>45452</v>
      </c>
      <c r="L532" s="95" t="s">
        <v>224</v>
      </c>
      <c r="M532" s="97">
        <v>0</v>
      </c>
      <c r="N532" s="97">
        <f t="shared" si="14"/>
        <v>441</v>
      </c>
      <c r="P532" s="106">
        <v>45452</v>
      </c>
      <c r="Q532" s="97"/>
      <c r="R532" s="97"/>
      <c r="S532" s="97"/>
    </row>
    <row r="533" spans="1:19" s="83" customFormat="1" x14ac:dyDescent="0.2">
      <c r="A533" s="81"/>
      <c r="B533" s="82"/>
      <c r="D533" s="84"/>
      <c r="E533" s="81"/>
      <c r="F533" s="106">
        <v>45453</v>
      </c>
      <c r="G533" s="95" t="s">
        <v>285</v>
      </c>
      <c r="H533" s="97">
        <v>0</v>
      </c>
      <c r="I533" s="99">
        <v>593</v>
      </c>
      <c r="J533" s="81"/>
      <c r="K533" s="106">
        <v>45453</v>
      </c>
      <c r="L533" s="95" t="s">
        <v>224</v>
      </c>
      <c r="M533" s="97">
        <v>8</v>
      </c>
      <c r="N533" s="97">
        <f t="shared" si="14"/>
        <v>449</v>
      </c>
      <c r="P533" s="106">
        <v>45453</v>
      </c>
      <c r="Q533" s="97"/>
      <c r="R533" s="97"/>
      <c r="S533" s="97"/>
    </row>
    <row r="534" spans="1:19" s="83" customFormat="1" x14ac:dyDescent="0.2">
      <c r="A534" s="81"/>
      <c r="B534" s="82"/>
      <c r="D534" s="84"/>
      <c r="E534" s="81"/>
      <c r="F534" s="106">
        <v>45454</v>
      </c>
      <c r="G534" s="95" t="s">
        <v>285</v>
      </c>
      <c r="H534" s="97">
        <v>0</v>
      </c>
      <c r="I534" s="99">
        <v>593</v>
      </c>
      <c r="J534" s="81"/>
      <c r="K534" s="106">
        <v>45454</v>
      </c>
      <c r="L534" s="95" t="s">
        <v>224</v>
      </c>
      <c r="M534" s="97">
        <v>9</v>
      </c>
      <c r="N534" s="97">
        <f t="shared" si="14"/>
        <v>458</v>
      </c>
      <c r="P534" s="106">
        <v>45454</v>
      </c>
      <c r="Q534" s="97"/>
      <c r="R534" s="97"/>
      <c r="S534" s="97"/>
    </row>
    <row r="535" spans="1:19" s="83" customFormat="1" x14ac:dyDescent="0.2">
      <c r="A535" s="81"/>
      <c r="B535" s="82"/>
      <c r="D535" s="84"/>
      <c r="E535" s="81"/>
      <c r="F535" s="106">
        <v>45455</v>
      </c>
      <c r="G535" s="95" t="s">
        <v>285</v>
      </c>
      <c r="H535" s="97">
        <v>0</v>
      </c>
      <c r="I535" s="99">
        <v>593</v>
      </c>
      <c r="J535" s="81"/>
      <c r="K535" s="106">
        <v>45455</v>
      </c>
      <c r="L535" s="95" t="s">
        <v>224</v>
      </c>
      <c r="M535" s="97">
        <v>0</v>
      </c>
      <c r="N535" s="97">
        <f t="shared" si="14"/>
        <v>458</v>
      </c>
      <c r="P535" s="106">
        <v>45455</v>
      </c>
      <c r="Q535" s="97"/>
      <c r="R535" s="97"/>
      <c r="S535" s="97"/>
    </row>
    <row r="536" spans="1:19" s="83" customFormat="1" x14ac:dyDescent="0.2">
      <c r="A536" s="81"/>
      <c r="B536" s="82"/>
      <c r="D536" s="84"/>
      <c r="E536" s="81"/>
      <c r="F536" s="106">
        <v>45456</v>
      </c>
      <c r="G536" s="95" t="s">
        <v>285</v>
      </c>
      <c r="H536" s="97">
        <v>0</v>
      </c>
      <c r="I536" s="99">
        <v>593</v>
      </c>
      <c r="J536" s="81"/>
      <c r="K536" s="106">
        <v>45456</v>
      </c>
      <c r="L536" s="95" t="s">
        <v>224</v>
      </c>
      <c r="M536" s="97">
        <v>9</v>
      </c>
      <c r="N536" s="97">
        <f t="shared" si="14"/>
        <v>467</v>
      </c>
      <c r="P536" s="106">
        <v>45456</v>
      </c>
      <c r="Q536" s="97"/>
      <c r="R536" s="97"/>
      <c r="S536" s="97"/>
    </row>
    <row r="537" spans="1:19" s="83" customFormat="1" x14ac:dyDescent="0.2">
      <c r="A537" s="81"/>
      <c r="B537" s="82"/>
      <c r="D537" s="84"/>
      <c r="E537" s="81"/>
      <c r="F537" s="106">
        <v>45457</v>
      </c>
      <c r="G537" s="95" t="s">
        <v>285</v>
      </c>
      <c r="H537" s="97">
        <v>0</v>
      </c>
      <c r="I537" s="99">
        <v>593</v>
      </c>
      <c r="J537" s="81"/>
      <c r="K537" s="106">
        <v>45457</v>
      </c>
      <c r="L537" s="95" t="s">
        <v>224</v>
      </c>
      <c r="M537" s="97">
        <v>0</v>
      </c>
      <c r="N537" s="97">
        <f t="shared" si="14"/>
        <v>467</v>
      </c>
      <c r="P537" s="106">
        <v>45457</v>
      </c>
      <c r="Q537" s="97"/>
      <c r="R537" s="97"/>
      <c r="S537" s="97"/>
    </row>
    <row r="538" spans="1:19" s="83" customFormat="1" x14ac:dyDescent="0.2">
      <c r="A538" s="81"/>
      <c r="B538" s="82"/>
      <c r="D538" s="84"/>
      <c r="E538" s="81"/>
      <c r="F538" s="106">
        <v>45458</v>
      </c>
      <c r="G538" s="95" t="s">
        <v>285</v>
      </c>
      <c r="H538" s="97">
        <v>0</v>
      </c>
      <c r="I538" s="99">
        <v>593</v>
      </c>
      <c r="J538" s="81"/>
      <c r="K538" s="106">
        <v>45458</v>
      </c>
      <c r="L538" s="95" t="s">
        <v>224</v>
      </c>
      <c r="M538" s="97">
        <v>0</v>
      </c>
      <c r="N538" s="97">
        <f t="shared" si="14"/>
        <v>467</v>
      </c>
      <c r="P538" s="106">
        <v>45458</v>
      </c>
      <c r="Q538" s="97"/>
      <c r="R538" s="97"/>
      <c r="S538" s="97"/>
    </row>
    <row r="539" spans="1:19" s="83" customFormat="1" x14ac:dyDescent="0.2">
      <c r="A539" s="81"/>
      <c r="B539" s="82"/>
      <c r="D539" s="84"/>
      <c r="E539" s="81"/>
      <c r="F539" s="106">
        <v>45459</v>
      </c>
      <c r="G539" s="95" t="s">
        <v>285</v>
      </c>
      <c r="H539" s="97">
        <v>0</v>
      </c>
      <c r="I539" s="99">
        <v>593</v>
      </c>
      <c r="J539" s="81"/>
      <c r="K539" s="106">
        <v>45459</v>
      </c>
      <c r="L539" s="95" t="s">
        <v>224</v>
      </c>
      <c r="M539" s="97">
        <v>0</v>
      </c>
      <c r="N539" s="97">
        <f t="shared" si="14"/>
        <v>467</v>
      </c>
      <c r="P539" s="106">
        <v>45459</v>
      </c>
      <c r="Q539" s="97"/>
      <c r="R539" s="97"/>
      <c r="S539" s="97"/>
    </row>
    <row r="540" spans="1:19" s="83" customFormat="1" x14ac:dyDescent="0.2">
      <c r="A540" s="81"/>
      <c r="B540" s="82"/>
      <c r="D540" s="84"/>
      <c r="E540" s="81"/>
      <c r="F540" s="106">
        <v>45460</v>
      </c>
      <c r="G540" s="95" t="s">
        <v>285</v>
      </c>
      <c r="H540" s="97">
        <v>0</v>
      </c>
      <c r="I540" s="99">
        <v>593</v>
      </c>
      <c r="J540" s="81"/>
      <c r="K540" s="106">
        <v>45460</v>
      </c>
      <c r="L540" s="95" t="s">
        <v>224</v>
      </c>
      <c r="M540" s="97">
        <v>0</v>
      </c>
      <c r="N540" s="97">
        <f t="shared" si="14"/>
        <v>467</v>
      </c>
      <c r="P540" s="106">
        <v>45460</v>
      </c>
      <c r="Q540" s="97"/>
      <c r="R540" s="97"/>
      <c r="S540" s="97"/>
    </row>
    <row r="541" spans="1:19" s="83" customFormat="1" x14ac:dyDescent="0.2">
      <c r="A541" s="81"/>
      <c r="B541" s="82"/>
      <c r="D541" s="84"/>
      <c r="E541" s="81"/>
      <c r="F541" s="106">
        <v>45461</v>
      </c>
      <c r="G541" s="95" t="s">
        <v>285</v>
      </c>
      <c r="H541" s="97">
        <v>0</v>
      </c>
      <c r="I541" s="99">
        <v>593</v>
      </c>
      <c r="J541" s="81"/>
      <c r="K541" s="106">
        <v>45461</v>
      </c>
      <c r="L541" s="95" t="s">
        <v>224</v>
      </c>
      <c r="M541" s="97">
        <v>0</v>
      </c>
      <c r="N541" s="97">
        <f t="shared" si="14"/>
        <v>467</v>
      </c>
      <c r="P541" s="106">
        <v>45461</v>
      </c>
      <c r="Q541" s="97"/>
      <c r="R541" s="97"/>
      <c r="S541" s="97"/>
    </row>
    <row r="542" spans="1:19" s="83" customFormat="1" x14ac:dyDescent="0.2">
      <c r="A542" s="81"/>
      <c r="B542" s="82"/>
      <c r="D542" s="84"/>
      <c r="E542" s="81"/>
      <c r="F542" s="106">
        <v>45462</v>
      </c>
      <c r="G542" s="95" t="s">
        <v>285</v>
      </c>
      <c r="H542" s="97">
        <v>0</v>
      </c>
      <c r="I542" s="99">
        <v>593</v>
      </c>
      <c r="J542" s="81"/>
      <c r="K542" s="106">
        <v>45462</v>
      </c>
      <c r="L542" s="95" t="s">
        <v>224</v>
      </c>
      <c r="M542" s="97">
        <v>0</v>
      </c>
      <c r="N542" s="97">
        <f t="shared" si="14"/>
        <v>467</v>
      </c>
      <c r="P542" s="106">
        <v>45462</v>
      </c>
      <c r="Q542" s="97"/>
      <c r="R542" s="97"/>
      <c r="S542" s="97"/>
    </row>
    <row r="543" spans="1:19" s="83" customFormat="1" x14ac:dyDescent="0.2">
      <c r="A543" s="81"/>
      <c r="B543" s="82"/>
      <c r="D543" s="84"/>
      <c r="E543" s="81"/>
      <c r="F543" s="106">
        <v>45463</v>
      </c>
      <c r="G543" s="95" t="s">
        <v>285</v>
      </c>
      <c r="H543" s="97">
        <v>0</v>
      </c>
      <c r="I543" s="99">
        <v>593</v>
      </c>
      <c r="J543" s="81"/>
      <c r="K543" s="106">
        <v>45463</v>
      </c>
      <c r="L543" s="95" t="s">
        <v>224</v>
      </c>
      <c r="M543" s="97">
        <v>0</v>
      </c>
      <c r="N543" s="97">
        <f t="shared" si="14"/>
        <v>467</v>
      </c>
      <c r="P543" s="106">
        <v>45463</v>
      </c>
      <c r="Q543" s="97"/>
      <c r="R543" s="97"/>
      <c r="S543" s="97"/>
    </row>
    <row r="544" spans="1:19" s="83" customFormat="1" x14ac:dyDescent="0.2">
      <c r="A544" s="81"/>
      <c r="B544" s="82"/>
      <c r="D544" s="84"/>
      <c r="E544" s="81"/>
      <c r="F544" s="106">
        <v>45464</v>
      </c>
      <c r="G544" s="95" t="s">
        <v>285</v>
      </c>
      <c r="H544" s="97">
        <v>0</v>
      </c>
      <c r="I544" s="99">
        <v>593</v>
      </c>
      <c r="J544" s="81"/>
      <c r="K544" s="106">
        <v>45464</v>
      </c>
      <c r="L544" s="95" t="s">
        <v>224</v>
      </c>
      <c r="M544" s="97">
        <v>0</v>
      </c>
      <c r="N544" s="97">
        <f t="shared" si="14"/>
        <v>467</v>
      </c>
      <c r="P544" s="106">
        <v>45464</v>
      </c>
      <c r="Q544" s="97"/>
      <c r="R544" s="97"/>
      <c r="S544" s="97"/>
    </row>
    <row r="545" spans="1:19" s="83" customFormat="1" x14ac:dyDescent="0.2">
      <c r="A545" s="81"/>
      <c r="B545" s="82"/>
      <c r="D545" s="84"/>
      <c r="E545" s="81"/>
      <c r="F545" s="106">
        <v>45465</v>
      </c>
      <c r="G545" s="95" t="s">
        <v>285</v>
      </c>
      <c r="H545" s="97">
        <v>0</v>
      </c>
      <c r="I545" s="99">
        <v>593</v>
      </c>
      <c r="J545" s="81"/>
      <c r="K545" s="106">
        <v>45465</v>
      </c>
      <c r="L545" s="95" t="s">
        <v>224</v>
      </c>
      <c r="M545" s="97">
        <v>0</v>
      </c>
      <c r="N545" s="97">
        <f t="shared" si="14"/>
        <v>467</v>
      </c>
      <c r="P545" s="106">
        <v>45465</v>
      </c>
      <c r="Q545" s="97"/>
      <c r="R545" s="97"/>
      <c r="S545" s="97"/>
    </row>
    <row r="546" spans="1:19" s="83" customFormat="1" x14ac:dyDescent="0.2">
      <c r="A546" s="81"/>
      <c r="B546" s="82"/>
      <c r="D546" s="84"/>
      <c r="E546" s="81"/>
      <c r="F546" s="106">
        <v>45466</v>
      </c>
      <c r="G546" s="95" t="s">
        <v>285</v>
      </c>
      <c r="H546" s="97">
        <v>0</v>
      </c>
      <c r="I546" s="99">
        <v>593</v>
      </c>
      <c r="J546" s="81"/>
      <c r="K546" s="106">
        <v>45466</v>
      </c>
      <c r="L546" s="95" t="s">
        <v>224</v>
      </c>
      <c r="M546" s="97">
        <v>0</v>
      </c>
      <c r="N546" s="97">
        <f t="shared" si="14"/>
        <v>467</v>
      </c>
      <c r="P546" s="106">
        <v>45466</v>
      </c>
      <c r="Q546" s="97"/>
      <c r="R546" s="97"/>
      <c r="S546" s="97"/>
    </row>
    <row r="547" spans="1:19" s="83" customFormat="1" x14ac:dyDescent="0.2">
      <c r="A547" s="81"/>
      <c r="B547" s="82"/>
      <c r="D547" s="84"/>
      <c r="E547" s="81"/>
      <c r="F547" s="106">
        <v>45467</v>
      </c>
      <c r="G547" s="95" t="s">
        <v>285</v>
      </c>
      <c r="H547" s="97">
        <v>0</v>
      </c>
      <c r="I547" s="99">
        <v>593</v>
      </c>
      <c r="J547" s="81"/>
      <c r="K547" s="106">
        <v>45467</v>
      </c>
      <c r="L547" s="95" t="s">
        <v>224</v>
      </c>
      <c r="M547" s="97">
        <v>0</v>
      </c>
      <c r="N547" s="97">
        <f t="shared" si="14"/>
        <v>467</v>
      </c>
      <c r="P547" s="106">
        <v>45467</v>
      </c>
      <c r="Q547" s="97"/>
      <c r="R547" s="97"/>
      <c r="S547" s="97"/>
    </row>
    <row r="548" spans="1:19" s="83" customFormat="1" x14ac:dyDescent="0.2">
      <c r="A548" s="81"/>
      <c r="B548" s="82"/>
      <c r="D548" s="84"/>
      <c r="E548" s="81"/>
      <c r="F548" s="106">
        <v>45468</v>
      </c>
      <c r="G548" s="95" t="s">
        <v>285</v>
      </c>
      <c r="H548" s="97">
        <v>0</v>
      </c>
      <c r="I548" s="99">
        <v>593</v>
      </c>
      <c r="J548" s="81"/>
      <c r="K548" s="106">
        <v>45468</v>
      </c>
      <c r="L548" s="95" t="s">
        <v>224</v>
      </c>
      <c r="M548" s="97">
        <v>11</v>
      </c>
      <c r="N548" s="97">
        <f t="shared" si="14"/>
        <v>478</v>
      </c>
      <c r="P548" s="106">
        <v>45468</v>
      </c>
      <c r="Q548" s="97"/>
      <c r="R548" s="97"/>
      <c r="S548" s="97"/>
    </row>
    <row r="549" spans="1:19" s="83" customFormat="1" x14ac:dyDescent="0.2">
      <c r="A549" s="81"/>
      <c r="B549" s="82"/>
      <c r="D549" s="84"/>
      <c r="E549" s="81"/>
      <c r="F549" s="106">
        <v>45469</v>
      </c>
      <c r="G549" s="95" t="s">
        <v>285</v>
      </c>
      <c r="H549" s="97">
        <v>0</v>
      </c>
      <c r="I549" s="99">
        <v>593</v>
      </c>
      <c r="J549" s="81"/>
      <c r="K549" s="106">
        <v>45469</v>
      </c>
      <c r="L549" s="95" t="s">
        <v>224</v>
      </c>
      <c r="M549" s="97">
        <v>0</v>
      </c>
      <c r="N549" s="97">
        <f t="shared" si="14"/>
        <v>478</v>
      </c>
      <c r="P549" s="106">
        <v>45469</v>
      </c>
      <c r="Q549" s="97"/>
      <c r="R549" s="97"/>
      <c r="S549" s="97"/>
    </row>
    <row r="550" spans="1:19" s="83" customFormat="1" x14ac:dyDescent="0.2">
      <c r="A550" s="81"/>
      <c r="B550" s="82"/>
      <c r="D550" s="84"/>
      <c r="E550" s="81"/>
      <c r="F550" s="106">
        <v>45470</v>
      </c>
      <c r="G550" s="95" t="s">
        <v>285</v>
      </c>
      <c r="H550" s="97">
        <v>0</v>
      </c>
      <c r="I550" s="99">
        <v>593</v>
      </c>
      <c r="J550" s="81"/>
      <c r="K550" s="106">
        <v>45470</v>
      </c>
      <c r="L550" s="95" t="s">
        <v>224</v>
      </c>
      <c r="M550" s="97">
        <v>3</v>
      </c>
      <c r="N550" s="97">
        <f t="shared" si="14"/>
        <v>481</v>
      </c>
      <c r="P550" s="106">
        <v>45470</v>
      </c>
      <c r="Q550" s="97"/>
      <c r="R550" s="97"/>
      <c r="S550" s="97"/>
    </row>
    <row r="551" spans="1:19" s="83" customFormat="1" x14ac:dyDescent="0.2">
      <c r="A551" s="81"/>
      <c r="B551" s="82"/>
      <c r="D551" s="84"/>
      <c r="E551" s="81"/>
      <c r="F551" s="106">
        <v>45471</v>
      </c>
      <c r="G551" s="95" t="s">
        <v>285</v>
      </c>
      <c r="H551" s="97">
        <v>0</v>
      </c>
      <c r="I551" s="99">
        <v>593</v>
      </c>
      <c r="J551" s="81"/>
      <c r="K551" s="106">
        <v>45471</v>
      </c>
      <c r="L551" s="95" t="s">
        <v>224</v>
      </c>
      <c r="M551" s="97">
        <v>0</v>
      </c>
      <c r="N551" s="97">
        <f t="shared" si="14"/>
        <v>481</v>
      </c>
      <c r="P551" s="106">
        <v>45471</v>
      </c>
      <c r="Q551" s="97"/>
      <c r="R551" s="97"/>
      <c r="S551" s="97"/>
    </row>
    <row r="552" spans="1:19" s="83" customFormat="1" x14ac:dyDescent="0.2">
      <c r="A552" s="81"/>
      <c r="B552" s="82"/>
      <c r="D552" s="84"/>
      <c r="E552" s="81"/>
      <c r="F552" s="106">
        <v>45472</v>
      </c>
      <c r="G552" s="95" t="s">
        <v>285</v>
      </c>
      <c r="H552" s="97">
        <v>0</v>
      </c>
      <c r="I552" s="99">
        <v>593</v>
      </c>
      <c r="J552" s="81"/>
      <c r="K552" s="106">
        <v>45472</v>
      </c>
      <c r="L552" s="95" t="s">
        <v>224</v>
      </c>
      <c r="M552" s="97">
        <v>0</v>
      </c>
      <c r="N552" s="97">
        <f t="shared" si="14"/>
        <v>481</v>
      </c>
      <c r="P552" s="106">
        <v>45472</v>
      </c>
      <c r="Q552" s="97"/>
      <c r="R552" s="97"/>
      <c r="S552" s="97"/>
    </row>
    <row r="553" spans="1:19" s="83" customFormat="1" x14ac:dyDescent="0.2">
      <c r="A553" s="81"/>
      <c r="B553" s="82"/>
      <c r="D553" s="84"/>
      <c r="E553" s="81"/>
      <c r="F553" s="106">
        <v>45473</v>
      </c>
      <c r="G553" s="95" t="s">
        <v>285</v>
      </c>
      <c r="H553" s="97">
        <v>0</v>
      </c>
      <c r="I553" s="99">
        <v>593</v>
      </c>
      <c r="J553" s="81"/>
      <c r="K553" s="106">
        <v>45473</v>
      </c>
      <c r="L553" s="95" t="s">
        <v>224</v>
      </c>
      <c r="M553" s="97">
        <v>0</v>
      </c>
      <c r="N553" s="97">
        <f t="shared" si="14"/>
        <v>481</v>
      </c>
      <c r="P553" s="106">
        <v>45473</v>
      </c>
      <c r="Q553" s="97"/>
      <c r="R553" s="97"/>
      <c r="S553" s="97"/>
    </row>
    <row r="554" spans="1:19" s="83" customFormat="1" x14ac:dyDescent="0.2">
      <c r="A554" s="81"/>
      <c r="B554" s="82"/>
      <c r="D554" s="84"/>
      <c r="E554" s="81"/>
      <c r="F554" s="106">
        <v>45474</v>
      </c>
      <c r="G554" s="95" t="s">
        <v>285</v>
      </c>
      <c r="H554" s="97">
        <v>3</v>
      </c>
      <c r="I554" s="99">
        <v>596</v>
      </c>
      <c r="J554" s="81"/>
      <c r="K554" s="106">
        <v>45474</v>
      </c>
      <c r="L554" s="95" t="s">
        <v>224</v>
      </c>
      <c r="M554" s="97">
        <v>10</v>
      </c>
      <c r="N554" s="97">
        <f t="shared" si="14"/>
        <v>491</v>
      </c>
      <c r="P554" s="106">
        <v>45474</v>
      </c>
      <c r="Q554" s="97"/>
      <c r="R554" s="97"/>
      <c r="S554" s="97"/>
    </row>
    <row r="555" spans="1:19" s="83" customFormat="1" x14ac:dyDescent="0.2">
      <c r="A555" s="81"/>
      <c r="B555" s="82"/>
      <c r="D555" s="84"/>
      <c r="E555" s="81"/>
      <c r="F555" s="106">
        <v>45475</v>
      </c>
      <c r="G555" s="95" t="s">
        <v>285</v>
      </c>
      <c r="H555" s="97">
        <v>5</v>
      </c>
      <c r="I555" s="99">
        <v>601</v>
      </c>
      <c r="J555" s="81"/>
      <c r="K555" s="106">
        <v>45475</v>
      </c>
      <c r="L555" s="95" t="s">
        <v>224</v>
      </c>
      <c r="M555" s="97">
        <v>0</v>
      </c>
      <c r="N555" s="97">
        <f t="shared" si="14"/>
        <v>491</v>
      </c>
      <c r="P555" s="106">
        <v>45475</v>
      </c>
      <c r="Q555" s="97"/>
      <c r="R555" s="97"/>
      <c r="S555" s="97"/>
    </row>
    <row r="556" spans="1:19" s="83" customFormat="1" x14ac:dyDescent="0.2">
      <c r="A556" s="81"/>
      <c r="B556" s="82"/>
      <c r="D556" s="84"/>
      <c r="E556" s="81"/>
      <c r="F556" s="106">
        <v>45476</v>
      </c>
      <c r="G556" s="95" t="s">
        <v>285</v>
      </c>
      <c r="H556" s="97">
        <v>3</v>
      </c>
      <c r="I556" s="99">
        <v>604</v>
      </c>
      <c r="J556" s="81"/>
      <c r="K556" s="106">
        <v>45476</v>
      </c>
      <c r="L556" s="95" t="s">
        <v>224</v>
      </c>
      <c r="M556" s="97">
        <v>0</v>
      </c>
      <c r="N556" s="97">
        <f t="shared" si="14"/>
        <v>491</v>
      </c>
      <c r="P556" s="106">
        <v>45476</v>
      </c>
      <c r="Q556" s="97"/>
      <c r="R556" s="97"/>
      <c r="S556" s="97"/>
    </row>
    <row r="557" spans="1:19" s="83" customFormat="1" x14ac:dyDescent="0.2">
      <c r="A557" s="81"/>
      <c r="B557" s="82"/>
      <c r="D557" s="84"/>
      <c r="E557" s="81"/>
      <c r="F557" s="106">
        <v>45477</v>
      </c>
      <c r="G557" s="95" t="s">
        <v>285</v>
      </c>
      <c r="H557" s="97">
        <v>0</v>
      </c>
      <c r="I557" s="99">
        <v>604</v>
      </c>
      <c r="J557" s="81"/>
      <c r="K557" s="106">
        <v>45477</v>
      </c>
      <c r="L557" s="95" t="s">
        <v>224</v>
      </c>
      <c r="M557" s="97">
        <v>0</v>
      </c>
      <c r="N557" s="97">
        <f t="shared" si="14"/>
        <v>491</v>
      </c>
      <c r="P557" s="106">
        <v>45477</v>
      </c>
      <c r="Q557" s="97"/>
      <c r="R557" s="97"/>
      <c r="S557" s="97"/>
    </row>
    <row r="558" spans="1:19" s="83" customFormat="1" x14ac:dyDescent="0.2">
      <c r="A558" s="81"/>
      <c r="B558" s="82"/>
      <c r="D558" s="84"/>
      <c r="E558" s="81"/>
      <c r="F558" s="106">
        <v>45478</v>
      </c>
      <c r="G558" s="95" t="s">
        <v>285</v>
      </c>
      <c r="H558" s="97">
        <v>0</v>
      </c>
      <c r="I558" s="99">
        <v>604</v>
      </c>
      <c r="J558" s="81"/>
      <c r="K558" s="106">
        <v>45478</v>
      </c>
      <c r="L558" s="95" t="s">
        <v>224</v>
      </c>
      <c r="M558" s="97">
        <v>0</v>
      </c>
      <c r="N558" s="97">
        <f t="shared" si="14"/>
        <v>491</v>
      </c>
      <c r="P558" s="106">
        <v>45478</v>
      </c>
      <c r="Q558" s="97"/>
      <c r="R558" s="97"/>
      <c r="S558" s="97"/>
    </row>
    <row r="559" spans="1:19" s="83" customFormat="1" x14ac:dyDescent="0.2">
      <c r="A559" s="81"/>
      <c r="B559" s="82"/>
      <c r="D559" s="84"/>
      <c r="E559" s="81"/>
      <c r="F559" s="106">
        <v>45479</v>
      </c>
      <c r="G559" s="95" t="s">
        <v>285</v>
      </c>
      <c r="H559" s="97">
        <v>0</v>
      </c>
      <c r="I559" s="99">
        <v>604</v>
      </c>
      <c r="J559" s="81"/>
      <c r="K559" s="106">
        <v>45479</v>
      </c>
      <c r="L559" s="95" t="s">
        <v>224</v>
      </c>
      <c r="M559" s="97">
        <v>0</v>
      </c>
      <c r="N559" s="97">
        <f t="shared" si="14"/>
        <v>491</v>
      </c>
      <c r="P559" s="106">
        <v>45479</v>
      </c>
      <c r="Q559" s="97"/>
      <c r="R559" s="97"/>
      <c r="S559" s="97"/>
    </row>
    <row r="560" spans="1:19" s="83" customFormat="1" x14ac:dyDescent="0.2">
      <c r="A560" s="81"/>
      <c r="B560" s="82"/>
      <c r="D560" s="84"/>
      <c r="E560" s="81"/>
      <c r="F560" s="106">
        <v>45480</v>
      </c>
      <c r="G560" s="95" t="s">
        <v>285</v>
      </c>
      <c r="H560" s="97">
        <v>0</v>
      </c>
      <c r="I560" s="99">
        <v>604</v>
      </c>
      <c r="J560" s="81"/>
      <c r="K560" s="106">
        <v>45480</v>
      </c>
      <c r="L560" s="95" t="s">
        <v>224</v>
      </c>
      <c r="M560" s="97">
        <v>0</v>
      </c>
      <c r="N560" s="97">
        <f t="shared" si="14"/>
        <v>491</v>
      </c>
      <c r="P560" s="106">
        <v>45480</v>
      </c>
      <c r="Q560" s="97"/>
      <c r="R560" s="97"/>
      <c r="S560" s="97"/>
    </row>
    <row r="561" spans="1:19" s="83" customFormat="1" x14ac:dyDescent="0.2">
      <c r="A561" s="81"/>
      <c r="B561" s="82"/>
      <c r="D561" s="84"/>
      <c r="E561" s="81"/>
      <c r="F561" s="106">
        <v>45481</v>
      </c>
      <c r="G561" s="95" t="s">
        <v>285</v>
      </c>
      <c r="H561" s="97">
        <v>0</v>
      </c>
      <c r="I561" s="99">
        <v>604</v>
      </c>
      <c r="J561" s="81"/>
      <c r="K561" s="106">
        <v>45481</v>
      </c>
      <c r="L561" s="95" t="s">
        <v>224</v>
      </c>
      <c r="M561" s="97">
        <v>0</v>
      </c>
      <c r="N561" s="97">
        <f t="shared" si="14"/>
        <v>491</v>
      </c>
      <c r="P561" s="106">
        <v>45481</v>
      </c>
      <c r="Q561" s="97"/>
      <c r="R561" s="97"/>
      <c r="S561" s="97"/>
    </row>
    <row r="562" spans="1:19" s="83" customFormat="1" x14ac:dyDescent="0.2">
      <c r="A562" s="81"/>
      <c r="B562" s="82"/>
      <c r="D562" s="84"/>
      <c r="E562" s="81"/>
      <c r="F562" s="106">
        <v>45482</v>
      </c>
      <c r="G562" s="95" t="s">
        <v>285</v>
      </c>
      <c r="H562" s="97">
        <v>0</v>
      </c>
      <c r="I562" s="99">
        <v>604</v>
      </c>
      <c r="J562" s="81"/>
      <c r="K562" s="106">
        <v>45482</v>
      </c>
      <c r="L562" s="95" t="s">
        <v>224</v>
      </c>
      <c r="M562" s="97">
        <v>0</v>
      </c>
      <c r="N562" s="97">
        <f t="shared" si="14"/>
        <v>491</v>
      </c>
      <c r="P562" s="106">
        <v>45482</v>
      </c>
      <c r="Q562" s="97"/>
      <c r="R562" s="97"/>
      <c r="S562" s="97"/>
    </row>
    <row r="563" spans="1:19" s="83" customFormat="1" x14ac:dyDescent="0.2">
      <c r="A563" s="81"/>
      <c r="B563" s="82"/>
      <c r="D563" s="84"/>
      <c r="E563" s="81"/>
      <c r="F563" s="106">
        <v>45483</v>
      </c>
      <c r="G563" s="95" t="s">
        <v>285</v>
      </c>
      <c r="H563" s="97">
        <v>0</v>
      </c>
      <c r="I563" s="99">
        <v>604</v>
      </c>
      <c r="J563" s="81"/>
      <c r="K563" s="106">
        <v>45483</v>
      </c>
      <c r="L563" s="95" t="s">
        <v>224</v>
      </c>
      <c r="M563" s="97">
        <v>0</v>
      </c>
      <c r="N563" s="97">
        <f t="shared" si="14"/>
        <v>491</v>
      </c>
      <c r="P563" s="106">
        <v>45483</v>
      </c>
      <c r="Q563" s="97"/>
      <c r="R563" s="97"/>
      <c r="S563" s="97"/>
    </row>
    <row r="564" spans="1:19" s="83" customFormat="1" x14ac:dyDescent="0.2">
      <c r="A564" s="81"/>
      <c r="B564" s="82"/>
      <c r="D564" s="84"/>
      <c r="E564" s="81"/>
      <c r="F564" s="106">
        <v>45484</v>
      </c>
      <c r="G564" s="95" t="s">
        <v>285</v>
      </c>
      <c r="H564" s="97">
        <v>13</v>
      </c>
      <c r="I564" s="99">
        <v>617</v>
      </c>
      <c r="J564" s="81"/>
      <c r="K564" s="106">
        <v>45484</v>
      </c>
      <c r="L564" s="95" t="s">
        <v>224</v>
      </c>
      <c r="M564" s="97">
        <v>0</v>
      </c>
      <c r="N564" s="97">
        <f t="shared" si="14"/>
        <v>491</v>
      </c>
      <c r="P564" s="106">
        <v>45484</v>
      </c>
      <c r="Q564" s="97"/>
      <c r="R564" s="97"/>
      <c r="S564" s="97"/>
    </row>
    <row r="565" spans="1:19" s="83" customFormat="1" x14ac:dyDescent="0.2">
      <c r="A565" s="81"/>
      <c r="B565" s="82"/>
      <c r="D565" s="84"/>
      <c r="E565" s="81"/>
      <c r="F565" s="106">
        <v>45485</v>
      </c>
      <c r="G565" s="95" t="s">
        <v>285</v>
      </c>
      <c r="H565" s="97">
        <v>12</v>
      </c>
      <c r="I565" s="99">
        <v>629</v>
      </c>
      <c r="J565" s="81"/>
      <c r="K565" s="106">
        <v>45485</v>
      </c>
      <c r="L565" s="95" t="s">
        <v>224</v>
      </c>
      <c r="M565" s="97">
        <v>0</v>
      </c>
      <c r="N565" s="97">
        <f t="shared" si="14"/>
        <v>491</v>
      </c>
      <c r="P565" s="106">
        <v>45485</v>
      </c>
      <c r="Q565" s="97"/>
      <c r="R565" s="97"/>
      <c r="S565" s="97"/>
    </row>
    <row r="566" spans="1:19" s="83" customFormat="1" x14ac:dyDescent="0.2">
      <c r="A566" s="81"/>
      <c r="B566" s="82"/>
      <c r="D566" s="84"/>
      <c r="E566" s="81"/>
      <c r="F566" s="106">
        <v>45486</v>
      </c>
      <c r="G566" s="95" t="s">
        <v>285</v>
      </c>
      <c r="H566" s="97">
        <v>0</v>
      </c>
      <c r="I566" s="97">
        <f>SUM(I565,H566)</f>
        <v>629</v>
      </c>
      <c r="J566" s="81"/>
      <c r="K566" s="106">
        <v>45486</v>
      </c>
      <c r="L566" s="95" t="s">
        <v>224</v>
      </c>
      <c r="M566" s="97">
        <v>0</v>
      </c>
      <c r="N566" s="97">
        <f t="shared" si="14"/>
        <v>491</v>
      </c>
      <c r="P566" s="106">
        <v>45486</v>
      </c>
      <c r="Q566" s="97"/>
      <c r="R566" s="97"/>
      <c r="S566" s="97"/>
    </row>
    <row r="567" spans="1:19" s="83" customFormat="1" x14ac:dyDescent="0.2">
      <c r="A567" s="81"/>
      <c r="B567" s="82"/>
      <c r="D567" s="84"/>
      <c r="E567" s="81"/>
      <c r="F567" s="106">
        <v>45487</v>
      </c>
      <c r="G567" s="95" t="s">
        <v>285</v>
      </c>
      <c r="H567" s="97">
        <v>0</v>
      </c>
      <c r="I567" s="97">
        <f t="shared" ref="I567:I584" si="15">SUM(I566,H567)</f>
        <v>629</v>
      </c>
      <c r="J567" s="81"/>
      <c r="K567" s="106">
        <v>45487</v>
      </c>
      <c r="L567" s="95" t="s">
        <v>224</v>
      </c>
      <c r="M567" s="97">
        <v>0</v>
      </c>
      <c r="N567" s="97">
        <f t="shared" si="14"/>
        <v>491</v>
      </c>
      <c r="P567" s="106">
        <v>45487</v>
      </c>
      <c r="Q567" s="97"/>
      <c r="R567" s="97"/>
      <c r="S567" s="97"/>
    </row>
    <row r="568" spans="1:19" s="83" customFormat="1" x14ac:dyDescent="0.2">
      <c r="A568" s="81"/>
      <c r="B568" s="82"/>
      <c r="D568" s="84"/>
      <c r="E568" s="81"/>
      <c r="F568" s="106">
        <v>45488</v>
      </c>
      <c r="G568" s="95" t="s">
        <v>285</v>
      </c>
      <c r="H568" s="97">
        <v>0</v>
      </c>
      <c r="I568" s="97">
        <f t="shared" si="15"/>
        <v>629</v>
      </c>
      <c r="J568" s="81"/>
      <c r="K568" s="106">
        <v>45488</v>
      </c>
      <c r="L568" s="95" t="s">
        <v>224</v>
      </c>
      <c r="M568" s="97">
        <v>11</v>
      </c>
      <c r="N568" s="97">
        <f t="shared" si="14"/>
        <v>502</v>
      </c>
      <c r="P568" s="106">
        <v>45488</v>
      </c>
      <c r="Q568" s="97"/>
      <c r="R568" s="97"/>
      <c r="S568" s="97"/>
    </row>
    <row r="569" spans="1:19" s="83" customFormat="1" x14ac:dyDescent="0.2">
      <c r="A569" s="81"/>
      <c r="B569" s="82"/>
      <c r="D569" s="84"/>
      <c r="E569" s="81"/>
      <c r="F569" s="106">
        <v>45489</v>
      </c>
      <c r="G569" s="95" t="s">
        <v>285</v>
      </c>
      <c r="H569" s="97">
        <v>0</v>
      </c>
      <c r="I569" s="97">
        <f t="shared" si="15"/>
        <v>629</v>
      </c>
      <c r="J569" s="81"/>
      <c r="K569" s="106">
        <v>45489</v>
      </c>
      <c r="L569" s="95" t="s">
        <v>224</v>
      </c>
      <c r="M569" s="97">
        <v>19</v>
      </c>
      <c r="N569" s="97">
        <f t="shared" si="14"/>
        <v>521</v>
      </c>
      <c r="P569" s="106">
        <v>45489</v>
      </c>
      <c r="Q569" s="97"/>
      <c r="R569" s="97"/>
      <c r="S569" s="97"/>
    </row>
    <row r="570" spans="1:19" s="83" customFormat="1" x14ac:dyDescent="0.2">
      <c r="A570" s="81"/>
      <c r="B570" s="82"/>
      <c r="D570" s="84"/>
      <c r="E570" s="81"/>
      <c r="F570" s="106">
        <v>45490</v>
      </c>
      <c r="G570" s="95" t="s">
        <v>285</v>
      </c>
      <c r="H570" s="97">
        <v>0</v>
      </c>
      <c r="I570" s="97">
        <f t="shared" si="15"/>
        <v>629</v>
      </c>
      <c r="J570" s="81"/>
      <c r="K570" s="106">
        <v>45490</v>
      </c>
      <c r="L570" s="95" t="s">
        <v>224</v>
      </c>
      <c r="M570" s="97">
        <v>15</v>
      </c>
      <c r="N570" s="97">
        <f t="shared" si="14"/>
        <v>536</v>
      </c>
      <c r="P570" s="106">
        <v>45490</v>
      </c>
      <c r="Q570" s="97"/>
      <c r="R570" s="97"/>
      <c r="S570" s="97"/>
    </row>
    <row r="571" spans="1:19" s="83" customFormat="1" x14ac:dyDescent="0.2">
      <c r="A571" s="81"/>
      <c r="B571" s="82"/>
      <c r="D571" s="84"/>
      <c r="E571" s="81"/>
      <c r="F571" s="106">
        <v>45491</v>
      </c>
      <c r="G571" s="95" t="s">
        <v>285</v>
      </c>
      <c r="H571" s="97">
        <v>0</v>
      </c>
      <c r="I571" s="97">
        <f t="shared" si="15"/>
        <v>629</v>
      </c>
      <c r="J571" s="81"/>
      <c r="K571" s="106">
        <v>45491</v>
      </c>
      <c r="L571" s="95" t="s">
        <v>224</v>
      </c>
      <c r="M571" s="97">
        <v>0</v>
      </c>
      <c r="N571" s="97">
        <f t="shared" si="14"/>
        <v>536</v>
      </c>
      <c r="P571" s="106">
        <v>45491</v>
      </c>
      <c r="Q571" s="97"/>
      <c r="R571" s="97"/>
      <c r="S571" s="97"/>
    </row>
    <row r="572" spans="1:19" s="83" customFormat="1" x14ac:dyDescent="0.2">
      <c r="A572" s="81"/>
      <c r="B572" s="82"/>
      <c r="D572" s="84"/>
      <c r="E572" s="81"/>
      <c r="F572" s="106">
        <v>45492</v>
      </c>
      <c r="G572" s="95" t="s">
        <v>285</v>
      </c>
      <c r="H572" s="97">
        <v>0</v>
      </c>
      <c r="I572" s="97">
        <f t="shared" si="15"/>
        <v>629</v>
      </c>
      <c r="J572" s="81"/>
      <c r="K572" s="106">
        <v>45492</v>
      </c>
      <c r="L572" s="95" t="s">
        <v>224</v>
      </c>
      <c r="M572" s="97">
        <v>0</v>
      </c>
      <c r="N572" s="97">
        <f t="shared" si="14"/>
        <v>536</v>
      </c>
      <c r="P572" s="106">
        <v>45492</v>
      </c>
      <c r="Q572" s="97"/>
      <c r="R572" s="97"/>
      <c r="S572" s="97"/>
    </row>
    <row r="573" spans="1:19" s="83" customFormat="1" x14ac:dyDescent="0.2">
      <c r="A573" s="81"/>
      <c r="B573" s="82"/>
      <c r="D573" s="84"/>
      <c r="E573" s="81"/>
      <c r="F573" s="106">
        <v>45493</v>
      </c>
      <c r="G573" s="95" t="s">
        <v>285</v>
      </c>
      <c r="H573" s="97">
        <v>0</v>
      </c>
      <c r="I573" s="97">
        <f t="shared" si="15"/>
        <v>629</v>
      </c>
      <c r="J573" s="81"/>
      <c r="K573" s="106">
        <v>45493</v>
      </c>
      <c r="L573" s="95" t="s">
        <v>224</v>
      </c>
      <c r="M573" s="97">
        <v>0</v>
      </c>
      <c r="N573" s="97">
        <f t="shared" si="14"/>
        <v>536</v>
      </c>
      <c r="P573" s="106">
        <v>45493</v>
      </c>
      <c r="Q573" s="97"/>
      <c r="R573" s="97"/>
      <c r="S573" s="97"/>
    </row>
    <row r="574" spans="1:19" s="83" customFormat="1" x14ac:dyDescent="0.2">
      <c r="A574" s="81"/>
      <c r="B574" s="82"/>
      <c r="D574" s="84"/>
      <c r="E574" s="81"/>
      <c r="F574" s="106">
        <v>45494</v>
      </c>
      <c r="G574" s="95" t="s">
        <v>285</v>
      </c>
      <c r="H574" s="97">
        <v>0</v>
      </c>
      <c r="I574" s="97">
        <f t="shared" si="15"/>
        <v>629</v>
      </c>
      <c r="J574" s="81"/>
      <c r="K574" s="106">
        <v>45494</v>
      </c>
      <c r="L574" s="95" t="s">
        <v>224</v>
      </c>
      <c r="M574" s="97">
        <v>0</v>
      </c>
      <c r="N574" s="97">
        <f t="shared" si="14"/>
        <v>536</v>
      </c>
      <c r="P574" s="106">
        <v>45494</v>
      </c>
      <c r="Q574" s="97"/>
      <c r="R574" s="97"/>
      <c r="S574" s="97"/>
    </row>
    <row r="575" spans="1:19" s="83" customFormat="1" x14ac:dyDescent="0.2">
      <c r="A575" s="81"/>
      <c r="B575" s="82"/>
      <c r="D575" s="84"/>
      <c r="E575" s="81"/>
      <c r="F575" s="106">
        <v>45495</v>
      </c>
      <c r="G575" s="95" t="s">
        <v>285</v>
      </c>
      <c r="H575" s="97">
        <v>0</v>
      </c>
      <c r="I575" s="97">
        <f t="shared" si="15"/>
        <v>629</v>
      </c>
      <c r="J575" s="81"/>
      <c r="K575" s="106">
        <v>45495</v>
      </c>
      <c r="L575" s="95" t="s">
        <v>224</v>
      </c>
      <c r="M575" s="97">
        <v>0</v>
      </c>
      <c r="N575" s="97">
        <f t="shared" si="14"/>
        <v>536</v>
      </c>
      <c r="P575" s="106">
        <v>45495</v>
      </c>
      <c r="Q575" s="97"/>
      <c r="R575" s="97"/>
      <c r="S575" s="97"/>
    </row>
    <row r="576" spans="1:19" s="83" customFormat="1" x14ac:dyDescent="0.2">
      <c r="A576" s="81"/>
      <c r="B576" s="82"/>
      <c r="D576" s="84"/>
      <c r="E576" s="81"/>
      <c r="F576" s="106">
        <v>45496</v>
      </c>
      <c r="G576" s="95" t="s">
        <v>285</v>
      </c>
      <c r="H576" s="97">
        <v>0</v>
      </c>
      <c r="I576" s="97">
        <f t="shared" si="15"/>
        <v>629</v>
      </c>
      <c r="J576" s="81"/>
      <c r="K576" s="106">
        <v>45496</v>
      </c>
      <c r="L576" s="95" t="s">
        <v>224</v>
      </c>
      <c r="M576" s="97">
        <v>0</v>
      </c>
      <c r="N576" s="97">
        <f t="shared" si="14"/>
        <v>536</v>
      </c>
      <c r="P576" s="106">
        <v>45496</v>
      </c>
      <c r="Q576" s="97"/>
      <c r="R576" s="97"/>
      <c r="S576" s="97"/>
    </row>
    <row r="577" spans="1:19" s="83" customFormat="1" x14ac:dyDescent="0.2">
      <c r="A577" s="81"/>
      <c r="B577" s="82"/>
      <c r="D577" s="84"/>
      <c r="E577" s="81"/>
      <c r="F577" s="106">
        <v>45497</v>
      </c>
      <c r="G577" s="95" t="s">
        <v>285</v>
      </c>
      <c r="H577" s="97">
        <v>0</v>
      </c>
      <c r="I577" s="97">
        <f t="shared" si="15"/>
        <v>629</v>
      </c>
      <c r="J577" s="81"/>
      <c r="K577" s="106">
        <v>45497</v>
      </c>
      <c r="L577" s="95" t="s">
        <v>224</v>
      </c>
      <c r="M577" s="97">
        <v>8</v>
      </c>
      <c r="N577" s="97">
        <f t="shared" si="14"/>
        <v>544</v>
      </c>
      <c r="P577" s="106">
        <v>45497</v>
      </c>
      <c r="Q577" s="97"/>
      <c r="R577" s="97"/>
      <c r="S577" s="97"/>
    </row>
    <row r="578" spans="1:19" s="83" customFormat="1" x14ac:dyDescent="0.2">
      <c r="A578" s="81"/>
      <c r="B578" s="82"/>
      <c r="D578" s="84"/>
      <c r="E578" s="81"/>
      <c r="F578" s="106">
        <v>45498</v>
      </c>
      <c r="G578" s="95" t="s">
        <v>285</v>
      </c>
      <c r="H578" s="97">
        <v>0</v>
      </c>
      <c r="I578" s="97">
        <f t="shared" si="15"/>
        <v>629</v>
      </c>
      <c r="J578" s="81"/>
      <c r="K578" s="106">
        <v>45498</v>
      </c>
      <c r="L578" s="95"/>
      <c r="M578" s="97"/>
      <c r="N578" s="97">
        <f t="shared" si="14"/>
        <v>544</v>
      </c>
      <c r="P578" s="106">
        <v>45498</v>
      </c>
      <c r="Q578" s="97"/>
      <c r="R578" s="97"/>
      <c r="S578" s="97"/>
    </row>
    <row r="579" spans="1:19" s="83" customFormat="1" x14ac:dyDescent="0.2">
      <c r="A579" s="81"/>
      <c r="B579" s="82"/>
      <c r="D579" s="84"/>
      <c r="E579" s="81"/>
      <c r="F579" s="106">
        <v>45499</v>
      </c>
      <c r="G579" s="95" t="s">
        <v>285</v>
      </c>
      <c r="H579" s="97">
        <v>0</v>
      </c>
      <c r="I579" s="97">
        <f t="shared" si="15"/>
        <v>629</v>
      </c>
      <c r="J579" s="81"/>
      <c r="K579" s="106">
        <v>45499</v>
      </c>
      <c r="L579" s="95"/>
      <c r="M579" s="97"/>
      <c r="N579" s="97">
        <f t="shared" si="14"/>
        <v>544</v>
      </c>
      <c r="P579" s="106">
        <v>45499</v>
      </c>
      <c r="Q579" s="97"/>
      <c r="R579" s="97"/>
      <c r="S579" s="97"/>
    </row>
    <row r="580" spans="1:19" s="83" customFormat="1" x14ac:dyDescent="0.2">
      <c r="A580" s="81"/>
      <c r="B580" s="82"/>
      <c r="D580" s="84"/>
      <c r="E580" s="81"/>
      <c r="F580" s="106">
        <v>45500</v>
      </c>
      <c r="G580" s="95" t="s">
        <v>285</v>
      </c>
      <c r="H580" s="97">
        <v>0</v>
      </c>
      <c r="I580" s="97">
        <f t="shared" si="15"/>
        <v>629</v>
      </c>
      <c r="J580" s="81"/>
      <c r="K580" s="106">
        <v>45500</v>
      </c>
      <c r="L580" s="95"/>
      <c r="M580" s="97"/>
      <c r="N580" s="97">
        <f t="shared" si="14"/>
        <v>544</v>
      </c>
      <c r="P580" s="106">
        <v>45500</v>
      </c>
      <c r="Q580" s="97"/>
      <c r="R580" s="97"/>
      <c r="S580" s="97"/>
    </row>
    <row r="581" spans="1:19" s="83" customFormat="1" x14ac:dyDescent="0.2">
      <c r="A581" s="81"/>
      <c r="B581" s="82"/>
      <c r="D581" s="84"/>
      <c r="E581" s="81"/>
      <c r="F581" s="106">
        <v>45501</v>
      </c>
      <c r="G581" s="95" t="s">
        <v>285</v>
      </c>
      <c r="H581" s="97">
        <v>0</v>
      </c>
      <c r="I581" s="97">
        <f t="shared" si="15"/>
        <v>629</v>
      </c>
      <c r="J581" s="81"/>
      <c r="K581" s="106">
        <v>45501</v>
      </c>
      <c r="L581" s="95"/>
      <c r="M581" s="97"/>
      <c r="N581" s="97">
        <f t="shared" si="14"/>
        <v>544</v>
      </c>
      <c r="P581" s="106">
        <v>45501</v>
      </c>
      <c r="Q581" s="97"/>
      <c r="R581" s="97"/>
      <c r="S581" s="97"/>
    </row>
    <row r="582" spans="1:19" s="83" customFormat="1" x14ac:dyDescent="0.2">
      <c r="A582" s="81"/>
      <c r="B582" s="82"/>
      <c r="D582" s="84"/>
      <c r="E582" s="81"/>
      <c r="F582" s="106">
        <v>45502</v>
      </c>
      <c r="G582" s="95" t="s">
        <v>285</v>
      </c>
      <c r="H582" s="97">
        <v>0</v>
      </c>
      <c r="I582" s="97">
        <f t="shared" si="15"/>
        <v>629</v>
      </c>
      <c r="J582" s="81"/>
      <c r="K582" s="106">
        <v>45502</v>
      </c>
      <c r="L582" s="95"/>
      <c r="M582" s="97"/>
      <c r="N582" s="97">
        <f t="shared" si="14"/>
        <v>544</v>
      </c>
      <c r="P582" s="106">
        <v>45502</v>
      </c>
      <c r="Q582" s="97"/>
      <c r="R582" s="97"/>
      <c r="S582" s="97"/>
    </row>
    <row r="583" spans="1:19" s="83" customFormat="1" x14ac:dyDescent="0.2">
      <c r="A583" s="81"/>
      <c r="B583" s="82"/>
      <c r="D583" s="84"/>
      <c r="E583" s="81"/>
      <c r="F583" s="106">
        <v>45503</v>
      </c>
      <c r="G583" s="95" t="s">
        <v>285</v>
      </c>
      <c r="H583" s="97">
        <v>0</v>
      </c>
      <c r="I583" s="97">
        <f t="shared" si="15"/>
        <v>629</v>
      </c>
      <c r="J583" s="81"/>
      <c r="K583" s="106">
        <v>45503</v>
      </c>
      <c r="L583" s="95"/>
      <c r="M583" s="97"/>
      <c r="N583" s="97">
        <f t="shared" si="14"/>
        <v>544</v>
      </c>
      <c r="P583" s="106">
        <v>45503</v>
      </c>
      <c r="Q583" s="99" t="s">
        <v>224</v>
      </c>
      <c r="R583" s="97">
        <v>0</v>
      </c>
      <c r="S583" s="97">
        <v>6</v>
      </c>
    </row>
    <row r="584" spans="1:19" s="83" customFormat="1" x14ac:dyDescent="0.2">
      <c r="A584" s="81"/>
      <c r="B584" s="82"/>
      <c r="D584" s="84"/>
      <c r="E584" s="81"/>
      <c r="F584" s="106">
        <v>45504</v>
      </c>
      <c r="G584" s="95" t="s">
        <v>285</v>
      </c>
      <c r="H584" s="97">
        <v>0</v>
      </c>
      <c r="I584" s="97">
        <f t="shared" si="15"/>
        <v>629</v>
      </c>
      <c r="J584" s="81"/>
      <c r="K584" s="106">
        <v>45504</v>
      </c>
      <c r="L584" s="95"/>
      <c r="M584" s="97"/>
      <c r="N584" s="97">
        <f t="shared" si="14"/>
        <v>544</v>
      </c>
      <c r="P584" s="106">
        <v>45504</v>
      </c>
      <c r="Q584" s="99" t="s">
        <v>224</v>
      </c>
      <c r="R584" s="97">
        <v>5</v>
      </c>
      <c r="S584" s="97">
        <v>11</v>
      </c>
    </row>
    <row r="585" spans="1:19" s="83" customFormat="1" x14ac:dyDescent="0.2">
      <c r="A585" s="81"/>
      <c r="B585" s="82"/>
      <c r="D585" s="84"/>
      <c r="E585" s="81"/>
      <c r="F585" s="106">
        <v>45505</v>
      </c>
      <c r="G585" s="95" t="s">
        <v>285</v>
      </c>
      <c r="H585" s="97">
        <v>0</v>
      </c>
      <c r="I585" s="97">
        <f t="shared" ref="I585:I586" si="16">SUM(I584,H585)</f>
        <v>629</v>
      </c>
      <c r="J585" s="81"/>
      <c r="K585" s="81"/>
      <c r="L585" s="82"/>
      <c r="N585" s="84"/>
      <c r="P585" s="106">
        <v>45505</v>
      </c>
      <c r="Q585" s="99" t="s">
        <v>224</v>
      </c>
      <c r="R585" s="97">
        <v>0</v>
      </c>
      <c r="S585" s="97">
        <v>11</v>
      </c>
    </row>
    <row r="586" spans="1:19" s="83" customFormat="1" x14ac:dyDescent="0.2">
      <c r="A586" s="81"/>
      <c r="B586" s="82"/>
      <c r="D586" s="84"/>
      <c r="E586" s="81"/>
      <c r="F586" s="106">
        <v>45506</v>
      </c>
      <c r="G586" s="95" t="s">
        <v>285</v>
      </c>
      <c r="H586" s="97">
        <v>0</v>
      </c>
      <c r="I586" s="97">
        <f t="shared" si="16"/>
        <v>629</v>
      </c>
      <c r="J586" s="81"/>
      <c r="K586" s="81"/>
      <c r="L586" s="82"/>
      <c r="N586" s="84"/>
      <c r="P586" s="106">
        <v>45506</v>
      </c>
      <c r="Q586" s="99" t="s">
        <v>224</v>
      </c>
      <c r="R586" s="97">
        <v>0</v>
      </c>
      <c r="S586" s="97">
        <v>11</v>
      </c>
    </row>
    <row r="587" spans="1:19" s="83" customFormat="1" x14ac:dyDescent="0.2">
      <c r="A587" s="81"/>
      <c r="B587" s="82"/>
      <c r="D587" s="84"/>
      <c r="E587" s="81"/>
      <c r="F587" s="106">
        <v>45507</v>
      </c>
      <c r="G587" s="95" t="s">
        <v>285</v>
      </c>
      <c r="H587" s="97">
        <v>0</v>
      </c>
      <c r="I587" s="97">
        <f t="shared" ref="I587:I589" si="17">SUM(I586,H587)</f>
        <v>629</v>
      </c>
      <c r="J587" s="81"/>
      <c r="K587" s="81"/>
      <c r="L587" s="82"/>
      <c r="N587" s="84"/>
      <c r="P587" s="106">
        <v>45507</v>
      </c>
      <c r="Q587" s="99" t="s">
        <v>224</v>
      </c>
      <c r="R587" s="97">
        <v>0</v>
      </c>
      <c r="S587" s="97">
        <v>11</v>
      </c>
    </row>
    <row r="588" spans="1:19" s="83" customFormat="1" x14ac:dyDescent="0.2">
      <c r="A588" s="81"/>
      <c r="B588" s="82"/>
      <c r="D588" s="84"/>
      <c r="E588" s="81"/>
      <c r="F588" s="106">
        <v>45508</v>
      </c>
      <c r="G588" s="95" t="s">
        <v>285</v>
      </c>
      <c r="H588" s="97">
        <v>0</v>
      </c>
      <c r="I588" s="97">
        <f t="shared" si="17"/>
        <v>629</v>
      </c>
      <c r="J588" s="81"/>
      <c r="K588" s="81"/>
      <c r="L588" s="82"/>
      <c r="N588" s="84"/>
      <c r="P588" s="106">
        <v>45508</v>
      </c>
      <c r="Q588" s="99" t="s">
        <v>224</v>
      </c>
      <c r="R588" s="97">
        <v>0</v>
      </c>
      <c r="S588" s="97">
        <v>11</v>
      </c>
    </row>
    <row r="589" spans="1:19" s="83" customFormat="1" x14ac:dyDescent="0.2">
      <c r="A589" s="81"/>
      <c r="B589" s="82"/>
      <c r="D589" s="84"/>
      <c r="E589" s="81"/>
      <c r="F589" s="106">
        <v>45509</v>
      </c>
      <c r="G589" s="95" t="s">
        <v>285</v>
      </c>
      <c r="H589" s="97">
        <v>0</v>
      </c>
      <c r="I589" s="97">
        <f t="shared" si="17"/>
        <v>629</v>
      </c>
      <c r="J589" s="81"/>
      <c r="K589" s="81"/>
      <c r="L589" s="82"/>
      <c r="N589" s="84"/>
      <c r="P589" s="106">
        <v>45509</v>
      </c>
      <c r="Q589" s="99" t="s">
        <v>224</v>
      </c>
      <c r="R589" s="97">
        <v>0</v>
      </c>
      <c r="S589" s="97">
        <v>11</v>
      </c>
    </row>
    <row r="590" spans="1:19" s="83" customFormat="1" x14ac:dyDescent="0.2">
      <c r="A590" s="81"/>
      <c r="B590" s="82"/>
      <c r="D590" s="84"/>
      <c r="E590" s="81"/>
      <c r="F590" s="106">
        <v>45510</v>
      </c>
      <c r="G590" s="95" t="s">
        <v>285</v>
      </c>
      <c r="H590" s="97">
        <v>0</v>
      </c>
      <c r="I590" s="97">
        <f t="shared" ref="I590" si="18">SUM(I589,H590)</f>
        <v>629</v>
      </c>
      <c r="J590" s="81"/>
      <c r="K590" s="81"/>
      <c r="L590" s="82"/>
      <c r="N590" s="84"/>
      <c r="P590" s="106">
        <v>45510</v>
      </c>
      <c r="Q590" s="99" t="s">
        <v>224</v>
      </c>
      <c r="R590" s="97">
        <v>5</v>
      </c>
      <c r="S590" s="97">
        <v>16</v>
      </c>
    </row>
    <row r="591" spans="1:19" s="83" customFormat="1" x14ac:dyDescent="0.2">
      <c r="A591" s="81"/>
      <c r="B591" s="82"/>
      <c r="D591" s="84"/>
      <c r="E591" s="81"/>
      <c r="F591" s="106">
        <v>45511</v>
      </c>
      <c r="G591" s="95" t="s">
        <v>285</v>
      </c>
      <c r="H591" s="97">
        <v>0</v>
      </c>
      <c r="I591" s="97">
        <f t="shared" ref="I591" si="19">SUM(I590,H591)</f>
        <v>629</v>
      </c>
      <c r="J591" s="81"/>
      <c r="K591" s="81"/>
      <c r="L591" s="82"/>
      <c r="N591" s="84"/>
      <c r="P591" s="106">
        <v>45511</v>
      </c>
      <c r="Q591" s="99" t="s">
        <v>224</v>
      </c>
      <c r="R591" s="97">
        <v>0</v>
      </c>
      <c r="S591" s="97">
        <v>16</v>
      </c>
    </row>
    <row r="592" spans="1:19" s="83" customFormat="1" x14ac:dyDescent="0.2">
      <c r="A592" s="81"/>
      <c r="B592" s="82"/>
      <c r="D592" s="84"/>
      <c r="E592" s="81"/>
      <c r="F592" s="106">
        <v>45512</v>
      </c>
      <c r="G592" s="95" t="s">
        <v>285</v>
      </c>
      <c r="H592" s="97">
        <v>5</v>
      </c>
      <c r="I592" s="99">
        <v>634</v>
      </c>
      <c r="J592" s="81"/>
      <c r="K592" s="81"/>
      <c r="L592" s="82"/>
      <c r="N592" s="84"/>
      <c r="P592" s="106">
        <v>45512</v>
      </c>
      <c r="Q592" s="99" t="s">
        <v>224</v>
      </c>
      <c r="R592" s="97">
        <v>0</v>
      </c>
      <c r="S592" s="97">
        <v>16</v>
      </c>
    </row>
    <row r="593" spans="1:19" s="83" customFormat="1" x14ac:dyDescent="0.2">
      <c r="A593" s="81"/>
      <c r="B593" s="82"/>
      <c r="D593" s="84"/>
      <c r="E593" s="81"/>
      <c r="F593" s="106">
        <v>45513</v>
      </c>
      <c r="G593" s="95" t="s">
        <v>285</v>
      </c>
      <c r="H593" s="97">
        <v>0</v>
      </c>
      <c r="I593" s="99">
        <v>634</v>
      </c>
      <c r="J593" s="81"/>
      <c r="K593" s="81"/>
      <c r="L593" s="82"/>
      <c r="N593" s="84"/>
      <c r="P593" s="106">
        <v>45513</v>
      </c>
      <c r="Q593" s="99" t="s">
        <v>224</v>
      </c>
      <c r="R593" s="97">
        <v>0</v>
      </c>
      <c r="S593" s="97">
        <v>16</v>
      </c>
    </row>
    <row r="594" spans="1:19" s="83" customFormat="1" x14ac:dyDescent="0.2">
      <c r="A594" s="81"/>
      <c r="B594" s="82"/>
      <c r="D594" s="84"/>
      <c r="E594" s="81"/>
      <c r="F594" s="106">
        <v>45514</v>
      </c>
      <c r="G594" s="95" t="s">
        <v>285</v>
      </c>
      <c r="H594" s="97">
        <v>0</v>
      </c>
      <c r="I594" s="99">
        <v>634</v>
      </c>
      <c r="J594" s="81"/>
      <c r="K594" s="81"/>
      <c r="L594" s="82"/>
      <c r="N594" s="84"/>
      <c r="P594" s="106">
        <v>45514</v>
      </c>
      <c r="Q594" s="99" t="s">
        <v>224</v>
      </c>
      <c r="R594" s="97">
        <v>0</v>
      </c>
      <c r="S594" s="97">
        <v>16</v>
      </c>
    </row>
    <row r="595" spans="1:19" s="83" customFormat="1" x14ac:dyDescent="0.2">
      <c r="A595" s="81"/>
      <c r="B595" s="82"/>
      <c r="D595" s="84"/>
      <c r="E595" s="81"/>
      <c r="F595" s="106">
        <v>45515</v>
      </c>
      <c r="G595" s="95" t="s">
        <v>285</v>
      </c>
      <c r="H595" s="97">
        <v>0</v>
      </c>
      <c r="I595" s="99">
        <v>634</v>
      </c>
      <c r="J595" s="81"/>
      <c r="K595" s="81"/>
      <c r="L595" s="82"/>
      <c r="N595" s="84"/>
      <c r="P595" s="106">
        <v>45515</v>
      </c>
      <c r="Q595" s="99" t="s">
        <v>224</v>
      </c>
      <c r="R595" s="97">
        <v>0</v>
      </c>
      <c r="S595" s="97">
        <v>16</v>
      </c>
    </row>
    <row r="596" spans="1:19" s="83" customFormat="1" x14ac:dyDescent="0.2">
      <c r="A596" s="81"/>
      <c r="B596" s="82"/>
      <c r="D596" s="84"/>
      <c r="E596" s="81"/>
      <c r="F596" s="106">
        <v>45516</v>
      </c>
      <c r="G596" s="95" t="s">
        <v>285</v>
      </c>
      <c r="H596" s="97">
        <v>0</v>
      </c>
      <c r="I596" s="99">
        <v>634</v>
      </c>
      <c r="J596" s="81"/>
      <c r="K596" s="81"/>
      <c r="L596" s="82"/>
      <c r="N596" s="84"/>
      <c r="P596" s="106">
        <v>45516</v>
      </c>
      <c r="Q596" s="99" t="s">
        <v>224</v>
      </c>
      <c r="R596" s="97">
        <v>5</v>
      </c>
      <c r="S596" s="97">
        <v>21</v>
      </c>
    </row>
    <row r="597" spans="1:19" s="83" customFormat="1" x14ac:dyDescent="0.2">
      <c r="A597" s="81"/>
      <c r="B597" s="82"/>
      <c r="D597" s="84"/>
      <c r="E597" s="81"/>
      <c r="F597" s="106">
        <v>45517</v>
      </c>
      <c r="G597" s="95" t="s">
        <v>285</v>
      </c>
      <c r="H597" s="97">
        <v>0</v>
      </c>
      <c r="I597" s="99">
        <v>634</v>
      </c>
      <c r="J597" s="81"/>
      <c r="K597" s="81"/>
      <c r="L597" s="82"/>
      <c r="N597" s="84"/>
      <c r="P597" s="106">
        <v>45517</v>
      </c>
      <c r="Q597" s="99" t="s">
        <v>224</v>
      </c>
      <c r="R597" s="97">
        <v>0</v>
      </c>
      <c r="S597" s="97">
        <v>21</v>
      </c>
    </row>
    <row r="598" spans="1:19" s="83" customFormat="1" x14ac:dyDescent="0.2">
      <c r="A598" s="81"/>
      <c r="B598" s="82"/>
      <c r="D598" s="84"/>
      <c r="E598" s="81"/>
      <c r="F598" s="106">
        <v>45518</v>
      </c>
      <c r="G598" s="95" t="s">
        <v>285</v>
      </c>
      <c r="H598" s="97">
        <v>13</v>
      </c>
      <c r="I598" s="99">
        <v>647</v>
      </c>
      <c r="J598" s="81"/>
      <c r="K598" s="81"/>
      <c r="L598" s="82"/>
      <c r="N598" s="84"/>
      <c r="P598" s="106">
        <v>45518</v>
      </c>
      <c r="Q598" s="99" t="s">
        <v>224</v>
      </c>
      <c r="R598" s="97">
        <v>0</v>
      </c>
      <c r="S598" s="97">
        <v>21</v>
      </c>
    </row>
    <row r="599" spans="1:19" s="83" customFormat="1" x14ac:dyDescent="0.2">
      <c r="A599" s="81"/>
      <c r="B599" s="82"/>
      <c r="D599" s="84"/>
      <c r="E599" s="81"/>
      <c r="F599" s="106">
        <v>45519</v>
      </c>
      <c r="G599" s="95" t="s">
        <v>285</v>
      </c>
      <c r="H599" s="97">
        <v>0</v>
      </c>
      <c r="I599" s="99">
        <v>647</v>
      </c>
      <c r="J599" s="81"/>
      <c r="K599" s="81"/>
      <c r="L599" s="82"/>
      <c r="N599" s="84"/>
      <c r="P599" s="106">
        <v>45519</v>
      </c>
      <c r="Q599" s="99" t="s">
        <v>224</v>
      </c>
      <c r="R599" s="97">
        <v>0</v>
      </c>
      <c r="S599" s="97">
        <v>21</v>
      </c>
    </row>
    <row r="600" spans="1:19" s="83" customFormat="1" x14ac:dyDescent="0.2">
      <c r="A600" s="81"/>
      <c r="B600" s="82"/>
      <c r="D600" s="84"/>
      <c r="E600" s="81"/>
      <c r="F600" s="106">
        <v>45520</v>
      </c>
      <c r="G600" s="95" t="s">
        <v>285</v>
      </c>
      <c r="H600" s="97">
        <v>0</v>
      </c>
      <c r="I600" s="99">
        <v>647</v>
      </c>
      <c r="J600" s="81"/>
      <c r="K600" s="81"/>
      <c r="L600" s="82"/>
      <c r="N600" s="84"/>
      <c r="P600" s="106">
        <v>45520</v>
      </c>
      <c r="Q600" s="99" t="s">
        <v>224</v>
      </c>
      <c r="R600" s="97">
        <v>0</v>
      </c>
      <c r="S600" s="97">
        <v>21</v>
      </c>
    </row>
    <row r="601" spans="1:19" s="83" customFormat="1" x14ac:dyDescent="0.2">
      <c r="A601" s="81"/>
      <c r="B601" s="82"/>
      <c r="D601" s="84"/>
      <c r="E601" s="81"/>
      <c r="F601" s="106">
        <v>45521</v>
      </c>
      <c r="G601" s="95" t="s">
        <v>285</v>
      </c>
      <c r="H601" s="97">
        <v>0</v>
      </c>
      <c r="I601" s="99">
        <v>647</v>
      </c>
      <c r="J601" s="81"/>
      <c r="K601" s="81"/>
      <c r="L601" s="82"/>
      <c r="N601" s="84"/>
      <c r="P601" s="106">
        <v>45521</v>
      </c>
      <c r="Q601" s="99" t="s">
        <v>224</v>
      </c>
      <c r="R601" s="97">
        <v>0</v>
      </c>
      <c r="S601" s="97">
        <v>21</v>
      </c>
    </row>
    <row r="602" spans="1:19" s="83" customFormat="1" x14ac:dyDescent="0.2">
      <c r="A602" s="81"/>
      <c r="B602" s="82"/>
      <c r="D602" s="84"/>
      <c r="E602" s="81"/>
      <c r="F602" s="106">
        <v>45522</v>
      </c>
      <c r="G602" s="95" t="s">
        <v>285</v>
      </c>
      <c r="H602" s="97">
        <v>10</v>
      </c>
      <c r="I602" s="99">
        <v>657</v>
      </c>
      <c r="J602" s="81"/>
      <c r="K602" s="81"/>
      <c r="L602" s="82"/>
      <c r="N602" s="84"/>
      <c r="P602" s="106">
        <v>45522</v>
      </c>
      <c r="Q602" s="99" t="s">
        <v>224</v>
      </c>
      <c r="R602" s="97">
        <v>0</v>
      </c>
      <c r="S602" s="97">
        <v>21</v>
      </c>
    </row>
    <row r="603" spans="1:19" s="83" customFormat="1" x14ac:dyDescent="0.2">
      <c r="A603" s="81"/>
      <c r="B603" s="82"/>
      <c r="D603" s="84"/>
      <c r="E603" s="81"/>
      <c r="F603" s="106">
        <v>45523</v>
      </c>
      <c r="G603" s="95" t="s">
        <v>285</v>
      </c>
      <c r="H603" s="97">
        <v>0</v>
      </c>
      <c r="I603" s="99">
        <v>657</v>
      </c>
      <c r="J603" s="81"/>
      <c r="K603" s="81"/>
      <c r="L603" s="82"/>
      <c r="N603" s="84"/>
      <c r="P603" s="106">
        <v>45523</v>
      </c>
      <c r="Q603" s="99" t="s">
        <v>224</v>
      </c>
      <c r="R603" s="97">
        <v>0</v>
      </c>
      <c r="S603" s="97">
        <v>21</v>
      </c>
    </row>
    <row r="604" spans="1:19" s="83" customFormat="1" x14ac:dyDescent="0.2">
      <c r="A604" s="81"/>
      <c r="B604" s="82"/>
      <c r="D604" s="84"/>
      <c r="E604" s="81"/>
      <c r="F604" s="106">
        <v>45524</v>
      </c>
      <c r="G604" s="95" t="s">
        <v>285</v>
      </c>
      <c r="H604" s="97">
        <v>0</v>
      </c>
      <c r="I604" s="99">
        <v>657</v>
      </c>
      <c r="J604" s="81"/>
      <c r="K604" s="81"/>
      <c r="L604" s="82"/>
      <c r="N604" s="84"/>
      <c r="P604" s="106">
        <v>45524</v>
      </c>
      <c r="Q604" s="99" t="s">
        <v>224</v>
      </c>
      <c r="R604" s="97">
        <v>0</v>
      </c>
      <c r="S604" s="97">
        <v>21</v>
      </c>
    </row>
    <row r="605" spans="1:19" s="83" customFormat="1" x14ac:dyDescent="0.2">
      <c r="A605" s="81"/>
      <c r="B605" s="82"/>
      <c r="D605" s="84"/>
      <c r="E605" s="81"/>
      <c r="F605" s="106">
        <v>45525</v>
      </c>
      <c r="G605" s="95" t="s">
        <v>285</v>
      </c>
      <c r="H605" s="97">
        <v>7</v>
      </c>
      <c r="I605" s="99">
        <v>664</v>
      </c>
      <c r="J605" s="81"/>
      <c r="K605" s="81"/>
      <c r="L605" s="82"/>
      <c r="N605" s="84"/>
      <c r="P605" s="106">
        <v>45525</v>
      </c>
      <c r="Q605" s="99" t="s">
        <v>224</v>
      </c>
      <c r="R605" s="97">
        <v>0</v>
      </c>
      <c r="S605" s="97">
        <v>21</v>
      </c>
    </row>
    <row r="606" spans="1:19" s="83" customFormat="1" x14ac:dyDescent="0.2">
      <c r="A606" s="81"/>
      <c r="B606" s="82"/>
      <c r="D606" s="84"/>
      <c r="E606" s="81"/>
      <c r="F606" s="106">
        <v>45526</v>
      </c>
      <c r="G606" s="95" t="s">
        <v>285</v>
      </c>
      <c r="H606" s="97">
        <v>0</v>
      </c>
      <c r="I606" s="99">
        <v>664</v>
      </c>
      <c r="J606" s="81"/>
      <c r="K606" s="81"/>
      <c r="L606" s="82"/>
      <c r="N606" s="84"/>
      <c r="P606" s="106">
        <v>45526</v>
      </c>
      <c r="Q606" s="99" t="s">
        <v>224</v>
      </c>
      <c r="R606" s="97">
        <v>5</v>
      </c>
      <c r="S606" s="97">
        <v>26</v>
      </c>
    </row>
    <row r="607" spans="1:19" s="83" customFormat="1" x14ac:dyDescent="0.2">
      <c r="A607" s="81"/>
      <c r="B607" s="82"/>
      <c r="D607" s="84"/>
      <c r="E607" s="81"/>
      <c r="F607" s="106">
        <v>45527</v>
      </c>
      <c r="G607" s="95" t="s">
        <v>285</v>
      </c>
      <c r="H607" s="97">
        <v>0</v>
      </c>
      <c r="I607" s="99">
        <v>664</v>
      </c>
      <c r="J607" s="81"/>
      <c r="K607" s="81"/>
      <c r="L607" s="82"/>
      <c r="N607" s="84"/>
      <c r="P607" s="106">
        <v>45527</v>
      </c>
      <c r="Q607" s="99" t="s">
        <v>224</v>
      </c>
      <c r="R607" s="97">
        <v>0</v>
      </c>
      <c r="S607" s="97">
        <v>26</v>
      </c>
    </row>
    <row r="608" spans="1:19" s="83" customFormat="1" x14ac:dyDescent="0.2">
      <c r="A608" s="81"/>
      <c r="B608" s="82"/>
      <c r="D608" s="84"/>
      <c r="E608" s="81"/>
      <c r="F608" s="106">
        <v>45528</v>
      </c>
      <c r="G608" s="95" t="s">
        <v>285</v>
      </c>
      <c r="H608" s="97">
        <v>0</v>
      </c>
      <c r="I608" s="99">
        <v>664</v>
      </c>
      <c r="J608" s="81"/>
      <c r="K608" s="81"/>
      <c r="L608" s="82"/>
      <c r="N608" s="84"/>
      <c r="P608" s="106">
        <v>45528</v>
      </c>
      <c r="Q608" s="99" t="s">
        <v>224</v>
      </c>
      <c r="R608" s="97">
        <v>0</v>
      </c>
      <c r="S608" s="97">
        <v>26</v>
      </c>
    </row>
    <row r="609" spans="1:19" s="83" customFormat="1" x14ac:dyDescent="0.2">
      <c r="A609" s="81"/>
      <c r="B609" s="82"/>
      <c r="D609" s="84"/>
      <c r="E609" s="81"/>
      <c r="F609" s="106">
        <v>45529</v>
      </c>
      <c r="G609" s="95" t="s">
        <v>285</v>
      </c>
      <c r="H609" s="97">
        <v>0</v>
      </c>
      <c r="I609" s="99">
        <v>664</v>
      </c>
      <c r="J609" s="81"/>
      <c r="K609" s="81"/>
      <c r="L609" s="82"/>
      <c r="N609" s="84"/>
      <c r="P609" s="106">
        <v>45529</v>
      </c>
      <c r="Q609" s="99" t="s">
        <v>224</v>
      </c>
      <c r="R609" s="97">
        <v>0</v>
      </c>
      <c r="S609" s="97">
        <v>26</v>
      </c>
    </row>
    <row r="610" spans="1:19" s="83" customFormat="1" x14ac:dyDescent="0.2">
      <c r="A610" s="81"/>
      <c r="B610" s="82"/>
      <c r="D610" s="84"/>
      <c r="E610" s="81"/>
      <c r="F610" s="106">
        <v>45530</v>
      </c>
      <c r="G610" s="95" t="s">
        <v>285</v>
      </c>
      <c r="H610" s="97">
        <v>0</v>
      </c>
      <c r="I610" s="99">
        <v>664</v>
      </c>
      <c r="J610" s="81"/>
      <c r="K610" s="81"/>
      <c r="L610" s="82"/>
      <c r="N610" s="84"/>
      <c r="P610" s="106">
        <v>45530</v>
      </c>
      <c r="Q610" s="99" t="s">
        <v>224</v>
      </c>
      <c r="R610" s="97">
        <v>0</v>
      </c>
      <c r="S610" s="97">
        <v>26</v>
      </c>
    </row>
    <row r="611" spans="1:19" s="83" customFormat="1" x14ac:dyDescent="0.2">
      <c r="A611" s="81"/>
      <c r="B611" s="82"/>
      <c r="D611" s="84"/>
      <c r="E611" s="81"/>
      <c r="F611" s="106">
        <v>45531</v>
      </c>
      <c r="G611" s="95" t="s">
        <v>285</v>
      </c>
      <c r="H611" s="97">
        <v>0</v>
      </c>
      <c r="I611" s="99">
        <v>664</v>
      </c>
      <c r="J611" s="81"/>
      <c r="K611" s="81"/>
      <c r="L611" s="82"/>
      <c r="N611" s="84"/>
      <c r="P611" s="106">
        <v>45531</v>
      </c>
      <c r="Q611" s="99" t="s">
        <v>224</v>
      </c>
      <c r="R611" s="97">
        <v>7</v>
      </c>
      <c r="S611" s="97">
        <v>33</v>
      </c>
    </row>
    <row r="612" spans="1:19" s="83" customFormat="1" x14ac:dyDescent="0.2">
      <c r="A612" s="81"/>
      <c r="B612" s="82"/>
      <c r="D612" s="84"/>
      <c r="E612" s="81"/>
      <c r="F612" s="106">
        <v>45532</v>
      </c>
      <c r="G612" s="95" t="s">
        <v>285</v>
      </c>
      <c r="H612" s="97">
        <v>0</v>
      </c>
      <c r="I612" s="99">
        <v>664</v>
      </c>
      <c r="J612" s="81"/>
      <c r="K612" s="81"/>
      <c r="L612" s="82"/>
      <c r="N612" s="84"/>
      <c r="P612" s="106">
        <v>45532</v>
      </c>
      <c r="Q612" s="99" t="s">
        <v>224</v>
      </c>
      <c r="R612" s="97">
        <v>7</v>
      </c>
      <c r="S612" s="97">
        <v>40</v>
      </c>
    </row>
    <row r="613" spans="1:19" s="83" customFormat="1" x14ac:dyDescent="0.2">
      <c r="A613" s="81"/>
      <c r="B613" s="82"/>
      <c r="D613" s="84"/>
      <c r="E613" s="81"/>
      <c r="F613" s="106">
        <v>45533</v>
      </c>
      <c r="G613" s="95" t="s">
        <v>285</v>
      </c>
      <c r="H613" s="97">
        <v>0</v>
      </c>
      <c r="I613" s="99">
        <v>664</v>
      </c>
      <c r="J613" s="81"/>
      <c r="K613" s="81"/>
      <c r="L613" s="82"/>
      <c r="N613" s="84"/>
      <c r="P613" s="106">
        <v>45533</v>
      </c>
      <c r="Q613" s="99" t="s">
        <v>224</v>
      </c>
      <c r="R613" s="97">
        <v>10</v>
      </c>
      <c r="S613" s="97">
        <v>50</v>
      </c>
    </row>
    <row r="614" spans="1:19" s="83" customFormat="1" x14ac:dyDescent="0.2">
      <c r="A614" s="81"/>
      <c r="B614" s="82"/>
      <c r="D614" s="84"/>
      <c r="E614" s="81"/>
      <c r="F614" s="106">
        <v>45534</v>
      </c>
      <c r="G614" s="95" t="s">
        <v>285</v>
      </c>
      <c r="H614" s="97">
        <v>0</v>
      </c>
      <c r="I614" s="99">
        <v>664</v>
      </c>
      <c r="J614" s="81"/>
      <c r="K614" s="81"/>
      <c r="L614" s="82"/>
      <c r="N614" s="84"/>
      <c r="P614" s="106">
        <v>45534</v>
      </c>
      <c r="Q614" s="99" t="s">
        <v>224</v>
      </c>
      <c r="R614" s="97">
        <v>0</v>
      </c>
      <c r="S614" s="97">
        <v>50</v>
      </c>
    </row>
    <row r="615" spans="1:19" s="83" customFormat="1" x14ac:dyDescent="0.2">
      <c r="A615" s="81"/>
      <c r="B615" s="82"/>
      <c r="D615" s="84"/>
      <c r="E615" s="81"/>
      <c r="F615" s="106">
        <v>45535</v>
      </c>
      <c r="G615" s="95" t="s">
        <v>285</v>
      </c>
      <c r="H615" s="97">
        <v>0</v>
      </c>
      <c r="I615" s="99">
        <v>664</v>
      </c>
      <c r="J615" s="81"/>
      <c r="K615" s="81"/>
      <c r="L615" s="82"/>
      <c r="N615" s="84"/>
      <c r="P615" s="106">
        <v>45535</v>
      </c>
      <c r="Q615" s="99" t="s">
        <v>224</v>
      </c>
      <c r="R615" s="97">
        <v>0</v>
      </c>
      <c r="S615" s="97">
        <v>50</v>
      </c>
    </row>
    <row r="616" spans="1:19" s="83" customFormat="1" x14ac:dyDescent="0.2">
      <c r="A616" s="81"/>
      <c r="B616" s="82"/>
      <c r="D616" s="84"/>
      <c r="E616" s="81"/>
      <c r="F616" s="106">
        <v>45536</v>
      </c>
      <c r="G616" s="95" t="s">
        <v>285</v>
      </c>
      <c r="H616" s="97">
        <v>0</v>
      </c>
      <c r="I616" s="99">
        <v>664</v>
      </c>
      <c r="J616" s="81"/>
      <c r="K616" s="81"/>
      <c r="L616" s="82"/>
      <c r="N616" s="84"/>
      <c r="P616" s="106">
        <v>45536</v>
      </c>
      <c r="Q616" s="99" t="s">
        <v>224</v>
      </c>
      <c r="R616" s="97">
        <v>0</v>
      </c>
      <c r="S616" s="97">
        <v>50</v>
      </c>
    </row>
    <row r="617" spans="1:19" s="83" customFormat="1" x14ac:dyDescent="0.2">
      <c r="A617" s="81"/>
      <c r="B617" s="82"/>
      <c r="D617" s="84"/>
      <c r="E617" s="81"/>
      <c r="F617" s="106">
        <v>45537</v>
      </c>
      <c r="G617" s="95" t="s">
        <v>285</v>
      </c>
      <c r="H617" s="97">
        <v>0</v>
      </c>
      <c r="I617" s="99">
        <v>664</v>
      </c>
      <c r="J617" s="81"/>
      <c r="K617" s="81"/>
      <c r="L617" s="82"/>
      <c r="N617" s="84"/>
      <c r="P617" s="106">
        <v>45537</v>
      </c>
      <c r="Q617" s="99" t="s">
        <v>224</v>
      </c>
      <c r="R617" s="97">
        <v>13</v>
      </c>
      <c r="S617" s="97">
        <v>63</v>
      </c>
    </row>
    <row r="618" spans="1:19" s="83" customFormat="1" x14ac:dyDescent="0.2">
      <c r="A618" s="81"/>
      <c r="B618" s="82"/>
      <c r="D618" s="84"/>
      <c r="E618" s="81"/>
      <c r="F618" s="106">
        <v>45538</v>
      </c>
      <c r="G618" s="95" t="s">
        <v>285</v>
      </c>
      <c r="H618" s="97">
        <v>0</v>
      </c>
      <c r="I618" s="99">
        <v>664</v>
      </c>
      <c r="J618" s="81"/>
      <c r="K618" s="81"/>
      <c r="L618" s="82"/>
      <c r="N618" s="84"/>
      <c r="P618" s="106">
        <v>45538</v>
      </c>
      <c r="Q618" s="99" t="s">
        <v>224</v>
      </c>
      <c r="R618" s="97">
        <v>0</v>
      </c>
      <c r="S618" s="97">
        <v>63</v>
      </c>
    </row>
    <row r="619" spans="1:19" s="83" customFormat="1" x14ac:dyDescent="0.2">
      <c r="A619" s="81"/>
      <c r="B619" s="82"/>
      <c r="D619" s="84"/>
      <c r="E619" s="81"/>
      <c r="F619" s="106">
        <v>45539</v>
      </c>
      <c r="G619" s="95" t="s">
        <v>285</v>
      </c>
      <c r="H619" s="97">
        <v>0</v>
      </c>
      <c r="I619" s="99">
        <v>664</v>
      </c>
      <c r="J619" s="81"/>
      <c r="K619" s="81"/>
      <c r="L619" s="82"/>
      <c r="N619" s="84"/>
      <c r="P619" s="106">
        <v>45539</v>
      </c>
      <c r="Q619" s="99" t="s">
        <v>224</v>
      </c>
      <c r="R619" s="97">
        <v>7</v>
      </c>
      <c r="S619" s="97">
        <v>70</v>
      </c>
    </row>
    <row r="620" spans="1:19" s="83" customFormat="1" x14ac:dyDescent="0.2">
      <c r="A620" s="81"/>
      <c r="B620" s="82"/>
      <c r="D620" s="84"/>
      <c r="E620" s="81"/>
      <c r="F620" s="106">
        <v>45540</v>
      </c>
      <c r="G620" s="95" t="s">
        <v>285</v>
      </c>
      <c r="H620" s="97">
        <v>0</v>
      </c>
      <c r="I620" s="99">
        <v>664</v>
      </c>
      <c r="J620" s="81"/>
      <c r="K620" s="81"/>
      <c r="L620" s="82"/>
      <c r="N620" s="84"/>
      <c r="P620" s="106">
        <v>45540</v>
      </c>
      <c r="Q620" s="99" t="s">
        <v>224</v>
      </c>
      <c r="R620" s="97">
        <v>0</v>
      </c>
      <c r="S620" s="97">
        <v>70</v>
      </c>
    </row>
    <row r="621" spans="1:19" s="83" customFormat="1" x14ac:dyDescent="0.2">
      <c r="A621" s="81"/>
      <c r="B621" s="82"/>
      <c r="D621" s="84"/>
      <c r="E621" s="81"/>
      <c r="F621" s="106">
        <v>45541</v>
      </c>
      <c r="G621" s="95"/>
      <c r="H621" s="97"/>
      <c r="I621" s="99"/>
      <c r="J621" s="81"/>
      <c r="K621" s="81"/>
      <c r="L621" s="82"/>
      <c r="N621" s="84"/>
      <c r="P621" s="106">
        <v>45541</v>
      </c>
      <c r="Q621" s="97"/>
      <c r="R621" s="97"/>
      <c r="S621" s="97"/>
    </row>
    <row r="622" spans="1:19" s="83" customFormat="1" x14ac:dyDescent="0.2">
      <c r="A622" s="81"/>
      <c r="B622" s="82"/>
      <c r="D622" s="84"/>
      <c r="E622" s="81"/>
      <c r="F622" s="106">
        <v>45542</v>
      </c>
      <c r="G622" s="95"/>
      <c r="H622" s="97"/>
      <c r="I622" s="99"/>
      <c r="J622" s="81"/>
      <c r="K622" s="81"/>
      <c r="L622" s="82"/>
      <c r="N622" s="84"/>
      <c r="P622" s="106">
        <v>45542</v>
      </c>
      <c r="Q622" s="97"/>
      <c r="R622" s="97"/>
      <c r="S622" s="97"/>
    </row>
    <row r="623" spans="1:19" s="83" customFormat="1" x14ac:dyDescent="0.2">
      <c r="A623" s="81"/>
      <c r="B623" s="82"/>
      <c r="D623" s="84"/>
      <c r="E623" s="81"/>
      <c r="F623" s="106">
        <v>45543</v>
      </c>
      <c r="G623" s="95"/>
      <c r="H623" s="97"/>
      <c r="I623" s="99"/>
      <c r="J623" s="81"/>
      <c r="K623" s="81"/>
      <c r="L623" s="82"/>
      <c r="N623" s="84"/>
      <c r="P623" s="106">
        <v>45543</v>
      </c>
      <c r="Q623" s="97"/>
      <c r="R623" s="97"/>
      <c r="S623" s="97"/>
    </row>
    <row r="624" spans="1:19" s="83" customFormat="1" x14ac:dyDescent="0.2">
      <c r="A624" s="81"/>
      <c r="B624" s="82"/>
      <c r="D624" s="84"/>
      <c r="E624" s="81"/>
      <c r="F624" s="106">
        <v>45544</v>
      </c>
      <c r="G624" s="95"/>
      <c r="H624" s="97"/>
      <c r="I624" s="99"/>
      <c r="J624" s="81"/>
      <c r="K624" s="81"/>
      <c r="L624" s="82"/>
      <c r="N624" s="84"/>
      <c r="P624" s="106">
        <v>45544</v>
      </c>
      <c r="Q624" s="97"/>
      <c r="R624" s="97"/>
      <c r="S624" s="97"/>
    </row>
    <row r="625" spans="1:19" s="83" customFormat="1" x14ac:dyDescent="0.2">
      <c r="A625" s="81"/>
      <c r="B625" s="82"/>
      <c r="D625" s="84"/>
      <c r="E625" s="81"/>
      <c r="F625" s="106">
        <v>45545</v>
      </c>
      <c r="G625" s="95"/>
      <c r="H625" s="97"/>
      <c r="I625" s="99"/>
      <c r="J625" s="81"/>
      <c r="K625" s="81"/>
      <c r="L625" s="82"/>
      <c r="N625" s="84"/>
      <c r="P625" s="106">
        <v>45545</v>
      </c>
      <c r="Q625" s="97"/>
      <c r="R625" s="97"/>
      <c r="S625" s="97"/>
    </row>
    <row r="626" spans="1:19" s="83" customFormat="1" x14ac:dyDescent="0.2">
      <c r="A626" s="81"/>
      <c r="B626" s="82"/>
      <c r="D626" s="84"/>
      <c r="E626" s="81"/>
      <c r="F626" s="106">
        <v>45546</v>
      </c>
      <c r="G626" s="95"/>
      <c r="H626" s="97"/>
      <c r="I626" s="99"/>
      <c r="J626" s="81"/>
      <c r="K626" s="81"/>
      <c r="L626" s="82"/>
      <c r="N626" s="84"/>
      <c r="P626" s="106">
        <v>45546</v>
      </c>
      <c r="Q626" s="97"/>
      <c r="R626" s="97"/>
      <c r="S626" s="97"/>
    </row>
    <row r="627" spans="1:19" s="83" customFormat="1" x14ac:dyDescent="0.2">
      <c r="A627" s="81"/>
      <c r="B627" s="82"/>
      <c r="D627" s="84"/>
      <c r="E627" s="81"/>
      <c r="F627" s="106">
        <v>45547</v>
      </c>
      <c r="G627" s="95"/>
      <c r="H627" s="97"/>
      <c r="I627" s="99"/>
      <c r="J627" s="81"/>
      <c r="K627" s="81"/>
      <c r="L627" s="82"/>
      <c r="N627" s="84"/>
      <c r="P627" s="106">
        <v>45547</v>
      </c>
      <c r="Q627" s="97"/>
      <c r="R627" s="97"/>
      <c r="S627" s="97"/>
    </row>
    <row r="628" spans="1:19" s="83" customFormat="1" x14ac:dyDescent="0.2">
      <c r="A628" s="81"/>
      <c r="B628" s="82"/>
      <c r="D628" s="84"/>
      <c r="E628" s="81"/>
      <c r="F628" s="106">
        <v>45548</v>
      </c>
      <c r="G628" s="95"/>
      <c r="H628" s="97"/>
      <c r="I628" s="99"/>
      <c r="J628" s="81"/>
      <c r="K628" s="81"/>
      <c r="L628" s="82"/>
      <c r="N628" s="84"/>
      <c r="P628" s="106">
        <v>45548</v>
      </c>
      <c r="Q628" s="97"/>
      <c r="R628" s="97"/>
      <c r="S628" s="97"/>
    </row>
    <row r="629" spans="1:19" s="83" customFormat="1" x14ac:dyDescent="0.2">
      <c r="A629" s="81"/>
      <c r="B629" s="82"/>
      <c r="D629" s="84"/>
      <c r="E629" s="81"/>
      <c r="F629" s="106">
        <v>45549</v>
      </c>
      <c r="G629" s="95"/>
      <c r="H629" s="97"/>
      <c r="I629" s="99"/>
      <c r="J629" s="81"/>
      <c r="K629" s="81"/>
      <c r="L629" s="82"/>
      <c r="N629" s="84"/>
      <c r="P629" s="106">
        <v>45549</v>
      </c>
      <c r="Q629" s="97"/>
      <c r="R629" s="97"/>
      <c r="S629" s="97"/>
    </row>
    <row r="630" spans="1:19" s="83" customFormat="1" x14ac:dyDescent="0.2">
      <c r="A630" s="81"/>
      <c r="B630" s="82"/>
      <c r="D630" s="84"/>
      <c r="E630" s="81"/>
      <c r="F630" s="106">
        <v>45550</v>
      </c>
      <c r="G630" s="95"/>
      <c r="H630" s="97"/>
      <c r="I630" s="99"/>
      <c r="J630" s="81"/>
      <c r="K630" s="81"/>
      <c r="L630" s="82"/>
      <c r="N630" s="84"/>
      <c r="P630" s="106">
        <v>45550</v>
      </c>
      <c r="Q630" s="97"/>
      <c r="R630" s="97"/>
      <c r="S630" s="97"/>
    </row>
    <row r="631" spans="1:19" s="83" customFormat="1" x14ac:dyDescent="0.2">
      <c r="A631" s="81"/>
      <c r="B631" s="82"/>
      <c r="D631" s="84"/>
      <c r="E631" s="81"/>
      <c r="F631" s="106">
        <v>45551</v>
      </c>
      <c r="G631" s="95"/>
      <c r="H631" s="97"/>
      <c r="I631" s="99"/>
      <c r="J631" s="81"/>
      <c r="K631" s="81"/>
      <c r="L631" s="82"/>
      <c r="N631" s="84"/>
      <c r="P631" s="106">
        <v>45551</v>
      </c>
      <c r="Q631" s="97"/>
      <c r="R631" s="97"/>
      <c r="S631" s="97"/>
    </row>
    <row r="632" spans="1:19" s="83" customFormat="1" x14ac:dyDescent="0.2">
      <c r="A632" s="81"/>
      <c r="B632" s="82"/>
      <c r="D632" s="84"/>
      <c r="E632" s="81"/>
      <c r="F632" s="106">
        <v>45552</v>
      </c>
      <c r="G632" s="95"/>
      <c r="H632" s="97"/>
      <c r="I632" s="99"/>
      <c r="J632" s="81"/>
      <c r="K632" s="81"/>
      <c r="L632" s="82"/>
      <c r="N632" s="84"/>
      <c r="P632" s="106">
        <v>45552</v>
      </c>
      <c r="Q632" s="97"/>
      <c r="R632" s="97"/>
      <c r="S632" s="97"/>
    </row>
    <row r="633" spans="1:19" s="83" customFormat="1" x14ac:dyDescent="0.2">
      <c r="A633" s="81"/>
      <c r="B633" s="82"/>
      <c r="D633" s="84"/>
      <c r="E633" s="81"/>
      <c r="F633" s="106">
        <v>45553</v>
      </c>
      <c r="G633" s="95"/>
      <c r="H633" s="97"/>
      <c r="I633" s="99"/>
      <c r="J633" s="81"/>
      <c r="K633" s="81"/>
      <c r="L633" s="82"/>
      <c r="N633" s="84"/>
      <c r="P633" s="106">
        <v>45553</v>
      </c>
      <c r="Q633" s="97"/>
      <c r="R633" s="97"/>
      <c r="S633" s="97"/>
    </row>
    <row r="634" spans="1:19" s="83" customFormat="1" x14ac:dyDescent="0.2">
      <c r="A634" s="81"/>
      <c r="B634" s="82"/>
      <c r="D634" s="84"/>
      <c r="E634" s="81"/>
      <c r="F634" s="106">
        <v>45554</v>
      </c>
      <c r="G634" s="95"/>
      <c r="H634" s="97"/>
      <c r="I634" s="99"/>
      <c r="J634" s="81"/>
      <c r="K634" s="81"/>
      <c r="L634" s="82"/>
      <c r="N634" s="84"/>
      <c r="P634" s="106">
        <v>45554</v>
      </c>
      <c r="Q634" s="97"/>
      <c r="R634" s="97"/>
      <c r="S634" s="97"/>
    </row>
    <row r="635" spans="1:19" s="83" customFormat="1" x14ac:dyDescent="0.2">
      <c r="A635" s="81"/>
      <c r="B635" s="82"/>
      <c r="D635" s="84"/>
      <c r="E635" s="81"/>
      <c r="F635" s="106">
        <v>45555</v>
      </c>
      <c r="G635" s="95"/>
      <c r="H635" s="97"/>
      <c r="I635" s="99"/>
      <c r="J635" s="81"/>
      <c r="K635" s="81"/>
      <c r="L635" s="82"/>
      <c r="N635" s="84"/>
      <c r="P635" s="106">
        <v>45555</v>
      </c>
      <c r="Q635" s="97"/>
      <c r="R635" s="97"/>
      <c r="S635" s="97"/>
    </row>
    <row r="636" spans="1:19" s="83" customFormat="1" x14ac:dyDescent="0.2">
      <c r="A636" s="81"/>
      <c r="B636" s="82"/>
      <c r="D636" s="84"/>
      <c r="E636" s="81"/>
      <c r="F636" s="106">
        <v>45556</v>
      </c>
      <c r="G636" s="95"/>
      <c r="H636" s="97"/>
      <c r="I636" s="99"/>
      <c r="J636" s="81"/>
      <c r="K636" s="81"/>
      <c r="L636" s="82"/>
      <c r="N636" s="84"/>
      <c r="P636" s="106">
        <v>45556</v>
      </c>
      <c r="Q636" s="97"/>
      <c r="R636" s="97"/>
      <c r="S636" s="97"/>
    </row>
    <row r="637" spans="1:19" s="83" customFormat="1" x14ac:dyDescent="0.2">
      <c r="A637" s="81"/>
      <c r="B637" s="82"/>
      <c r="D637" s="84"/>
      <c r="E637" s="81"/>
      <c r="F637" s="106">
        <v>45557</v>
      </c>
      <c r="G637" s="95"/>
      <c r="H637" s="97"/>
      <c r="I637" s="99"/>
      <c r="J637" s="81"/>
      <c r="K637" s="81"/>
      <c r="L637" s="82"/>
      <c r="N637" s="84"/>
      <c r="P637" s="106">
        <v>45557</v>
      </c>
      <c r="Q637" s="97"/>
      <c r="R637" s="97"/>
      <c r="S637" s="97"/>
    </row>
    <row r="638" spans="1:19" s="83" customFormat="1" x14ac:dyDescent="0.2">
      <c r="A638" s="81"/>
      <c r="B638" s="82"/>
      <c r="D638" s="84"/>
      <c r="E638" s="81"/>
      <c r="F638" s="106">
        <v>45558</v>
      </c>
      <c r="G638" s="95"/>
      <c r="H638" s="97"/>
      <c r="I638" s="99"/>
      <c r="J638" s="81"/>
      <c r="K638" s="81"/>
      <c r="L638" s="82"/>
      <c r="N638" s="84"/>
      <c r="P638" s="106">
        <v>45558</v>
      </c>
      <c r="Q638" s="97"/>
      <c r="R638" s="97"/>
      <c r="S638" s="97"/>
    </row>
    <row r="639" spans="1:19" s="83" customFormat="1" x14ac:dyDescent="0.2">
      <c r="A639" s="81"/>
      <c r="B639" s="82"/>
      <c r="D639" s="84"/>
      <c r="E639" s="81"/>
      <c r="F639" s="106">
        <v>45559</v>
      </c>
      <c r="G639" s="95"/>
      <c r="H639" s="97"/>
      <c r="I639" s="99"/>
      <c r="J639" s="81"/>
      <c r="K639" s="81"/>
      <c r="L639" s="82"/>
      <c r="N639" s="84"/>
      <c r="P639" s="106">
        <v>45559</v>
      </c>
      <c r="Q639" s="97"/>
      <c r="R639" s="97"/>
      <c r="S639" s="97"/>
    </row>
    <row r="640" spans="1:19" s="83" customFormat="1" x14ac:dyDescent="0.2">
      <c r="A640" s="81"/>
      <c r="B640" s="82"/>
      <c r="D640" s="84"/>
      <c r="E640" s="81"/>
      <c r="F640" s="106">
        <v>45560</v>
      </c>
      <c r="G640" s="95"/>
      <c r="H640" s="97"/>
      <c r="I640" s="99"/>
      <c r="J640" s="81"/>
      <c r="K640" s="81"/>
      <c r="L640" s="82"/>
      <c r="N640" s="84"/>
      <c r="P640" s="106">
        <v>45560</v>
      </c>
      <c r="Q640" s="97"/>
      <c r="R640" s="97"/>
      <c r="S640" s="97"/>
    </row>
    <row r="641" spans="1:19" s="83" customFormat="1" x14ac:dyDescent="0.2">
      <c r="A641" s="81"/>
      <c r="B641" s="82"/>
      <c r="D641" s="84"/>
      <c r="E641" s="81"/>
      <c r="F641" s="106">
        <v>45561</v>
      </c>
      <c r="G641" s="95"/>
      <c r="H641" s="97"/>
      <c r="I641" s="99"/>
      <c r="J641" s="81"/>
      <c r="K641" s="81"/>
      <c r="L641" s="82"/>
      <c r="N641" s="84"/>
      <c r="P641" s="106">
        <v>45561</v>
      </c>
      <c r="Q641" s="97"/>
      <c r="R641" s="97"/>
      <c r="S641" s="97"/>
    </row>
    <row r="642" spans="1:19" s="83" customFormat="1" x14ac:dyDescent="0.2">
      <c r="A642" s="81"/>
      <c r="B642" s="82"/>
      <c r="D642" s="84"/>
      <c r="E642" s="81"/>
      <c r="F642" s="106">
        <v>45562</v>
      </c>
      <c r="G642" s="95"/>
      <c r="H642" s="97"/>
      <c r="I642" s="99"/>
      <c r="J642" s="81"/>
      <c r="K642" s="81"/>
      <c r="L642" s="82"/>
      <c r="N642" s="84"/>
      <c r="P642" s="106">
        <v>45562</v>
      </c>
      <c r="Q642" s="97"/>
      <c r="R642" s="97"/>
      <c r="S642" s="97"/>
    </row>
    <row r="643" spans="1:19" s="83" customFormat="1" x14ac:dyDescent="0.2">
      <c r="A643" s="81"/>
      <c r="B643" s="82"/>
      <c r="D643" s="84"/>
      <c r="E643" s="81"/>
      <c r="F643" s="106">
        <v>45563</v>
      </c>
      <c r="G643" s="95"/>
      <c r="H643" s="97"/>
      <c r="I643" s="99"/>
      <c r="J643" s="81"/>
      <c r="K643" s="81"/>
      <c r="L643" s="82"/>
      <c r="N643" s="84"/>
      <c r="P643" s="106">
        <v>45563</v>
      </c>
      <c r="Q643" s="97"/>
      <c r="R643" s="97"/>
      <c r="S643" s="97"/>
    </row>
    <row r="644" spans="1:19" s="83" customFormat="1" x14ac:dyDescent="0.2">
      <c r="A644" s="81"/>
      <c r="B644" s="82"/>
      <c r="D644" s="84"/>
      <c r="E644" s="81"/>
      <c r="F644" s="106">
        <v>45564</v>
      </c>
      <c r="G644" s="95"/>
      <c r="H644" s="97"/>
      <c r="I644" s="99"/>
      <c r="J644" s="81"/>
      <c r="K644" s="81"/>
      <c r="L644" s="82"/>
      <c r="N644" s="84"/>
      <c r="P644" s="106">
        <v>45564</v>
      </c>
      <c r="Q644" s="97"/>
      <c r="R644" s="97"/>
      <c r="S644" s="97"/>
    </row>
    <row r="645" spans="1:19" s="83" customFormat="1" x14ac:dyDescent="0.2">
      <c r="A645" s="81"/>
      <c r="B645" s="82"/>
      <c r="D645" s="84"/>
      <c r="E645" s="81"/>
      <c r="F645" s="106">
        <v>45565</v>
      </c>
      <c r="G645" s="95"/>
      <c r="H645" s="97"/>
      <c r="I645" s="99"/>
      <c r="J645" s="81"/>
      <c r="K645" s="81"/>
      <c r="L645" s="82"/>
      <c r="N645" s="84"/>
      <c r="P645" s="106">
        <v>45565</v>
      </c>
      <c r="Q645" s="97"/>
      <c r="R645" s="97"/>
      <c r="S645" s="97"/>
    </row>
    <row r="646" spans="1:19" s="83" customFormat="1" x14ac:dyDescent="0.2">
      <c r="A646" s="81"/>
      <c r="B646" s="82"/>
      <c r="D646" s="84"/>
      <c r="E646" s="81"/>
      <c r="F646" s="81"/>
      <c r="G646" s="82"/>
      <c r="I646" s="84"/>
      <c r="J646" s="81"/>
      <c r="K646" s="81"/>
      <c r="L646" s="82"/>
      <c r="N646" s="84"/>
    </row>
    <row r="647" spans="1:19" s="83" customFormat="1" x14ac:dyDescent="0.2">
      <c r="A647" s="81"/>
      <c r="B647" s="82"/>
      <c r="D647" s="84"/>
      <c r="E647" s="81"/>
      <c r="F647" s="81"/>
      <c r="G647" s="82"/>
      <c r="I647" s="84"/>
      <c r="J647" s="81"/>
      <c r="K647" s="81"/>
      <c r="L647" s="82"/>
      <c r="N647" s="84"/>
    </row>
    <row r="648" spans="1:19" s="83" customFormat="1" x14ac:dyDescent="0.2">
      <c r="A648" s="81"/>
      <c r="B648" s="82"/>
      <c r="D648" s="84"/>
      <c r="E648" s="81"/>
      <c r="F648" s="81"/>
      <c r="G648" s="82"/>
      <c r="I648" s="84"/>
      <c r="J648" s="81"/>
      <c r="K648" s="81"/>
      <c r="L648" s="82"/>
      <c r="N648" s="84"/>
    </row>
    <row r="649" spans="1:19" s="83" customFormat="1" x14ac:dyDescent="0.2">
      <c r="A649" s="81"/>
      <c r="B649" s="82"/>
      <c r="D649" s="84"/>
      <c r="E649" s="81"/>
      <c r="F649" s="81"/>
      <c r="G649" s="82"/>
      <c r="I649" s="84"/>
      <c r="J649" s="81"/>
      <c r="K649" s="81"/>
      <c r="L649" s="82"/>
      <c r="N649" s="84"/>
    </row>
    <row r="650" spans="1:19" s="83" customFormat="1" x14ac:dyDescent="0.2">
      <c r="A650" s="81"/>
      <c r="B650" s="82"/>
      <c r="D650" s="84"/>
      <c r="E650" s="81"/>
      <c r="F650" s="81"/>
      <c r="G650" s="82"/>
      <c r="I650" s="84"/>
      <c r="J650" s="81"/>
      <c r="K650" s="81"/>
      <c r="L650" s="82"/>
      <c r="N650" s="84"/>
    </row>
    <row r="651" spans="1:19" s="83" customFormat="1" x14ac:dyDescent="0.2">
      <c r="A651" s="81"/>
      <c r="B651" s="82"/>
      <c r="D651" s="84"/>
      <c r="E651" s="81"/>
      <c r="F651" s="81"/>
      <c r="G651" s="82"/>
      <c r="I651" s="84"/>
      <c r="J651" s="81"/>
      <c r="K651" s="81"/>
      <c r="L651" s="82"/>
      <c r="N651" s="84"/>
    </row>
    <row r="652" spans="1:19" s="83" customFormat="1" x14ac:dyDescent="0.2">
      <c r="A652" s="81"/>
      <c r="B652" s="82"/>
      <c r="D652" s="84"/>
      <c r="E652" s="81"/>
      <c r="F652" s="81"/>
      <c r="G652" s="82"/>
      <c r="I652" s="84"/>
      <c r="J652" s="81"/>
      <c r="K652" s="81"/>
      <c r="L652" s="82"/>
      <c r="N652" s="84"/>
    </row>
    <row r="653" spans="1:19" s="83" customFormat="1" x14ac:dyDescent="0.2">
      <c r="A653" s="81"/>
      <c r="B653" s="82"/>
      <c r="D653" s="84"/>
      <c r="E653" s="81"/>
      <c r="F653" s="81"/>
      <c r="G653" s="82"/>
      <c r="I653" s="84"/>
      <c r="J653" s="81"/>
      <c r="K653" s="81"/>
      <c r="L653" s="82"/>
      <c r="N653" s="84"/>
    </row>
    <row r="654" spans="1:19" s="83" customFormat="1" x14ac:dyDescent="0.2">
      <c r="A654" s="81"/>
      <c r="B654" s="82"/>
      <c r="D654" s="84"/>
      <c r="E654" s="81"/>
      <c r="F654" s="81"/>
      <c r="G654" s="82"/>
      <c r="I654" s="84"/>
      <c r="J654" s="81"/>
      <c r="K654" s="81"/>
      <c r="L654" s="82"/>
      <c r="N654" s="84"/>
    </row>
    <row r="655" spans="1:19" s="83" customFormat="1" x14ac:dyDescent="0.2">
      <c r="A655" s="81"/>
      <c r="B655" s="82"/>
      <c r="D655" s="84"/>
      <c r="E655" s="81"/>
      <c r="F655" s="81"/>
      <c r="G655" s="82"/>
      <c r="I655" s="84"/>
      <c r="J655" s="81"/>
      <c r="K655" s="81"/>
      <c r="L655" s="82"/>
      <c r="N655" s="84"/>
    </row>
    <row r="656" spans="1:19" s="83" customFormat="1" x14ac:dyDescent="0.2">
      <c r="A656" s="81"/>
      <c r="B656" s="82"/>
      <c r="D656" s="84"/>
      <c r="E656" s="81"/>
      <c r="F656" s="81"/>
      <c r="G656" s="82"/>
      <c r="I656" s="84"/>
      <c r="J656" s="81"/>
      <c r="K656" s="81"/>
      <c r="L656" s="82"/>
      <c r="N656" s="84"/>
    </row>
    <row r="657" spans="1:14" s="83" customFormat="1" x14ac:dyDescent="0.2">
      <c r="A657" s="81"/>
      <c r="B657" s="82"/>
      <c r="D657" s="84"/>
      <c r="E657" s="81"/>
      <c r="F657" s="81"/>
      <c r="G657" s="82"/>
      <c r="I657" s="84"/>
      <c r="J657" s="81"/>
      <c r="K657" s="81"/>
      <c r="L657" s="82"/>
      <c r="N657" s="84"/>
    </row>
    <row r="658" spans="1:14" s="83" customFormat="1" x14ac:dyDescent="0.2">
      <c r="A658" s="81"/>
      <c r="B658" s="82"/>
      <c r="D658" s="84"/>
      <c r="E658" s="81"/>
      <c r="F658" s="81"/>
      <c r="G658" s="82"/>
      <c r="I658" s="84"/>
      <c r="J658" s="81"/>
      <c r="K658" s="81"/>
      <c r="L658" s="82"/>
      <c r="N658" s="84"/>
    </row>
    <row r="659" spans="1:14" s="83" customFormat="1" x14ac:dyDescent="0.2">
      <c r="A659" s="81"/>
      <c r="B659" s="82"/>
      <c r="D659" s="84"/>
      <c r="E659" s="81"/>
      <c r="F659" s="81"/>
      <c r="G659" s="82"/>
      <c r="I659" s="84"/>
      <c r="J659" s="81"/>
      <c r="K659" s="81"/>
      <c r="L659" s="82"/>
      <c r="N659" s="84"/>
    </row>
    <row r="660" spans="1:14" s="83" customFormat="1" x14ac:dyDescent="0.2">
      <c r="A660" s="81"/>
      <c r="B660" s="82"/>
      <c r="D660" s="84"/>
      <c r="E660" s="81"/>
      <c r="F660" s="81"/>
      <c r="G660" s="82"/>
      <c r="I660" s="84"/>
      <c r="J660" s="81"/>
      <c r="K660" s="81"/>
      <c r="L660" s="82"/>
      <c r="N660" s="84"/>
    </row>
    <row r="661" spans="1:14" s="83" customFormat="1" x14ac:dyDescent="0.2">
      <c r="A661" s="81"/>
      <c r="B661" s="82"/>
      <c r="D661" s="84"/>
      <c r="E661" s="81"/>
      <c r="F661" s="81"/>
      <c r="G661" s="82"/>
      <c r="I661" s="84"/>
      <c r="J661" s="81"/>
      <c r="K661" s="81"/>
      <c r="L661" s="82"/>
      <c r="N661" s="84"/>
    </row>
    <row r="662" spans="1:14" s="83" customFormat="1" x14ac:dyDescent="0.2">
      <c r="A662" s="81"/>
      <c r="B662" s="82"/>
      <c r="D662" s="84"/>
      <c r="E662" s="81"/>
      <c r="F662" s="81"/>
      <c r="G662" s="82"/>
      <c r="I662" s="84"/>
      <c r="J662" s="81"/>
      <c r="K662" s="81"/>
      <c r="L662" s="82"/>
      <c r="N662" s="84"/>
    </row>
    <row r="663" spans="1:14" s="83" customFormat="1" x14ac:dyDescent="0.2">
      <c r="A663" s="81"/>
      <c r="B663" s="82"/>
      <c r="D663" s="84"/>
      <c r="E663" s="81"/>
      <c r="F663" s="81"/>
      <c r="G663" s="82"/>
      <c r="I663" s="84"/>
      <c r="J663" s="81"/>
      <c r="K663" s="81"/>
      <c r="L663" s="82"/>
      <c r="N663" s="84"/>
    </row>
    <row r="664" spans="1:14" s="83" customFormat="1" x14ac:dyDescent="0.2">
      <c r="A664" s="81"/>
      <c r="B664" s="82"/>
      <c r="D664" s="84"/>
      <c r="E664" s="81"/>
      <c r="F664" s="81"/>
      <c r="G664" s="82"/>
      <c r="I664" s="84"/>
      <c r="J664" s="81"/>
      <c r="K664" s="81"/>
      <c r="L664" s="82"/>
      <c r="N664" s="84"/>
    </row>
    <row r="665" spans="1:14" s="83" customFormat="1" x14ac:dyDescent="0.2">
      <c r="A665" s="81"/>
      <c r="B665" s="82"/>
      <c r="D665" s="84"/>
      <c r="E665" s="81"/>
      <c r="F665" s="81"/>
      <c r="G665" s="82"/>
      <c r="I665" s="84"/>
      <c r="J665" s="81"/>
      <c r="K665" s="81"/>
      <c r="L665" s="82"/>
      <c r="N665" s="84"/>
    </row>
    <row r="666" spans="1:14" s="83" customFormat="1" x14ac:dyDescent="0.2">
      <c r="A666" s="81"/>
      <c r="B666" s="82"/>
      <c r="D666" s="84"/>
      <c r="E666" s="81"/>
      <c r="F666" s="81"/>
      <c r="G666" s="82"/>
      <c r="I666" s="84"/>
      <c r="J666" s="81"/>
      <c r="K666" s="81"/>
      <c r="L666" s="82"/>
      <c r="N666" s="84"/>
    </row>
    <row r="667" spans="1:14" s="83" customFormat="1" x14ac:dyDescent="0.2">
      <c r="A667" s="81"/>
      <c r="B667" s="82"/>
      <c r="D667" s="84"/>
      <c r="E667" s="81"/>
      <c r="F667" s="81"/>
      <c r="G667" s="82"/>
      <c r="I667" s="84"/>
      <c r="J667" s="81"/>
      <c r="K667" s="81"/>
      <c r="L667" s="82"/>
      <c r="N667" s="84"/>
    </row>
    <row r="668" spans="1:14" s="83" customFormat="1" x14ac:dyDescent="0.2">
      <c r="A668" s="81"/>
      <c r="B668" s="82"/>
      <c r="D668" s="84"/>
      <c r="E668" s="81"/>
      <c r="F668" s="81"/>
      <c r="G668" s="82"/>
      <c r="I668" s="84"/>
      <c r="J668" s="81"/>
      <c r="K668" s="81"/>
      <c r="L668" s="82"/>
      <c r="N668" s="84"/>
    </row>
    <row r="669" spans="1:14" s="83" customFormat="1" x14ac:dyDescent="0.2">
      <c r="A669" s="81"/>
      <c r="B669" s="82"/>
      <c r="D669" s="84"/>
      <c r="E669" s="81"/>
      <c r="F669" s="81"/>
      <c r="G669" s="82"/>
      <c r="I669" s="84"/>
      <c r="J669" s="81"/>
      <c r="K669" s="81"/>
      <c r="L669" s="82"/>
      <c r="N669" s="84"/>
    </row>
    <row r="670" spans="1:14" s="83" customFormat="1" x14ac:dyDescent="0.2">
      <c r="A670" s="81"/>
      <c r="B670" s="82"/>
      <c r="D670" s="84"/>
      <c r="E670" s="81"/>
      <c r="F670" s="81"/>
      <c r="G670" s="82"/>
      <c r="I670" s="84"/>
      <c r="J670" s="81"/>
      <c r="K670" s="81"/>
      <c r="L670" s="82"/>
      <c r="N670" s="84"/>
    </row>
    <row r="671" spans="1:14" s="83" customFormat="1" x14ac:dyDescent="0.2">
      <c r="A671" s="81"/>
      <c r="B671" s="82"/>
      <c r="D671" s="84"/>
      <c r="E671" s="81"/>
      <c r="F671" s="81"/>
      <c r="G671" s="82"/>
      <c r="I671" s="84"/>
      <c r="J671" s="81"/>
      <c r="K671" s="81"/>
      <c r="L671" s="82"/>
      <c r="N671" s="84"/>
    </row>
    <row r="672" spans="1:14" s="83" customFormat="1" x14ac:dyDescent="0.2">
      <c r="A672" s="81"/>
      <c r="B672" s="82"/>
      <c r="D672" s="84"/>
      <c r="E672" s="81"/>
      <c r="F672" s="81"/>
      <c r="G672" s="82"/>
      <c r="I672" s="84"/>
      <c r="J672" s="81"/>
      <c r="K672" s="81"/>
      <c r="L672" s="82"/>
      <c r="N672" s="84"/>
    </row>
    <row r="673" spans="1:14" s="83" customFormat="1" x14ac:dyDescent="0.2">
      <c r="A673" s="81"/>
      <c r="B673" s="82"/>
      <c r="D673" s="84"/>
      <c r="E673" s="81"/>
      <c r="F673" s="81"/>
      <c r="G673" s="82"/>
      <c r="I673" s="84"/>
      <c r="J673" s="81"/>
      <c r="K673" s="81"/>
      <c r="L673" s="82"/>
      <c r="N673" s="84"/>
    </row>
    <row r="674" spans="1:14" s="83" customFormat="1" x14ac:dyDescent="0.2">
      <c r="A674" s="81"/>
      <c r="B674" s="82"/>
      <c r="D674" s="84"/>
      <c r="E674" s="81"/>
      <c r="F674" s="81"/>
      <c r="G674" s="82"/>
      <c r="I674" s="84"/>
      <c r="J674" s="81"/>
      <c r="K674" s="81"/>
      <c r="L674" s="82"/>
      <c r="N674" s="84"/>
    </row>
    <row r="675" spans="1:14" s="83" customFormat="1" x14ac:dyDescent="0.2">
      <c r="A675" s="81"/>
      <c r="B675" s="82"/>
      <c r="D675" s="84"/>
      <c r="E675" s="81"/>
      <c r="F675" s="81"/>
      <c r="G675" s="82"/>
      <c r="I675" s="84"/>
      <c r="J675" s="81"/>
      <c r="K675" s="81"/>
      <c r="L675" s="82"/>
      <c r="N675" s="84"/>
    </row>
    <row r="676" spans="1:14" s="83" customFormat="1" x14ac:dyDescent="0.2">
      <c r="A676" s="81"/>
      <c r="B676" s="82"/>
      <c r="D676" s="84"/>
      <c r="E676" s="81"/>
      <c r="F676" s="81"/>
      <c r="G676" s="82"/>
      <c r="I676" s="84"/>
      <c r="J676" s="81"/>
      <c r="K676" s="81"/>
      <c r="L676" s="82"/>
      <c r="N676" s="84"/>
    </row>
    <row r="677" spans="1:14" s="83" customFormat="1" x14ac:dyDescent="0.2">
      <c r="A677" s="81"/>
      <c r="B677" s="82"/>
      <c r="D677" s="84"/>
      <c r="E677" s="81"/>
      <c r="F677" s="81"/>
      <c r="G677" s="82"/>
      <c r="I677" s="84"/>
      <c r="J677" s="81"/>
      <c r="K677" s="81"/>
      <c r="L677" s="82"/>
      <c r="N677" s="84"/>
    </row>
    <row r="678" spans="1:14" s="83" customFormat="1" x14ac:dyDescent="0.2">
      <c r="A678" s="81"/>
      <c r="B678" s="82"/>
      <c r="D678" s="84"/>
      <c r="E678" s="81"/>
      <c r="F678" s="81"/>
      <c r="G678" s="82"/>
      <c r="I678" s="84"/>
      <c r="J678" s="81"/>
      <c r="K678" s="81"/>
      <c r="L678" s="82"/>
      <c r="N678" s="84"/>
    </row>
    <row r="679" spans="1:14" s="83" customFormat="1" x14ac:dyDescent="0.2">
      <c r="A679" s="81"/>
      <c r="B679" s="82"/>
      <c r="D679" s="84"/>
      <c r="E679" s="81"/>
      <c r="F679" s="81"/>
      <c r="G679" s="82"/>
      <c r="I679" s="84"/>
      <c r="J679" s="81"/>
      <c r="K679" s="81"/>
      <c r="L679" s="82"/>
      <c r="N679" s="84"/>
    </row>
    <row r="680" spans="1:14" s="83" customFormat="1" x14ac:dyDescent="0.2">
      <c r="A680" s="81"/>
      <c r="B680" s="82"/>
      <c r="D680" s="84"/>
      <c r="E680" s="81"/>
      <c r="F680" s="81"/>
      <c r="G680" s="82"/>
      <c r="I680" s="84"/>
      <c r="J680" s="81"/>
      <c r="K680" s="81"/>
      <c r="L680" s="82"/>
      <c r="N680" s="84"/>
    </row>
    <row r="681" spans="1:14" s="83" customFormat="1" x14ac:dyDescent="0.2">
      <c r="A681" s="81"/>
      <c r="B681" s="82"/>
      <c r="D681" s="84"/>
      <c r="E681" s="81"/>
      <c r="F681" s="81"/>
      <c r="G681" s="82"/>
      <c r="I681" s="84"/>
      <c r="J681" s="81"/>
      <c r="K681" s="81"/>
      <c r="L681" s="82"/>
      <c r="N681" s="84"/>
    </row>
    <row r="682" spans="1:14" s="83" customFormat="1" x14ac:dyDescent="0.2">
      <c r="A682" s="81"/>
      <c r="B682" s="82"/>
      <c r="D682" s="84"/>
      <c r="E682" s="81"/>
      <c r="F682" s="81"/>
      <c r="G682" s="82"/>
      <c r="I682" s="84"/>
      <c r="J682" s="81"/>
      <c r="K682" s="81"/>
      <c r="L682" s="82"/>
      <c r="N682" s="84"/>
    </row>
    <row r="683" spans="1:14" s="83" customFormat="1" x14ac:dyDescent="0.2">
      <c r="A683" s="81"/>
      <c r="B683" s="82"/>
      <c r="D683" s="84"/>
      <c r="E683" s="81"/>
      <c r="F683" s="81"/>
      <c r="G683" s="82"/>
      <c r="I683" s="84"/>
      <c r="J683" s="81"/>
      <c r="K683" s="81"/>
      <c r="L683" s="82"/>
      <c r="N683" s="84"/>
    </row>
    <row r="684" spans="1:14" s="83" customFormat="1" x14ac:dyDescent="0.2">
      <c r="A684" s="81"/>
      <c r="B684" s="82"/>
      <c r="D684" s="84"/>
      <c r="E684" s="81"/>
      <c r="F684" s="81"/>
      <c r="G684" s="82"/>
      <c r="I684" s="84"/>
      <c r="J684" s="81"/>
      <c r="K684" s="81"/>
      <c r="L684" s="82"/>
      <c r="N684" s="84"/>
    </row>
    <row r="685" spans="1:14" s="83" customFormat="1" x14ac:dyDescent="0.2">
      <c r="A685" s="81"/>
      <c r="B685" s="82"/>
      <c r="D685" s="84"/>
      <c r="E685" s="81"/>
      <c r="F685" s="81"/>
      <c r="G685" s="82"/>
      <c r="I685" s="84"/>
      <c r="J685" s="81"/>
      <c r="K685" s="81"/>
      <c r="L685" s="82"/>
      <c r="N685" s="84"/>
    </row>
    <row r="686" spans="1:14" s="83" customFormat="1" x14ac:dyDescent="0.2">
      <c r="A686" s="81"/>
      <c r="B686" s="82"/>
      <c r="D686" s="84"/>
      <c r="E686" s="81"/>
      <c r="F686" s="81"/>
      <c r="G686" s="82"/>
      <c r="I686" s="84"/>
      <c r="J686" s="81"/>
      <c r="K686" s="81"/>
      <c r="L686" s="82"/>
      <c r="N686" s="84"/>
    </row>
    <row r="687" spans="1:14" s="83" customFormat="1" x14ac:dyDescent="0.2">
      <c r="A687" s="81"/>
      <c r="B687" s="82"/>
      <c r="D687" s="84"/>
      <c r="E687" s="81"/>
      <c r="F687" s="81"/>
      <c r="G687" s="82"/>
      <c r="I687" s="84"/>
      <c r="J687" s="81"/>
      <c r="K687" s="81"/>
      <c r="L687" s="82"/>
      <c r="N687" s="84"/>
    </row>
    <row r="688" spans="1:14" s="83" customFormat="1" x14ac:dyDescent="0.2">
      <c r="A688" s="81"/>
      <c r="B688" s="82"/>
      <c r="D688" s="84"/>
      <c r="E688" s="81"/>
      <c r="F688" s="81"/>
      <c r="G688" s="82"/>
      <c r="I688" s="84"/>
      <c r="J688" s="81"/>
      <c r="K688" s="81"/>
      <c r="L688" s="82"/>
      <c r="N688" s="84"/>
    </row>
    <row r="689" spans="1:14" s="83" customFormat="1" x14ac:dyDescent="0.2">
      <c r="A689" s="81"/>
      <c r="B689" s="82"/>
      <c r="D689" s="84"/>
      <c r="E689" s="81"/>
      <c r="F689" s="81"/>
      <c r="G689" s="82"/>
      <c r="I689" s="84"/>
      <c r="J689" s="81"/>
      <c r="K689" s="81"/>
      <c r="L689" s="82"/>
      <c r="N689" s="84"/>
    </row>
    <row r="690" spans="1:14" s="83" customFormat="1" x14ac:dyDescent="0.2">
      <c r="A690" s="81"/>
      <c r="B690" s="82"/>
      <c r="D690" s="84"/>
      <c r="E690" s="81"/>
      <c r="F690" s="81"/>
      <c r="G690" s="82"/>
      <c r="I690" s="84"/>
      <c r="J690" s="81"/>
      <c r="K690" s="81"/>
      <c r="L690" s="82"/>
      <c r="N690" s="84"/>
    </row>
    <row r="691" spans="1:14" s="83" customFormat="1" x14ac:dyDescent="0.2">
      <c r="A691" s="81"/>
      <c r="B691" s="82"/>
      <c r="D691" s="84"/>
      <c r="E691" s="81"/>
      <c r="F691" s="81"/>
      <c r="G691" s="82"/>
      <c r="I691" s="84"/>
      <c r="J691" s="81"/>
      <c r="K691" s="81"/>
      <c r="L691" s="82"/>
      <c r="N691" s="84"/>
    </row>
    <row r="692" spans="1:14" s="83" customFormat="1" x14ac:dyDescent="0.2">
      <c r="A692" s="81"/>
      <c r="B692" s="82"/>
      <c r="D692" s="84"/>
      <c r="E692" s="81"/>
      <c r="F692" s="81"/>
      <c r="G692" s="82"/>
      <c r="I692" s="84"/>
      <c r="J692" s="81"/>
      <c r="K692" s="81"/>
      <c r="L692" s="82"/>
      <c r="N692" s="84"/>
    </row>
    <row r="693" spans="1:14" s="83" customFormat="1" x14ac:dyDescent="0.2">
      <c r="A693" s="81"/>
      <c r="B693" s="82"/>
      <c r="D693" s="84"/>
      <c r="E693" s="81"/>
      <c r="F693" s="81"/>
      <c r="G693" s="82"/>
      <c r="I693" s="84"/>
      <c r="J693" s="81"/>
      <c r="K693" s="81"/>
      <c r="L693" s="82"/>
      <c r="N693" s="84"/>
    </row>
    <row r="694" spans="1:14" s="83" customFormat="1" x14ac:dyDescent="0.2">
      <c r="A694" s="81"/>
      <c r="B694" s="82"/>
      <c r="D694" s="84"/>
      <c r="E694" s="81"/>
      <c r="F694" s="81"/>
      <c r="G694" s="82"/>
      <c r="I694" s="84"/>
      <c r="J694" s="81"/>
      <c r="K694" s="81"/>
      <c r="L694" s="82"/>
      <c r="N694" s="84"/>
    </row>
    <row r="695" spans="1:14" s="83" customFormat="1" x14ac:dyDescent="0.2">
      <c r="A695" s="81"/>
      <c r="B695" s="82"/>
      <c r="D695" s="84"/>
      <c r="E695" s="81"/>
      <c r="F695" s="81"/>
      <c r="G695" s="82"/>
      <c r="I695" s="84"/>
      <c r="J695" s="81"/>
      <c r="K695" s="81"/>
      <c r="L695" s="82"/>
      <c r="N695" s="84"/>
    </row>
    <row r="696" spans="1:14" s="83" customFormat="1" x14ac:dyDescent="0.2">
      <c r="A696" s="81"/>
      <c r="B696" s="82"/>
      <c r="D696" s="84"/>
      <c r="E696" s="81"/>
      <c r="F696" s="81"/>
      <c r="G696" s="82"/>
      <c r="I696" s="84"/>
      <c r="J696" s="81"/>
      <c r="K696" s="81"/>
      <c r="L696" s="82"/>
      <c r="N696" s="84"/>
    </row>
    <row r="697" spans="1:14" s="83" customFormat="1" x14ac:dyDescent="0.2">
      <c r="A697" s="81"/>
      <c r="B697" s="82"/>
      <c r="D697" s="84"/>
      <c r="E697" s="81"/>
      <c r="F697" s="81"/>
      <c r="G697" s="82"/>
      <c r="I697" s="84"/>
      <c r="J697" s="81"/>
      <c r="K697" s="81"/>
      <c r="L697" s="82"/>
      <c r="N697" s="84"/>
    </row>
    <row r="698" spans="1:14" s="83" customFormat="1" x14ac:dyDescent="0.2">
      <c r="A698" s="81"/>
      <c r="B698" s="82"/>
      <c r="D698" s="84"/>
      <c r="E698" s="81"/>
      <c r="F698" s="81"/>
      <c r="G698" s="82"/>
      <c r="I698" s="84"/>
      <c r="J698" s="81"/>
      <c r="K698" s="81"/>
      <c r="L698" s="82"/>
      <c r="N698" s="84"/>
    </row>
    <row r="699" spans="1:14" s="83" customFormat="1" x14ac:dyDescent="0.2">
      <c r="A699" s="81"/>
      <c r="B699" s="82"/>
      <c r="D699" s="84"/>
      <c r="E699" s="81"/>
      <c r="F699" s="81"/>
      <c r="G699" s="82"/>
      <c r="I699" s="84"/>
      <c r="J699" s="81"/>
      <c r="K699" s="81"/>
      <c r="L699" s="82"/>
      <c r="N699" s="84"/>
    </row>
    <row r="700" spans="1:14" s="83" customFormat="1" x14ac:dyDescent="0.2">
      <c r="A700" s="81"/>
      <c r="B700" s="82"/>
      <c r="D700" s="84"/>
      <c r="E700" s="81"/>
      <c r="F700" s="81"/>
      <c r="G700" s="82"/>
      <c r="I700" s="84"/>
      <c r="J700" s="81"/>
      <c r="K700" s="81"/>
      <c r="L700" s="82"/>
      <c r="N700" s="84"/>
    </row>
    <row r="701" spans="1:14" s="83" customFormat="1" x14ac:dyDescent="0.2">
      <c r="A701" s="81"/>
      <c r="B701" s="82"/>
      <c r="D701" s="84"/>
      <c r="E701" s="81"/>
      <c r="F701" s="81"/>
      <c r="G701" s="82"/>
      <c r="I701" s="84"/>
      <c r="J701" s="81"/>
      <c r="K701" s="81"/>
      <c r="L701" s="82"/>
      <c r="N701" s="84"/>
    </row>
    <row r="702" spans="1:14" s="83" customFormat="1" x14ac:dyDescent="0.2">
      <c r="A702" s="81"/>
      <c r="B702" s="82"/>
      <c r="D702" s="84"/>
      <c r="E702" s="81"/>
      <c r="F702" s="81"/>
      <c r="G702" s="82"/>
      <c r="I702" s="84"/>
      <c r="J702" s="81"/>
      <c r="K702" s="81"/>
      <c r="L702" s="82"/>
      <c r="N702" s="84"/>
    </row>
    <row r="703" spans="1:14" s="83" customFormat="1" x14ac:dyDescent="0.2">
      <c r="A703" s="81"/>
      <c r="B703" s="82"/>
      <c r="D703" s="84"/>
      <c r="E703" s="81"/>
      <c r="F703" s="81"/>
      <c r="G703" s="82"/>
      <c r="I703" s="84"/>
      <c r="J703" s="81"/>
      <c r="K703" s="81"/>
      <c r="L703" s="82"/>
      <c r="N703" s="84"/>
    </row>
    <row r="704" spans="1:14" s="83" customFormat="1" x14ac:dyDescent="0.2">
      <c r="A704" s="81"/>
      <c r="B704" s="82"/>
      <c r="D704" s="84"/>
      <c r="E704" s="81"/>
      <c r="F704" s="81"/>
      <c r="G704" s="82"/>
      <c r="I704" s="84"/>
      <c r="J704" s="81"/>
      <c r="K704" s="81"/>
      <c r="L704" s="82"/>
      <c r="N704" s="84"/>
    </row>
    <row r="705" spans="1:14" s="83" customFormat="1" x14ac:dyDescent="0.2">
      <c r="A705" s="81"/>
      <c r="B705" s="82"/>
      <c r="D705" s="84"/>
      <c r="E705" s="81"/>
      <c r="F705" s="81"/>
      <c r="G705" s="82"/>
      <c r="I705" s="84"/>
      <c r="J705" s="81"/>
      <c r="K705" s="81"/>
      <c r="L705" s="82"/>
      <c r="N705" s="84"/>
    </row>
    <row r="706" spans="1:14" s="83" customFormat="1" x14ac:dyDescent="0.2">
      <c r="A706" s="81"/>
      <c r="B706" s="82"/>
      <c r="D706" s="84"/>
      <c r="E706" s="81"/>
      <c r="F706" s="81"/>
      <c r="G706" s="82"/>
      <c r="I706" s="84"/>
      <c r="J706" s="81"/>
      <c r="K706" s="81"/>
      <c r="L706" s="82"/>
      <c r="N706" s="84"/>
    </row>
    <row r="707" spans="1:14" s="83" customFormat="1" x14ac:dyDescent="0.2">
      <c r="A707" s="81"/>
      <c r="B707" s="82"/>
      <c r="D707" s="84"/>
      <c r="E707" s="81"/>
      <c r="F707" s="81"/>
      <c r="G707" s="82"/>
      <c r="I707" s="84"/>
      <c r="J707" s="81"/>
      <c r="K707" s="81"/>
      <c r="L707" s="82"/>
      <c r="N707" s="84"/>
    </row>
    <row r="708" spans="1:14" s="83" customFormat="1" x14ac:dyDescent="0.2">
      <c r="A708" s="81"/>
      <c r="B708" s="82"/>
      <c r="D708" s="84"/>
      <c r="E708" s="81"/>
      <c r="F708" s="81"/>
      <c r="G708" s="82"/>
      <c r="I708" s="84"/>
      <c r="J708" s="81"/>
      <c r="K708" s="81"/>
      <c r="L708" s="82"/>
      <c r="N708" s="84"/>
    </row>
    <row r="709" spans="1:14" s="83" customFormat="1" x14ac:dyDescent="0.2">
      <c r="A709" s="81"/>
      <c r="B709" s="82"/>
      <c r="D709" s="84"/>
      <c r="E709" s="81"/>
      <c r="F709" s="81"/>
      <c r="G709" s="82"/>
      <c r="I709" s="84"/>
      <c r="J709" s="81"/>
      <c r="K709" s="81"/>
      <c r="L709" s="82"/>
      <c r="N709" s="84"/>
    </row>
    <row r="710" spans="1:14" s="83" customFormat="1" x14ac:dyDescent="0.2">
      <c r="A710" s="81"/>
      <c r="B710" s="82"/>
      <c r="D710" s="84"/>
      <c r="E710" s="81"/>
      <c r="F710" s="81"/>
      <c r="G710" s="82"/>
      <c r="I710" s="84"/>
      <c r="J710" s="81"/>
      <c r="K710" s="81"/>
      <c r="L710" s="82"/>
      <c r="N710" s="84"/>
    </row>
    <row r="711" spans="1:14" s="83" customFormat="1" x14ac:dyDescent="0.2">
      <c r="A711" s="81"/>
      <c r="B711" s="82"/>
      <c r="D711" s="84"/>
      <c r="E711" s="81"/>
      <c r="F711" s="81"/>
      <c r="G711" s="82"/>
      <c r="I711" s="84"/>
      <c r="J711" s="81"/>
      <c r="K711" s="81"/>
      <c r="L711" s="82"/>
      <c r="N711" s="84"/>
    </row>
    <row r="712" spans="1:14" s="83" customFormat="1" x14ac:dyDescent="0.2">
      <c r="A712" s="81"/>
      <c r="B712" s="82"/>
      <c r="D712" s="84"/>
      <c r="E712" s="81"/>
      <c r="F712" s="81"/>
      <c r="G712" s="82"/>
      <c r="I712" s="84"/>
      <c r="J712" s="81"/>
      <c r="K712" s="81"/>
      <c r="L712" s="82"/>
      <c r="N712" s="84"/>
    </row>
    <row r="713" spans="1:14" s="83" customFormat="1" x14ac:dyDescent="0.2">
      <c r="A713" s="81"/>
      <c r="B713" s="82"/>
      <c r="D713" s="84"/>
      <c r="E713" s="81"/>
      <c r="F713" s="81"/>
      <c r="G713" s="82"/>
      <c r="I713" s="84"/>
      <c r="J713" s="81"/>
      <c r="K713" s="81"/>
      <c r="L713" s="82"/>
      <c r="N713" s="84"/>
    </row>
    <row r="714" spans="1:14" s="83" customFormat="1" x14ac:dyDescent="0.2">
      <c r="A714" s="81"/>
      <c r="B714" s="82"/>
      <c r="D714" s="84"/>
      <c r="E714" s="81"/>
      <c r="F714" s="81"/>
      <c r="G714" s="82"/>
      <c r="I714" s="84"/>
      <c r="J714" s="81"/>
      <c r="K714" s="81"/>
      <c r="L714" s="82"/>
      <c r="N714" s="84"/>
    </row>
    <row r="715" spans="1:14" s="83" customFormat="1" x14ac:dyDescent="0.2">
      <c r="A715" s="81"/>
      <c r="B715" s="82"/>
      <c r="D715" s="84"/>
      <c r="E715" s="81"/>
      <c r="F715" s="81"/>
      <c r="G715" s="82"/>
      <c r="I715" s="84"/>
      <c r="J715" s="81"/>
      <c r="K715" s="81"/>
      <c r="L715" s="82"/>
      <c r="N715" s="84"/>
    </row>
    <row r="716" spans="1:14" s="83" customFormat="1" x14ac:dyDescent="0.2">
      <c r="A716" s="81"/>
      <c r="B716" s="82"/>
      <c r="D716" s="84"/>
      <c r="E716" s="81"/>
      <c r="F716" s="81"/>
      <c r="G716" s="82"/>
      <c r="I716" s="84"/>
      <c r="J716" s="81"/>
      <c r="K716" s="81"/>
      <c r="L716" s="82"/>
      <c r="N716" s="84"/>
    </row>
    <row r="717" spans="1:14" s="83" customFormat="1" x14ac:dyDescent="0.2">
      <c r="A717" s="81"/>
      <c r="B717" s="82"/>
      <c r="D717" s="84"/>
      <c r="E717" s="81"/>
      <c r="F717" s="81"/>
      <c r="G717" s="82"/>
      <c r="I717" s="84"/>
      <c r="J717" s="81"/>
      <c r="K717" s="81"/>
      <c r="L717" s="82"/>
      <c r="N717" s="84"/>
    </row>
    <row r="718" spans="1:14" s="83" customFormat="1" x14ac:dyDescent="0.2">
      <c r="A718" s="81"/>
      <c r="B718" s="82"/>
      <c r="D718" s="84"/>
      <c r="E718" s="81"/>
      <c r="F718" s="81"/>
      <c r="G718" s="82"/>
      <c r="I718" s="84"/>
      <c r="J718" s="81"/>
      <c r="K718" s="81"/>
      <c r="L718" s="82"/>
      <c r="N718" s="84"/>
    </row>
    <row r="719" spans="1:14" s="83" customFormat="1" x14ac:dyDescent="0.2">
      <c r="A719" s="81"/>
      <c r="B719" s="82"/>
      <c r="D719" s="84"/>
      <c r="E719" s="81"/>
      <c r="F719" s="81"/>
      <c r="G719" s="82"/>
      <c r="I719" s="84"/>
      <c r="J719" s="81"/>
      <c r="K719" s="81"/>
      <c r="L719" s="82"/>
      <c r="N719" s="84"/>
    </row>
    <row r="720" spans="1:14" s="83" customFormat="1" x14ac:dyDescent="0.2">
      <c r="A720" s="81"/>
      <c r="B720" s="82"/>
      <c r="D720" s="84"/>
      <c r="E720" s="81"/>
      <c r="F720" s="81"/>
      <c r="G720" s="82"/>
      <c r="I720" s="84"/>
      <c r="J720" s="81"/>
      <c r="K720" s="81"/>
      <c r="L720" s="82"/>
      <c r="N720" s="84"/>
    </row>
    <row r="721" spans="1:14" s="83" customFormat="1" x14ac:dyDescent="0.2">
      <c r="A721" s="81"/>
      <c r="B721" s="82"/>
      <c r="D721" s="84"/>
      <c r="E721" s="81"/>
      <c r="F721" s="81"/>
      <c r="G721" s="82"/>
      <c r="I721" s="84"/>
      <c r="J721" s="81"/>
      <c r="K721" s="81"/>
      <c r="L721" s="82"/>
      <c r="N721" s="84"/>
    </row>
    <row r="722" spans="1:14" s="83" customFormat="1" x14ac:dyDescent="0.2">
      <c r="A722" s="81"/>
      <c r="B722" s="82"/>
      <c r="D722" s="84"/>
      <c r="E722" s="81"/>
      <c r="F722" s="81"/>
      <c r="G722" s="82"/>
      <c r="I722" s="84"/>
      <c r="J722" s="81"/>
      <c r="K722" s="81"/>
      <c r="L722" s="82"/>
      <c r="N722" s="84"/>
    </row>
    <row r="723" spans="1:14" s="83" customFormat="1" x14ac:dyDescent="0.2">
      <c r="A723" s="81"/>
      <c r="B723" s="82"/>
      <c r="D723" s="84"/>
      <c r="E723" s="81"/>
      <c r="F723" s="81"/>
      <c r="G723" s="82"/>
      <c r="I723" s="84"/>
      <c r="J723" s="81"/>
      <c r="K723" s="81"/>
      <c r="L723" s="82"/>
      <c r="N723" s="84"/>
    </row>
    <row r="724" spans="1:14" s="83" customFormat="1" x14ac:dyDescent="0.2">
      <c r="A724" s="81"/>
      <c r="B724" s="82"/>
      <c r="D724" s="84"/>
      <c r="E724" s="81"/>
      <c r="F724" s="81"/>
      <c r="G724" s="82"/>
      <c r="I724" s="84"/>
      <c r="J724" s="81"/>
      <c r="K724" s="81"/>
      <c r="L724" s="82"/>
      <c r="N724" s="84"/>
    </row>
    <row r="725" spans="1:14" s="83" customFormat="1" x14ac:dyDescent="0.2">
      <c r="A725" s="81"/>
      <c r="B725" s="82"/>
      <c r="D725" s="84"/>
      <c r="E725" s="81"/>
      <c r="F725" s="81"/>
      <c r="G725" s="82"/>
      <c r="I725" s="84"/>
      <c r="J725" s="81"/>
      <c r="K725" s="81"/>
      <c r="L725" s="82"/>
      <c r="N725" s="84"/>
    </row>
    <row r="726" spans="1:14" s="83" customFormat="1" x14ac:dyDescent="0.2">
      <c r="A726" s="81"/>
      <c r="B726" s="82"/>
      <c r="D726" s="84"/>
      <c r="E726" s="81"/>
      <c r="F726" s="81"/>
      <c r="G726" s="82"/>
      <c r="I726" s="84"/>
      <c r="J726" s="81"/>
      <c r="K726" s="81"/>
      <c r="L726" s="82"/>
      <c r="N726" s="84"/>
    </row>
    <row r="727" spans="1:14" s="83" customFormat="1" x14ac:dyDescent="0.2">
      <c r="A727" s="81"/>
      <c r="B727" s="82"/>
      <c r="D727" s="84"/>
      <c r="E727" s="81"/>
      <c r="F727" s="81"/>
      <c r="G727" s="82"/>
      <c r="I727" s="84"/>
      <c r="J727" s="81"/>
      <c r="K727" s="81"/>
      <c r="L727" s="82"/>
      <c r="N727" s="84"/>
    </row>
    <row r="728" spans="1:14" s="83" customFormat="1" x14ac:dyDescent="0.2">
      <c r="A728" s="81"/>
      <c r="B728" s="82"/>
      <c r="D728" s="84"/>
      <c r="E728" s="81"/>
      <c r="F728" s="81"/>
      <c r="G728" s="82"/>
      <c r="I728" s="84"/>
      <c r="J728" s="81"/>
      <c r="K728" s="81"/>
      <c r="L728" s="82"/>
      <c r="N728" s="84"/>
    </row>
    <row r="729" spans="1:14" s="83" customFormat="1" x14ac:dyDescent="0.2">
      <c r="A729" s="81"/>
      <c r="B729" s="82"/>
      <c r="D729" s="84"/>
      <c r="E729" s="81"/>
      <c r="F729" s="81"/>
      <c r="G729" s="82"/>
      <c r="I729" s="84"/>
      <c r="J729" s="81"/>
      <c r="K729" s="81"/>
      <c r="L729" s="82"/>
      <c r="N729" s="84"/>
    </row>
    <row r="730" spans="1:14" s="83" customFormat="1" x14ac:dyDescent="0.2">
      <c r="A730" s="81"/>
      <c r="B730" s="82"/>
      <c r="D730" s="84"/>
      <c r="E730" s="81"/>
      <c r="F730" s="81"/>
      <c r="G730" s="82"/>
      <c r="I730" s="84"/>
      <c r="J730" s="81"/>
      <c r="K730" s="81"/>
      <c r="L730" s="82"/>
      <c r="N730" s="84"/>
    </row>
    <row r="731" spans="1:14" s="83" customFormat="1" x14ac:dyDescent="0.2">
      <c r="A731" s="81"/>
      <c r="B731" s="82"/>
      <c r="D731" s="84"/>
      <c r="E731" s="81"/>
      <c r="F731" s="81"/>
      <c r="G731" s="82"/>
      <c r="I731" s="84"/>
      <c r="J731" s="81"/>
      <c r="K731" s="81"/>
      <c r="L731" s="82"/>
      <c r="N731" s="84"/>
    </row>
    <row r="732" spans="1:14" s="83" customFormat="1" x14ac:dyDescent="0.2">
      <c r="A732" s="81"/>
      <c r="B732" s="82"/>
      <c r="D732" s="84"/>
      <c r="E732" s="81"/>
      <c r="F732" s="81"/>
      <c r="G732" s="82"/>
      <c r="I732" s="84"/>
      <c r="J732" s="81"/>
      <c r="K732" s="81"/>
      <c r="L732" s="82"/>
      <c r="N732" s="84"/>
    </row>
    <row r="733" spans="1:14" s="83" customFormat="1" x14ac:dyDescent="0.2">
      <c r="A733" s="81"/>
      <c r="B733" s="82"/>
      <c r="D733" s="84"/>
      <c r="E733" s="81"/>
      <c r="F733" s="81"/>
      <c r="G733" s="82"/>
      <c r="I733" s="84"/>
      <c r="J733" s="81"/>
      <c r="K733" s="81"/>
      <c r="L733" s="82"/>
      <c r="N733" s="84"/>
    </row>
    <row r="734" spans="1:14" s="83" customFormat="1" x14ac:dyDescent="0.2">
      <c r="A734" s="81"/>
      <c r="B734" s="82"/>
      <c r="D734" s="84"/>
      <c r="E734" s="81"/>
      <c r="F734" s="81"/>
      <c r="G734" s="82"/>
      <c r="I734" s="84"/>
      <c r="J734" s="81"/>
      <c r="K734" s="81"/>
      <c r="L734" s="82"/>
      <c r="N734" s="84"/>
    </row>
    <row r="735" spans="1:14" s="83" customFormat="1" x14ac:dyDescent="0.2">
      <c r="A735" s="81"/>
      <c r="B735" s="82"/>
      <c r="D735" s="84"/>
      <c r="E735" s="81"/>
      <c r="F735" s="81"/>
      <c r="G735" s="82"/>
      <c r="I735" s="84"/>
      <c r="J735" s="81"/>
      <c r="K735" s="81"/>
      <c r="L735" s="82"/>
      <c r="N735" s="84"/>
    </row>
    <row r="736" spans="1:14" s="83" customFormat="1" x14ac:dyDescent="0.2">
      <c r="A736" s="81"/>
      <c r="B736" s="82"/>
      <c r="D736" s="84"/>
      <c r="E736" s="81"/>
      <c r="F736" s="81"/>
      <c r="G736" s="82"/>
      <c r="I736" s="84"/>
      <c r="J736" s="81"/>
      <c r="K736" s="81"/>
      <c r="L736" s="82"/>
      <c r="N736" s="84"/>
    </row>
    <row r="737" spans="1:14" s="83" customFormat="1" x14ac:dyDescent="0.2">
      <c r="A737" s="81"/>
      <c r="B737" s="82"/>
      <c r="D737" s="84"/>
      <c r="E737" s="81"/>
      <c r="F737" s="81"/>
      <c r="G737" s="82"/>
      <c r="I737" s="84"/>
      <c r="J737" s="81"/>
      <c r="K737" s="81"/>
      <c r="L737" s="82"/>
      <c r="N737" s="84"/>
    </row>
    <row r="738" spans="1:14" s="83" customFormat="1" x14ac:dyDescent="0.2">
      <c r="A738" s="81"/>
      <c r="B738" s="82"/>
      <c r="D738" s="84"/>
      <c r="E738" s="81"/>
      <c r="F738" s="81"/>
      <c r="G738" s="82"/>
      <c r="I738" s="84"/>
      <c r="J738" s="81"/>
      <c r="K738" s="81"/>
      <c r="L738" s="82"/>
      <c r="N738" s="84"/>
    </row>
    <row r="739" spans="1:14" s="83" customFormat="1" x14ac:dyDescent="0.2">
      <c r="A739" s="81"/>
      <c r="B739" s="82"/>
      <c r="D739" s="84"/>
      <c r="E739" s="81"/>
      <c r="F739" s="81"/>
      <c r="G739" s="82"/>
      <c r="I739" s="84"/>
      <c r="J739" s="81"/>
      <c r="K739" s="81"/>
      <c r="L739" s="82"/>
      <c r="N739" s="84"/>
    </row>
    <row r="740" spans="1:14" s="83" customFormat="1" x14ac:dyDescent="0.2">
      <c r="A740" s="81"/>
      <c r="B740" s="82"/>
      <c r="D740" s="84"/>
      <c r="E740" s="81"/>
      <c r="F740" s="81"/>
      <c r="G740" s="82"/>
      <c r="I740" s="84"/>
      <c r="J740" s="81"/>
      <c r="K740" s="81"/>
      <c r="L740" s="82"/>
      <c r="N740" s="84"/>
    </row>
    <row r="741" spans="1:14" s="83" customFormat="1" x14ac:dyDescent="0.2">
      <c r="A741" s="81"/>
      <c r="B741" s="82"/>
      <c r="D741" s="84"/>
      <c r="E741" s="81"/>
      <c r="F741" s="81"/>
      <c r="G741" s="82"/>
      <c r="I741" s="84"/>
      <c r="J741" s="81"/>
      <c r="K741" s="81"/>
      <c r="L741" s="82"/>
      <c r="N741" s="84"/>
    </row>
    <row r="742" spans="1:14" s="83" customFormat="1" x14ac:dyDescent="0.2">
      <c r="A742" s="81"/>
      <c r="B742" s="82"/>
      <c r="D742" s="84"/>
      <c r="E742" s="81"/>
      <c r="F742" s="81"/>
      <c r="G742" s="82"/>
      <c r="I742" s="84"/>
      <c r="J742" s="81"/>
      <c r="K742" s="81"/>
      <c r="L742" s="82"/>
      <c r="N742" s="84"/>
    </row>
    <row r="743" spans="1:14" s="83" customFormat="1" x14ac:dyDescent="0.2">
      <c r="A743" s="81"/>
      <c r="B743" s="82"/>
      <c r="D743" s="84"/>
      <c r="E743" s="81"/>
      <c r="F743" s="81"/>
      <c r="G743" s="82"/>
      <c r="I743" s="84"/>
      <c r="J743" s="81"/>
      <c r="K743" s="81"/>
      <c r="L743" s="82"/>
      <c r="N743" s="84"/>
    </row>
    <row r="744" spans="1:14" s="83" customFormat="1" x14ac:dyDescent="0.2">
      <c r="A744" s="81"/>
      <c r="B744" s="82"/>
      <c r="D744" s="84"/>
      <c r="E744" s="81"/>
      <c r="F744" s="81"/>
      <c r="G744" s="82"/>
      <c r="I744" s="84"/>
      <c r="J744" s="81"/>
      <c r="K744" s="81"/>
      <c r="L744" s="82"/>
      <c r="N744" s="84"/>
    </row>
    <row r="745" spans="1:14" s="83" customFormat="1" x14ac:dyDescent="0.2">
      <c r="A745" s="81"/>
      <c r="B745" s="82"/>
      <c r="D745" s="84"/>
      <c r="E745" s="81"/>
      <c r="F745" s="81"/>
      <c r="G745" s="82"/>
      <c r="I745" s="84"/>
      <c r="J745" s="81"/>
      <c r="K745" s="81"/>
      <c r="L745" s="82"/>
      <c r="N745" s="84"/>
    </row>
    <row r="746" spans="1:14" s="83" customFormat="1" x14ac:dyDescent="0.2">
      <c r="A746" s="81"/>
      <c r="B746" s="82"/>
      <c r="D746" s="84"/>
      <c r="E746" s="81"/>
      <c r="F746" s="81"/>
      <c r="G746" s="82"/>
      <c r="I746" s="84"/>
      <c r="J746" s="81"/>
      <c r="K746" s="81"/>
      <c r="L746" s="82"/>
      <c r="N746" s="84"/>
    </row>
    <row r="747" spans="1:14" s="83" customFormat="1" x14ac:dyDescent="0.2">
      <c r="A747" s="81"/>
      <c r="B747" s="82"/>
      <c r="D747" s="84"/>
      <c r="E747" s="81"/>
      <c r="F747" s="81"/>
      <c r="G747" s="82"/>
      <c r="I747" s="84"/>
      <c r="J747" s="81"/>
      <c r="K747" s="81"/>
      <c r="L747" s="82"/>
      <c r="N747" s="84"/>
    </row>
    <row r="748" spans="1:14" s="83" customFormat="1" x14ac:dyDescent="0.2">
      <c r="A748" s="81"/>
      <c r="B748" s="82"/>
      <c r="D748" s="84"/>
      <c r="E748" s="81"/>
      <c r="F748" s="81"/>
      <c r="G748" s="82"/>
      <c r="I748" s="84"/>
      <c r="J748" s="81"/>
      <c r="K748" s="81"/>
      <c r="L748" s="82"/>
      <c r="N748" s="84"/>
    </row>
    <row r="749" spans="1:14" s="83" customFormat="1" x14ac:dyDescent="0.2">
      <c r="A749" s="81"/>
      <c r="B749" s="82"/>
      <c r="D749" s="84"/>
      <c r="E749" s="81"/>
      <c r="F749" s="81"/>
      <c r="G749" s="82"/>
      <c r="I749" s="84"/>
      <c r="J749" s="81"/>
      <c r="K749" s="81"/>
      <c r="L749" s="82"/>
      <c r="N749" s="84"/>
    </row>
    <row r="750" spans="1:14" s="83" customFormat="1" x14ac:dyDescent="0.2">
      <c r="A750" s="81"/>
      <c r="B750" s="82"/>
      <c r="D750" s="84"/>
      <c r="E750" s="81"/>
      <c r="F750" s="81"/>
      <c r="G750" s="82"/>
      <c r="I750" s="84"/>
      <c r="J750" s="81"/>
      <c r="K750" s="81"/>
      <c r="L750" s="82"/>
      <c r="N750" s="84"/>
    </row>
    <row r="751" spans="1:14" s="83" customFormat="1" x14ac:dyDescent="0.2">
      <c r="A751" s="81"/>
      <c r="B751" s="82"/>
      <c r="D751" s="84"/>
      <c r="E751" s="81"/>
      <c r="F751" s="81"/>
      <c r="G751" s="82"/>
      <c r="I751" s="84"/>
      <c r="J751" s="81"/>
      <c r="K751" s="81"/>
      <c r="L751" s="82"/>
      <c r="N751" s="84"/>
    </row>
    <row r="752" spans="1:14" s="83" customFormat="1" x14ac:dyDescent="0.2">
      <c r="A752" s="81"/>
      <c r="B752" s="82"/>
      <c r="D752" s="84"/>
      <c r="E752" s="81"/>
      <c r="F752" s="81"/>
      <c r="G752" s="82"/>
      <c r="I752" s="84"/>
      <c r="J752" s="81"/>
      <c r="K752" s="81"/>
      <c r="L752" s="82"/>
      <c r="N752" s="84"/>
    </row>
    <row r="753" spans="1:14" s="83" customFormat="1" x14ac:dyDescent="0.2">
      <c r="A753" s="81"/>
      <c r="B753" s="82"/>
      <c r="D753" s="84"/>
      <c r="E753" s="81"/>
      <c r="F753" s="81"/>
      <c r="G753" s="82"/>
      <c r="I753" s="84"/>
      <c r="J753" s="81"/>
      <c r="K753" s="81"/>
      <c r="L753" s="82"/>
      <c r="N753" s="84"/>
    </row>
    <row r="754" spans="1:14" s="83" customFormat="1" x14ac:dyDescent="0.2">
      <c r="A754" s="81"/>
      <c r="B754" s="82"/>
      <c r="D754" s="84"/>
      <c r="E754" s="81"/>
      <c r="F754" s="81"/>
      <c r="G754" s="82"/>
      <c r="I754" s="84"/>
      <c r="J754" s="81"/>
      <c r="K754" s="81"/>
      <c r="L754" s="82"/>
      <c r="N754" s="84"/>
    </row>
    <row r="755" spans="1:14" s="83" customFormat="1" x14ac:dyDescent="0.2">
      <c r="A755" s="81"/>
      <c r="B755" s="82"/>
      <c r="D755" s="84"/>
      <c r="E755" s="81"/>
      <c r="F755" s="81"/>
      <c r="G755" s="82"/>
      <c r="I755" s="84"/>
      <c r="J755" s="81"/>
      <c r="K755" s="81"/>
      <c r="L755" s="82"/>
      <c r="N755" s="84"/>
    </row>
    <row r="756" spans="1:14" s="83" customFormat="1" x14ac:dyDescent="0.2">
      <c r="A756" s="81"/>
      <c r="B756" s="82"/>
      <c r="D756" s="84"/>
      <c r="E756" s="81"/>
      <c r="F756" s="81"/>
      <c r="G756" s="82"/>
      <c r="I756" s="84"/>
      <c r="J756" s="81"/>
      <c r="K756" s="81"/>
      <c r="L756" s="82"/>
      <c r="N756" s="84"/>
    </row>
    <row r="757" spans="1:14" s="83" customFormat="1" x14ac:dyDescent="0.2">
      <c r="A757" s="81"/>
      <c r="B757" s="82"/>
      <c r="D757" s="84"/>
      <c r="E757" s="81"/>
      <c r="F757" s="81"/>
      <c r="G757" s="82"/>
      <c r="I757" s="84"/>
      <c r="J757" s="81"/>
      <c r="K757" s="81"/>
      <c r="L757" s="82"/>
      <c r="N757" s="84"/>
    </row>
    <row r="758" spans="1:14" s="83" customFormat="1" x14ac:dyDescent="0.2">
      <c r="A758" s="81"/>
      <c r="B758" s="82"/>
      <c r="D758" s="84"/>
      <c r="E758" s="81"/>
      <c r="F758" s="81"/>
      <c r="G758" s="82"/>
      <c r="I758" s="84"/>
      <c r="J758" s="81"/>
      <c r="K758" s="81"/>
      <c r="L758" s="82"/>
      <c r="N758" s="84"/>
    </row>
    <row r="759" spans="1:14" s="83" customFormat="1" x14ac:dyDescent="0.2">
      <c r="A759" s="81"/>
      <c r="B759" s="82"/>
      <c r="D759" s="84"/>
      <c r="E759" s="81"/>
      <c r="F759" s="81"/>
      <c r="G759" s="82"/>
      <c r="I759" s="84"/>
      <c r="J759" s="81"/>
      <c r="K759" s="81"/>
      <c r="L759" s="82"/>
      <c r="N759" s="84"/>
    </row>
    <row r="760" spans="1:14" s="83" customFormat="1" x14ac:dyDescent="0.2">
      <c r="A760" s="81"/>
      <c r="B760" s="82"/>
      <c r="D760" s="84"/>
      <c r="E760" s="81"/>
      <c r="F760" s="81"/>
      <c r="G760" s="82"/>
      <c r="I760" s="84"/>
      <c r="J760" s="81"/>
      <c r="K760" s="81"/>
      <c r="L760" s="82"/>
      <c r="N760" s="84"/>
    </row>
    <row r="761" spans="1:14" s="83" customFormat="1" x14ac:dyDescent="0.2">
      <c r="A761" s="81"/>
      <c r="B761" s="82"/>
      <c r="D761" s="84"/>
      <c r="E761" s="81"/>
      <c r="F761" s="81"/>
      <c r="G761" s="82"/>
      <c r="I761" s="84"/>
      <c r="J761" s="81"/>
      <c r="K761" s="81"/>
      <c r="L761" s="82"/>
      <c r="N761" s="84"/>
    </row>
    <row r="762" spans="1:14" s="83" customFormat="1" x14ac:dyDescent="0.2">
      <c r="A762" s="81"/>
      <c r="B762" s="82"/>
      <c r="D762" s="84"/>
      <c r="E762" s="81"/>
      <c r="F762" s="81"/>
      <c r="G762" s="82"/>
      <c r="I762" s="84"/>
      <c r="J762" s="81"/>
      <c r="K762" s="81"/>
      <c r="L762" s="82"/>
      <c r="N762" s="84"/>
    </row>
    <row r="763" spans="1:14" s="83" customFormat="1" x14ac:dyDescent="0.2">
      <c r="A763" s="81"/>
      <c r="B763" s="82"/>
      <c r="D763" s="84"/>
      <c r="E763" s="81"/>
      <c r="F763" s="81"/>
      <c r="G763" s="82"/>
      <c r="I763" s="84"/>
      <c r="J763" s="81"/>
      <c r="K763" s="81"/>
      <c r="L763" s="82"/>
      <c r="N763" s="84"/>
    </row>
    <row r="764" spans="1:14" s="83" customFormat="1" x14ac:dyDescent="0.2">
      <c r="A764" s="81"/>
      <c r="B764" s="82"/>
      <c r="D764" s="84"/>
      <c r="E764" s="81"/>
      <c r="F764" s="81"/>
      <c r="G764" s="82"/>
      <c r="I764" s="84"/>
      <c r="J764" s="81"/>
      <c r="K764" s="81"/>
      <c r="L764" s="82"/>
      <c r="N764" s="84"/>
    </row>
    <row r="765" spans="1:14" s="83" customFormat="1" x14ac:dyDescent="0.2">
      <c r="A765" s="81"/>
      <c r="B765" s="82"/>
      <c r="D765" s="84"/>
      <c r="E765" s="81"/>
      <c r="F765" s="81"/>
      <c r="G765" s="82"/>
      <c r="I765" s="84"/>
      <c r="J765" s="81"/>
      <c r="K765" s="81"/>
      <c r="L765" s="82"/>
      <c r="N765" s="84"/>
    </row>
    <row r="766" spans="1:14" s="83" customFormat="1" x14ac:dyDescent="0.2">
      <c r="A766" s="81"/>
      <c r="B766" s="82"/>
      <c r="D766" s="84"/>
      <c r="E766" s="81"/>
      <c r="F766" s="81"/>
      <c r="G766" s="82"/>
      <c r="I766" s="84"/>
      <c r="J766" s="81"/>
      <c r="K766" s="81"/>
      <c r="L766" s="82"/>
      <c r="N766" s="84"/>
    </row>
    <row r="767" spans="1:14" s="83" customFormat="1" x14ac:dyDescent="0.2">
      <c r="A767" s="81"/>
      <c r="B767" s="82"/>
      <c r="D767" s="84"/>
      <c r="E767" s="81"/>
      <c r="F767" s="81"/>
      <c r="G767" s="82"/>
      <c r="I767" s="84"/>
      <c r="J767" s="81"/>
      <c r="K767" s="81"/>
      <c r="L767" s="82"/>
      <c r="N767" s="84"/>
    </row>
    <row r="768" spans="1:14" s="83" customFormat="1" x14ac:dyDescent="0.2">
      <c r="A768" s="81"/>
      <c r="B768" s="82"/>
      <c r="D768" s="84"/>
      <c r="E768" s="81"/>
      <c r="F768" s="81"/>
      <c r="G768" s="82"/>
      <c r="I768" s="84"/>
      <c r="J768" s="81"/>
      <c r="K768" s="81"/>
      <c r="L768" s="82"/>
      <c r="N768" s="84"/>
    </row>
    <row r="769" spans="1:14" s="83" customFormat="1" x14ac:dyDescent="0.2">
      <c r="A769" s="81"/>
      <c r="B769" s="82"/>
      <c r="D769" s="84"/>
      <c r="E769" s="81"/>
      <c r="F769" s="81"/>
      <c r="G769" s="82"/>
      <c r="I769" s="84"/>
      <c r="J769" s="81"/>
      <c r="K769" s="81"/>
      <c r="L769" s="82"/>
      <c r="N769" s="84"/>
    </row>
    <row r="770" spans="1:14" s="83" customFormat="1" x14ac:dyDescent="0.2">
      <c r="A770" s="81"/>
      <c r="B770" s="82"/>
      <c r="D770" s="84"/>
      <c r="E770" s="81"/>
      <c r="F770" s="81"/>
      <c r="G770" s="82"/>
      <c r="I770" s="84"/>
      <c r="J770" s="81"/>
      <c r="K770" s="81"/>
      <c r="L770" s="82"/>
      <c r="N770" s="84"/>
    </row>
    <row r="771" spans="1:14" s="83" customFormat="1" x14ac:dyDescent="0.2">
      <c r="A771" s="81"/>
      <c r="B771" s="82"/>
      <c r="D771" s="84"/>
      <c r="E771" s="81"/>
      <c r="F771" s="81"/>
      <c r="G771" s="82"/>
      <c r="I771" s="84"/>
      <c r="J771" s="81"/>
      <c r="K771" s="81"/>
      <c r="L771" s="82"/>
      <c r="N771" s="84"/>
    </row>
    <row r="772" spans="1:14" s="83" customFormat="1" x14ac:dyDescent="0.2">
      <c r="A772" s="81"/>
      <c r="B772" s="82"/>
      <c r="D772" s="84"/>
      <c r="E772" s="81"/>
      <c r="F772" s="81"/>
      <c r="G772" s="82"/>
      <c r="I772" s="84"/>
      <c r="J772" s="81"/>
      <c r="K772" s="81"/>
      <c r="L772" s="82"/>
      <c r="N772" s="84"/>
    </row>
    <row r="773" spans="1:14" s="83" customFormat="1" x14ac:dyDescent="0.2">
      <c r="A773" s="81"/>
      <c r="B773" s="82"/>
      <c r="D773" s="84"/>
      <c r="E773" s="81"/>
      <c r="F773" s="81"/>
      <c r="G773" s="82"/>
      <c r="I773" s="84"/>
      <c r="J773" s="81"/>
      <c r="K773" s="81"/>
      <c r="L773" s="82"/>
      <c r="N773" s="84"/>
    </row>
    <row r="774" spans="1:14" s="83" customFormat="1" x14ac:dyDescent="0.2">
      <c r="A774" s="81"/>
      <c r="B774" s="82"/>
      <c r="D774" s="84"/>
      <c r="E774" s="81"/>
      <c r="F774" s="81"/>
      <c r="G774" s="82"/>
      <c r="I774" s="84"/>
      <c r="J774" s="81"/>
      <c r="K774" s="81"/>
      <c r="L774" s="82"/>
      <c r="N774" s="84"/>
    </row>
    <row r="775" spans="1:14" s="83" customFormat="1" x14ac:dyDescent="0.2">
      <c r="A775" s="81"/>
      <c r="B775" s="82"/>
      <c r="D775" s="84"/>
      <c r="E775" s="81"/>
      <c r="F775" s="81"/>
      <c r="G775" s="82"/>
      <c r="I775" s="84"/>
      <c r="J775" s="81"/>
      <c r="K775" s="81"/>
      <c r="L775" s="82"/>
      <c r="N775" s="84"/>
    </row>
    <row r="776" spans="1:14" s="83" customFormat="1" x14ac:dyDescent="0.2">
      <c r="A776" s="81"/>
      <c r="B776" s="82"/>
      <c r="D776" s="84"/>
      <c r="E776" s="81"/>
      <c r="F776" s="81"/>
      <c r="G776" s="82"/>
      <c r="I776" s="84"/>
      <c r="J776" s="81"/>
      <c r="K776" s="81"/>
      <c r="L776" s="82"/>
      <c r="N776" s="84"/>
    </row>
    <row r="777" spans="1:14" s="83" customFormat="1" x14ac:dyDescent="0.2">
      <c r="A777" s="81"/>
      <c r="B777" s="82"/>
      <c r="D777" s="84"/>
      <c r="E777" s="81"/>
      <c r="F777" s="81"/>
      <c r="G777" s="82"/>
      <c r="I777" s="84"/>
      <c r="J777" s="81"/>
      <c r="K777" s="81"/>
      <c r="L777" s="82"/>
      <c r="N777" s="84"/>
    </row>
    <row r="778" spans="1:14" s="83" customFormat="1" x14ac:dyDescent="0.2">
      <c r="A778" s="81"/>
      <c r="B778" s="82"/>
      <c r="D778" s="84"/>
      <c r="E778" s="81"/>
      <c r="F778" s="81"/>
      <c r="G778" s="82"/>
      <c r="I778" s="84"/>
      <c r="J778" s="81"/>
      <c r="K778" s="81"/>
      <c r="L778" s="82"/>
      <c r="N778" s="84"/>
    </row>
    <row r="779" spans="1:14" s="83" customFormat="1" x14ac:dyDescent="0.2">
      <c r="A779" s="81"/>
      <c r="B779" s="82"/>
      <c r="D779" s="84"/>
      <c r="E779" s="81"/>
      <c r="F779" s="81"/>
      <c r="G779" s="82"/>
      <c r="I779" s="84"/>
      <c r="J779" s="81"/>
      <c r="K779" s="81"/>
      <c r="L779" s="82"/>
      <c r="N779" s="84"/>
    </row>
    <row r="780" spans="1:14" s="83" customFormat="1" x14ac:dyDescent="0.2">
      <c r="A780" s="81"/>
      <c r="B780" s="82"/>
      <c r="D780" s="84"/>
      <c r="E780" s="81"/>
      <c r="F780" s="81"/>
      <c r="G780" s="82"/>
      <c r="I780" s="84"/>
      <c r="J780" s="81"/>
      <c r="K780" s="81"/>
      <c r="L780" s="82"/>
      <c r="N780" s="84"/>
    </row>
    <row r="781" spans="1:14" s="83" customFormat="1" x14ac:dyDescent="0.2">
      <c r="A781" s="81"/>
      <c r="B781" s="82"/>
      <c r="D781" s="84"/>
      <c r="E781" s="81"/>
      <c r="F781" s="81"/>
      <c r="G781" s="82"/>
      <c r="I781" s="84"/>
      <c r="J781" s="81"/>
      <c r="K781" s="81"/>
      <c r="L781" s="82"/>
      <c r="N781" s="84"/>
    </row>
    <row r="782" spans="1:14" s="83" customFormat="1" x14ac:dyDescent="0.2">
      <c r="A782" s="81"/>
      <c r="B782" s="82"/>
      <c r="D782" s="84"/>
      <c r="E782" s="81"/>
      <c r="F782" s="81"/>
      <c r="G782" s="82"/>
      <c r="I782" s="84"/>
      <c r="J782" s="81"/>
      <c r="K782" s="81"/>
      <c r="L782" s="82"/>
      <c r="N782" s="84"/>
    </row>
    <row r="783" spans="1:14" s="83" customFormat="1" x14ac:dyDescent="0.2">
      <c r="A783" s="81"/>
      <c r="B783" s="82"/>
      <c r="D783" s="84"/>
      <c r="E783" s="81"/>
      <c r="F783" s="81"/>
      <c r="G783" s="82"/>
      <c r="I783" s="84"/>
      <c r="J783" s="81"/>
      <c r="K783" s="81"/>
      <c r="L783" s="82"/>
      <c r="N783" s="84"/>
    </row>
    <row r="784" spans="1:14" s="83" customFormat="1" x14ac:dyDescent="0.2">
      <c r="A784" s="81"/>
      <c r="B784" s="82"/>
      <c r="D784" s="84"/>
      <c r="E784" s="81"/>
      <c r="F784" s="81"/>
      <c r="G784" s="82"/>
      <c r="I784" s="84"/>
      <c r="J784" s="81"/>
      <c r="K784" s="81"/>
      <c r="L784" s="82"/>
      <c r="N784" s="84"/>
    </row>
    <row r="785" spans="1:14" s="83" customFormat="1" x14ac:dyDescent="0.2">
      <c r="A785" s="81"/>
      <c r="B785" s="82"/>
      <c r="D785" s="84"/>
      <c r="E785" s="81"/>
      <c r="F785" s="81"/>
      <c r="G785" s="82"/>
      <c r="I785" s="84"/>
      <c r="J785" s="81"/>
      <c r="K785" s="81"/>
      <c r="L785" s="82"/>
      <c r="N785" s="84"/>
    </row>
    <row r="786" spans="1:14" s="83" customFormat="1" x14ac:dyDescent="0.2">
      <c r="A786" s="81"/>
      <c r="B786" s="82"/>
      <c r="D786" s="84"/>
      <c r="E786" s="81"/>
      <c r="F786" s="81"/>
      <c r="G786" s="82"/>
      <c r="I786" s="84"/>
      <c r="J786" s="81"/>
      <c r="K786" s="81"/>
      <c r="L786" s="82"/>
      <c r="N786" s="84"/>
    </row>
    <row r="787" spans="1:14" s="83" customFormat="1" x14ac:dyDescent="0.2">
      <c r="A787" s="81"/>
      <c r="B787" s="82"/>
      <c r="D787" s="84"/>
      <c r="E787" s="81"/>
      <c r="F787" s="81"/>
      <c r="G787" s="82"/>
      <c r="I787" s="84"/>
      <c r="J787" s="81"/>
      <c r="K787" s="81"/>
      <c r="L787" s="82"/>
      <c r="N787" s="84"/>
    </row>
    <row r="788" spans="1:14" s="83" customFormat="1" x14ac:dyDescent="0.2">
      <c r="A788" s="81"/>
      <c r="B788" s="82"/>
      <c r="D788" s="84"/>
      <c r="E788" s="81"/>
      <c r="F788" s="81"/>
      <c r="G788" s="82"/>
      <c r="I788" s="84"/>
      <c r="J788" s="81"/>
      <c r="K788" s="81"/>
      <c r="L788" s="82"/>
      <c r="N788" s="84"/>
    </row>
    <row r="789" spans="1:14" s="83" customFormat="1" x14ac:dyDescent="0.2">
      <c r="A789" s="81"/>
      <c r="B789" s="82"/>
      <c r="D789" s="84"/>
      <c r="E789" s="81"/>
      <c r="F789" s="81"/>
      <c r="G789" s="82"/>
      <c r="I789" s="84"/>
      <c r="J789" s="81"/>
      <c r="K789" s="81"/>
      <c r="L789" s="82"/>
      <c r="N789" s="84"/>
    </row>
    <row r="790" spans="1:14" s="83" customFormat="1" x14ac:dyDescent="0.2">
      <c r="A790" s="81"/>
      <c r="B790" s="82"/>
      <c r="D790" s="84"/>
      <c r="E790" s="81"/>
      <c r="F790" s="81"/>
      <c r="G790" s="82"/>
      <c r="I790" s="84"/>
      <c r="J790" s="81"/>
      <c r="K790" s="81"/>
      <c r="L790" s="82"/>
      <c r="N790" s="84"/>
    </row>
    <row r="791" spans="1:14" s="83" customFormat="1" x14ac:dyDescent="0.2">
      <c r="A791" s="81"/>
      <c r="B791" s="82"/>
      <c r="D791" s="84"/>
      <c r="E791" s="81"/>
      <c r="F791" s="81"/>
      <c r="G791" s="82"/>
      <c r="I791" s="84"/>
      <c r="J791" s="81"/>
      <c r="K791" s="81"/>
      <c r="L791" s="82"/>
      <c r="N791" s="84"/>
    </row>
    <row r="792" spans="1:14" s="83" customFormat="1" x14ac:dyDescent="0.2">
      <c r="A792" s="81"/>
      <c r="B792" s="82"/>
      <c r="D792" s="84"/>
      <c r="E792" s="81"/>
      <c r="F792" s="81"/>
      <c r="G792" s="82"/>
      <c r="I792" s="84"/>
      <c r="J792" s="81"/>
      <c r="K792" s="81"/>
      <c r="L792" s="82"/>
      <c r="N792" s="84"/>
    </row>
    <row r="793" spans="1:14" s="83" customFormat="1" x14ac:dyDescent="0.2">
      <c r="A793" s="81"/>
      <c r="B793" s="82"/>
      <c r="D793" s="84"/>
      <c r="E793" s="81"/>
      <c r="F793" s="81"/>
      <c r="G793" s="82"/>
      <c r="I793" s="84"/>
      <c r="J793" s="81"/>
      <c r="K793" s="81"/>
      <c r="L793" s="82"/>
      <c r="N793" s="84"/>
    </row>
    <row r="794" spans="1:14" s="83" customFormat="1" x14ac:dyDescent="0.2">
      <c r="A794" s="81"/>
      <c r="B794" s="82"/>
      <c r="D794" s="84"/>
      <c r="E794" s="81"/>
      <c r="F794" s="81"/>
      <c r="G794" s="82"/>
      <c r="I794" s="84"/>
      <c r="J794" s="81"/>
      <c r="K794" s="81"/>
      <c r="L794" s="82"/>
      <c r="N794" s="84"/>
    </row>
    <row r="795" spans="1:14" s="83" customFormat="1" x14ac:dyDescent="0.2">
      <c r="A795" s="81"/>
      <c r="B795" s="82"/>
      <c r="D795" s="84"/>
      <c r="E795" s="81"/>
      <c r="F795" s="81"/>
      <c r="G795" s="82"/>
      <c r="I795" s="84"/>
      <c r="J795" s="81"/>
      <c r="K795" s="81"/>
      <c r="L795" s="82"/>
      <c r="N795" s="84"/>
    </row>
    <row r="796" spans="1:14" s="83" customFormat="1" x14ac:dyDescent="0.2">
      <c r="A796" s="81"/>
      <c r="B796" s="82"/>
      <c r="D796" s="84"/>
      <c r="E796" s="81"/>
      <c r="F796" s="81"/>
      <c r="G796" s="82"/>
      <c r="I796" s="84"/>
      <c r="J796" s="81"/>
      <c r="K796" s="81"/>
      <c r="L796" s="82"/>
      <c r="N796" s="84"/>
    </row>
    <row r="797" spans="1:14" s="83" customFormat="1" x14ac:dyDescent="0.2">
      <c r="A797" s="81"/>
      <c r="B797" s="82"/>
      <c r="D797" s="84"/>
      <c r="E797" s="81"/>
      <c r="F797" s="81"/>
      <c r="G797" s="82"/>
      <c r="I797" s="84"/>
      <c r="J797" s="81"/>
      <c r="K797" s="81"/>
      <c r="L797" s="82"/>
      <c r="N797" s="84"/>
    </row>
    <row r="798" spans="1:14" s="83" customFormat="1" x14ac:dyDescent="0.2">
      <c r="A798" s="81"/>
      <c r="B798" s="82"/>
      <c r="D798" s="84"/>
      <c r="E798" s="81"/>
      <c r="F798" s="81"/>
      <c r="G798" s="82"/>
      <c r="I798" s="84"/>
      <c r="J798" s="81"/>
      <c r="K798" s="81"/>
      <c r="L798" s="82"/>
      <c r="N798" s="84"/>
    </row>
    <row r="799" spans="1:14" s="83" customFormat="1" x14ac:dyDescent="0.2">
      <c r="A799" s="81"/>
      <c r="B799" s="82"/>
      <c r="D799" s="84"/>
      <c r="E799" s="81"/>
      <c r="F799" s="81"/>
      <c r="G799" s="82"/>
      <c r="I799" s="84"/>
      <c r="J799" s="81"/>
      <c r="K799" s="81"/>
      <c r="L799" s="82"/>
      <c r="N799" s="84"/>
    </row>
    <row r="800" spans="1:14" s="83" customFormat="1" x14ac:dyDescent="0.2">
      <c r="A800" s="81"/>
      <c r="B800" s="82"/>
      <c r="D800" s="84"/>
      <c r="E800" s="81"/>
      <c r="F800" s="81"/>
      <c r="G800" s="82"/>
      <c r="I800" s="84"/>
      <c r="J800" s="81"/>
      <c r="K800" s="81"/>
      <c r="L800" s="82"/>
      <c r="N800" s="84"/>
    </row>
    <row r="801" spans="1:14" s="83" customFormat="1" x14ac:dyDescent="0.2">
      <c r="A801" s="81"/>
      <c r="B801" s="82"/>
      <c r="D801" s="84"/>
      <c r="E801" s="81"/>
      <c r="F801" s="81"/>
      <c r="G801" s="82"/>
      <c r="I801" s="84"/>
      <c r="J801" s="81"/>
      <c r="K801" s="81"/>
      <c r="L801" s="82"/>
      <c r="N801" s="84"/>
    </row>
    <row r="802" spans="1:14" s="83" customFormat="1" x14ac:dyDescent="0.2">
      <c r="A802" s="81"/>
      <c r="B802" s="82"/>
      <c r="D802" s="84"/>
      <c r="E802" s="81"/>
      <c r="F802" s="81"/>
      <c r="G802" s="82"/>
      <c r="I802" s="84"/>
      <c r="J802" s="81"/>
      <c r="K802" s="81"/>
      <c r="L802" s="82"/>
      <c r="N802" s="84"/>
    </row>
    <row r="803" spans="1:14" s="83" customFormat="1" x14ac:dyDescent="0.2">
      <c r="A803" s="81"/>
      <c r="B803" s="82"/>
      <c r="D803" s="84"/>
      <c r="E803" s="81"/>
      <c r="F803" s="81"/>
      <c r="G803" s="82"/>
      <c r="I803" s="84"/>
      <c r="J803" s="81"/>
      <c r="K803" s="81"/>
      <c r="L803" s="82"/>
      <c r="N803" s="84"/>
    </row>
    <row r="804" spans="1:14" s="83" customFormat="1" x14ac:dyDescent="0.2">
      <c r="A804" s="81"/>
      <c r="B804" s="82"/>
      <c r="D804" s="84"/>
      <c r="E804" s="81"/>
      <c r="F804" s="81"/>
      <c r="G804" s="82"/>
      <c r="I804" s="84"/>
      <c r="J804" s="81"/>
      <c r="K804" s="81"/>
      <c r="L804" s="82"/>
      <c r="N804" s="84"/>
    </row>
    <row r="805" spans="1:14" s="83" customFormat="1" x14ac:dyDescent="0.2">
      <c r="A805" s="81"/>
      <c r="B805" s="82"/>
      <c r="D805" s="84"/>
      <c r="E805" s="81"/>
      <c r="F805" s="81"/>
      <c r="G805" s="82"/>
      <c r="I805" s="84"/>
      <c r="J805" s="81"/>
      <c r="K805" s="81"/>
      <c r="L805" s="82"/>
      <c r="N805" s="84"/>
    </row>
    <row r="806" spans="1:14" s="83" customFormat="1" x14ac:dyDescent="0.2">
      <c r="A806" s="81"/>
      <c r="B806" s="82"/>
      <c r="D806" s="84"/>
      <c r="E806" s="81"/>
      <c r="F806" s="81"/>
      <c r="G806" s="82"/>
      <c r="I806" s="84"/>
      <c r="J806" s="81"/>
      <c r="K806" s="81"/>
      <c r="L806" s="82"/>
      <c r="N806" s="84"/>
    </row>
    <row r="807" spans="1:14" s="83" customFormat="1" x14ac:dyDescent="0.2">
      <c r="A807" s="81"/>
      <c r="B807" s="82"/>
      <c r="D807" s="84"/>
      <c r="E807" s="81"/>
      <c r="F807" s="81"/>
      <c r="G807" s="82"/>
      <c r="I807" s="84"/>
      <c r="J807" s="81"/>
      <c r="K807" s="81"/>
      <c r="L807" s="82"/>
      <c r="N807" s="84"/>
    </row>
    <row r="808" spans="1:14" s="83" customFormat="1" x14ac:dyDescent="0.2">
      <c r="A808" s="81"/>
      <c r="B808" s="82"/>
      <c r="D808" s="84"/>
      <c r="E808" s="81"/>
      <c r="F808" s="81"/>
      <c r="G808" s="82"/>
      <c r="I808" s="84"/>
      <c r="J808" s="81"/>
      <c r="K808" s="81"/>
      <c r="L808" s="82"/>
      <c r="N808" s="84"/>
    </row>
    <row r="809" spans="1:14" s="83" customFormat="1" x14ac:dyDescent="0.2">
      <c r="A809" s="81"/>
      <c r="B809" s="82"/>
      <c r="D809" s="84"/>
      <c r="E809" s="81"/>
      <c r="F809" s="81"/>
      <c r="G809" s="82"/>
      <c r="I809" s="84"/>
      <c r="J809" s="81"/>
      <c r="K809" s="81"/>
      <c r="L809" s="82"/>
      <c r="N809" s="84"/>
    </row>
    <row r="810" spans="1:14" s="83" customFormat="1" x14ac:dyDescent="0.2">
      <c r="A810" s="81"/>
      <c r="B810" s="82"/>
      <c r="D810" s="84"/>
      <c r="E810" s="81"/>
      <c r="F810" s="81"/>
      <c r="G810" s="82"/>
      <c r="I810" s="84"/>
      <c r="J810" s="81"/>
      <c r="K810" s="81"/>
      <c r="L810" s="82"/>
      <c r="N810" s="84"/>
    </row>
    <row r="811" spans="1:14" s="83" customFormat="1" x14ac:dyDescent="0.2">
      <c r="A811" s="81"/>
      <c r="B811" s="82"/>
      <c r="D811" s="84"/>
      <c r="E811" s="81"/>
      <c r="F811" s="81"/>
      <c r="G811" s="82"/>
      <c r="I811" s="84"/>
      <c r="J811" s="81"/>
      <c r="K811" s="81"/>
      <c r="L811" s="82"/>
      <c r="N811" s="84"/>
    </row>
    <row r="812" spans="1:14" s="83" customFormat="1" x14ac:dyDescent="0.2">
      <c r="A812" s="81"/>
      <c r="B812" s="82"/>
      <c r="D812" s="84"/>
      <c r="E812" s="81"/>
      <c r="F812" s="81"/>
      <c r="G812" s="82"/>
      <c r="I812" s="84"/>
      <c r="J812" s="81"/>
      <c r="K812" s="81"/>
      <c r="L812" s="82"/>
      <c r="N812" s="84"/>
    </row>
    <row r="813" spans="1:14" s="83" customFormat="1" x14ac:dyDescent="0.2">
      <c r="A813" s="81"/>
      <c r="B813" s="82"/>
      <c r="D813" s="84"/>
      <c r="E813" s="81"/>
      <c r="F813" s="81"/>
      <c r="G813" s="82"/>
      <c r="I813" s="84"/>
      <c r="J813" s="81"/>
      <c r="K813" s="81"/>
      <c r="L813" s="82"/>
      <c r="N813" s="84"/>
    </row>
    <row r="814" spans="1:14" s="83" customFormat="1" x14ac:dyDescent="0.2">
      <c r="A814" s="81"/>
      <c r="B814" s="82"/>
      <c r="D814" s="84"/>
      <c r="E814" s="81"/>
      <c r="F814" s="81"/>
      <c r="G814" s="82"/>
      <c r="I814" s="84"/>
      <c r="J814" s="81"/>
      <c r="K814" s="81"/>
      <c r="L814" s="82"/>
      <c r="N814" s="84"/>
    </row>
    <row r="815" spans="1:14" s="83" customFormat="1" x14ac:dyDescent="0.2">
      <c r="A815" s="81"/>
      <c r="B815" s="82"/>
      <c r="D815" s="84"/>
      <c r="E815" s="81"/>
      <c r="F815" s="81"/>
      <c r="G815" s="82"/>
      <c r="I815" s="84"/>
      <c r="J815" s="81"/>
      <c r="K815" s="81"/>
      <c r="L815" s="82"/>
      <c r="N815" s="84"/>
    </row>
    <row r="816" spans="1:14" s="83" customFormat="1" x14ac:dyDescent="0.2">
      <c r="A816" s="81"/>
      <c r="B816" s="82"/>
      <c r="D816" s="84"/>
      <c r="E816" s="81"/>
      <c r="F816" s="81"/>
      <c r="G816" s="82"/>
      <c r="I816" s="84"/>
      <c r="J816" s="81"/>
      <c r="K816" s="81"/>
      <c r="L816" s="82"/>
      <c r="N816" s="84"/>
    </row>
    <row r="817" spans="1:14" s="83" customFormat="1" x14ac:dyDescent="0.2">
      <c r="A817" s="81"/>
      <c r="B817" s="82"/>
      <c r="D817" s="84"/>
      <c r="E817" s="81"/>
      <c r="F817" s="81"/>
      <c r="G817" s="82"/>
      <c r="I817" s="84"/>
      <c r="J817" s="81"/>
      <c r="K817" s="81"/>
      <c r="L817" s="82"/>
      <c r="N817" s="84"/>
    </row>
    <row r="818" spans="1:14" s="83" customFormat="1" x14ac:dyDescent="0.2">
      <c r="A818" s="81"/>
      <c r="B818" s="82"/>
      <c r="D818" s="84"/>
      <c r="E818" s="81"/>
      <c r="F818" s="81"/>
      <c r="G818" s="82"/>
      <c r="I818" s="84"/>
      <c r="J818" s="81"/>
      <c r="K818" s="81"/>
      <c r="L818" s="82"/>
      <c r="N818" s="84"/>
    </row>
    <row r="819" spans="1:14" s="83" customFormat="1" x14ac:dyDescent="0.2">
      <c r="A819" s="81"/>
      <c r="B819" s="82"/>
      <c r="D819" s="84"/>
      <c r="E819" s="81"/>
      <c r="F819" s="81"/>
      <c r="G819" s="82"/>
      <c r="I819" s="84"/>
      <c r="J819" s="81"/>
      <c r="K819" s="81"/>
      <c r="L819" s="82"/>
      <c r="N819" s="84"/>
    </row>
    <row r="820" spans="1:14" s="83" customFormat="1" x14ac:dyDescent="0.2">
      <c r="A820" s="81"/>
      <c r="B820" s="82"/>
      <c r="D820" s="84"/>
      <c r="E820" s="81"/>
      <c r="F820" s="81"/>
      <c r="G820" s="82"/>
      <c r="I820" s="84"/>
      <c r="J820" s="81"/>
      <c r="K820" s="81"/>
      <c r="L820" s="82"/>
      <c r="N820" s="84"/>
    </row>
    <row r="821" spans="1:14" s="83" customFormat="1" x14ac:dyDescent="0.2">
      <c r="A821" s="81"/>
      <c r="B821" s="82"/>
      <c r="D821" s="84"/>
      <c r="E821" s="81"/>
      <c r="F821" s="81"/>
      <c r="G821" s="82"/>
      <c r="I821" s="84"/>
      <c r="J821" s="81"/>
      <c r="K821" s="81"/>
      <c r="L821" s="82"/>
      <c r="N821" s="84"/>
    </row>
    <row r="822" spans="1:14" s="83" customFormat="1" x14ac:dyDescent="0.2">
      <c r="A822" s="81"/>
      <c r="B822" s="82"/>
      <c r="D822" s="84"/>
      <c r="E822" s="81"/>
      <c r="F822" s="81"/>
      <c r="G822" s="82"/>
      <c r="I822" s="84"/>
      <c r="J822" s="81"/>
      <c r="K822" s="81"/>
      <c r="L822" s="82"/>
      <c r="N822" s="84"/>
    </row>
    <row r="823" spans="1:14" s="83" customFormat="1" x14ac:dyDescent="0.2">
      <c r="A823" s="81"/>
      <c r="B823" s="82"/>
      <c r="D823" s="84"/>
      <c r="E823" s="81"/>
      <c r="F823" s="81"/>
      <c r="G823" s="82"/>
      <c r="I823" s="84"/>
      <c r="J823" s="81"/>
      <c r="K823" s="81"/>
      <c r="L823" s="82"/>
      <c r="N823" s="84"/>
    </row>
    <row r="824" spans="1:14" s="83" customFormat="1" x14ac:dyDescent="0.2">
      <c r="A824" s="81"/>
      <c r="B824" s="82"/>
      <c r="D824" s="84"/>
      <c r="E824" s="81"/>
      <c r="F824" s="81"/>
      <c r="G824" s="82"/>
      <c r="I824" s="84"/>
      <c r="J824" s="81"/>
      <c r="K824" s="81"/>
      <c r="L824" s="82"/>
      <c r="N824" s="84"/>
    </row>
    <row r="825" spans="1:14" s="83" customFormat="1" x14ac:dyDescent="0.2">
      <c r="A825" s="81"/>
      <c r="B825" s="82"/>
      <c r="D825" s="84"/>
      <c r="E825" s="81"/>
      <c r="F825" s="81"/>
      <c r="G825" s="82"/>
      <c r="I825" s="84"/>
      <c r="J825" s="81"/>
      <c r="K825" s="81"/>
      <c r="L825" s="82"/>
      <c r="N825" s="84"/>
    </row>
    <row r="826" spans="1:14" s="83" customFormat="1" x14ac:dyDescent="0.2">
      <c r="A826" s="81"/>
      <c r="B826" s="82"/>
      <c r="D826" s="84"/>
      <c r="E826" s="81"/>
      <c r="F826" s="81"/>
      <c r="G826" s="82"/>
      <c r="I826" s="84"/>
      <c r="J826" s="81"/>
      <c r="K826" s="81"/>
      <c r="L826" s="82"/>
      <c r="N826" s="84"/>
    </row>
    <row r="827" spans="1:14" s="83" customFormat="1" x14ac:dyDescent="0.2">
      <c r="A827" s="81"/>
      <c r="B827" s="82"/>
      <c r="D827" s="84"/>
      <c r="E827" s="81"/>
      <c r="F827" s="81"/>
      <c r="G827" s="82"/>
      <c r="I827" s="84"/>
      <c r="J827" s="81"/>
      <c r="K827" s="81"/>
      <c r="L827" s="82"/>
      <c r="N827" s="84"/>
    </row>
    <row r="828" spans="1:14" s="83" customFormat="1" x14ac:dyDescent="0.2">
      <c r="A828" s="81"/>
      <c r="B828" s="82"/>
      <c r="D828" s="84"/>
      <c r="E828" s="81"/>
      <c r="F828" s="81"/>
      <c r="G828" s="82"/>
      <c r="I828" s="84"/>
      <c r="J828" s="81"/>
      <c r="K828" s="81"/>
      <c r="L828" s="82"/>
      <c r="N828" s="84"/>
    </row>
    <row r="829" spans="1:14" s="83" customFormat="1" x14ac:dyDescent="0.2">
      <c r="A829" s="81"/>
      <c r="B829" s="82"/>
      <c r="D829" s="84"/>
      <c r="E829" s="81"/>
      <c r="F829" s="81"/>
      <c r="G829" s="82"/>
      <c r="I829" s="84"/>
      <c r="J829" s="81"/>
      <c r="K829" s="81"/>
      <c r="L829" s="82"/>
      <c r="N829" s="84"/>
    </row>
    <row r="830" spans="1:14" s="83" customFormat="1" x14ac:dyDescent="0.2">
      <c r="A830" s="81"/>
      <c r="B830" s="82"/>
      <c r="D830" s="84"/>
      <c r="E830" s="81"/>
      <c r="F830" s="81"/>
      <c r="G830" s="82"/>
      <c r="I830" s="84"/>
      <c r="J830" s="81"/>
      <c r="K830" s="81"/>
      <c r="L830" s="82"/>
      <c r="N830" s="84"/>
    </row>
    <row r="831" spans="1:14" s="83" customFormat="1" x14ac:dyDescent="0.2">
      <c r="A831" s="81"/>
      <c r="B831" s="82"/>
      <c r="D831" s="84"/>
      <c r="E831" s="81"/>
      <c r="F831" s="81"/>
      <c r="G831" s="82"/>
      <c r="I831" s="84"/>
      <c r="J831" s="81"/>
      <c r="K831" s="81"/>
      <c r="L831" s="82"/>
      <c r="N831" s="84"/>
    </row>
    <row r="832" spans="1:14" s="83" customFormat="1" x14ac:dyDescent="0.2">
      <c r="A832" s="81"/>
      <c r="B832" s="82"/>
      <c r="D832" s="84"/>
      <c r="E832" s="81"/>
      <c r="F832" s="81"/>
      <c r="G832" s="82"/>
      <c r="I832" s="84"/>
      <c r="J832" s="81"/>
      <c r="K832" s="81"/>
      <c r="L832" s="82"/>
      <c r="N832" s="84"/>
    </row>
    <row r="833" spans="1:14" s="83" customFormat="1" x14ac:dyDescent="0.2">
      <c r="A833" s="81"/>
      <c r="B833" s="82"/>
      <c r="D833" s="84"/>
      <c r="E833" s="81"/>
      <c r="F833" s="81"/>
      <c r="G833" s="82"/>
      <c r="I833" s="84"/>
      <c r="J833" s="81"/>
      <c r="K833" s="81"/>
      <c r="L833" s="82"/>
      <c r="N833" s="84"/>
    </row>
    <row r="834" spans="1:14" s="83" customFormat="1" x14ac:dyDescent="0.2">
      <c r="A834" s="81"/>
      <c r="B834" s="82"/>
      <c r="D834" s="84"/>
      <c r="E834" s="81"/>
      <c r="F834" s="81"/>
      <c r="G834" s="82"/>
      <c r="I834" s="84"/>
      <c r="J834" s="81"/>
      <c r="K834" s="81"/>
      <c r="L834" s="82"/>
      <c r="N834" s="84"/>
    </row>
    <row r="835" spans="1:14" s="83" customFormat="1" x14ac:dyDescent="0.2">
      <c r="A835" s="81"/>
      <c r="B835" s="82"/>
      <c r="D835" s="84"/>
      <c r="E835" s="81"/>
      <c r="F835" s="81"/>
      <c r="G835" s="82"/>
      <c r="I835" s="84"/>
      <c r="J835" s="81"/>
      <c r="K835" s="81"/>
      <c r="L835" s="82"/>
      <c r="N835" s="84"/>
    </row>
    <row r="836" spans="1:14" s="83" customFormat="1" x14ac:dyDescent="0.2">
      <c r="A836" s="81"/>
      <c r="B836" s="82"/>
      <c r="D836" s="84"/>
      <c r="E836" s="81"/>
      <c r="F836" s="81"/>
      <c r="G836" s="82"/>
      <c r="I836" s="84"/>
      <c r="J836" s="81"/>
      <c r="K836" s="81"/>
      <c r="L836" s="82"/>
      <c r="N836" s="84"/>
    </row>
    <row r="837" spans="1:14" s="83" customFormat="1" x14ac:dyDescent="0.2">
      <c r="A837" s="81"/>
      <c r="B837" s="82"/>
      <c r="D837" s="84"/>
      <c r="E837" s="81"/>
      <c r="F837" s="81"/>
      <c r="G837" s="82"/>
      <c r="I837" s="84"/>
      <c r="J837" s="81"/>
      <c r="K837" s="81"/>
      <c r="L837" s="82"/>
      <c r="N837" s="84"/>
    </row>
    <row r="838" spans="1:14" s="83" customFormat="1" x14ac:dyDescent="0.2">
      <c r="A838" s="81"/>
      <c r="B838" s="82"/>
      <c r="D838" s="84"/>
      <c r="E838" s="81"/>
      <c r="F838" s="81"/>
      <c r="G838" s="82"/>
      <c r="I838" s="84"/>
      <c r="J838" s="81"/>
      <c r="K838" s="81"/>
      <c r="L838" s="82"/>
      <c r="N838" s="84"/>
    </row>
    <row r="839" spans="1:14" s="83" customFormat="1" x14ac:dyDescent="0.2">
      <c r="A839" s="81"/>
      <c r="B839" s="82"/>
      <c r="D839" s="84"/>
      <c r="E839" s="81"/>
      <c r="F839" s="81"/>
      <c r="G839" s="82"/>
      <c r="I839" s="84"/>
      <c r="J839" s="81"/>
      <c r="K839" s="81"/>
      <c r="L839" s="82"/>
      <c r="N839" s="84"/>
    </row>
    <row r="840" spans="1:14" s="83" customFormat="1" x14ac:dyDescent="0.2">
      <c r="A840" s="81"/>
      <c r="B840" s="82"/>
      <c r="D840" s="84"/>
      <c r="E840" s="81"/>
      <c r="F840" s="81"/>
      <c r="G840" s="82"/>
      <c r="I840" s="84"/>
      <c r="J840" s="81"/>
      <c r="K840" s="81"/>
      <c r="L840" s="82"/>
      <c r="N840" s="84"/>
    </row>
    <row r="841" spans="1:14" s="83" customFormat="1" x14ac:dyDescent="0.2">
      <c r="A841" s="81"/>
      <c r="B841" s="82"/>
      <c r="D841" s="84"/>
      <c r="E841" s="81"/>
      <c r="F841" s="81"/>
      <c r="G841" s="82"/>
      <c r="I841" s="84"/>
      <c r="J841" s="81"/>
      <c r="K841" s="81"/>
      <c r="L841" s="82"/>
      <c r="N841" s="84"/>
    </row>
    <row r="842" spans="1:14" s="83" customFormat="1" x14ac:dyDescent="0.2">
      <c r="A842" s="81"/>
      <c r="B842" s="82"/>
      <c r="D842" s="84"/>
      <c r="E842" s="81"/>
      <c r="F842" s="81"/>
      <c r="G842" s="82"/>
      <c r="I842" s="84"/>
      <c r="J842" s="81"/>
      <c r="K842" s="81"/>
      <c r="L842" s="82"/>
      <c r="N842" s="84"/>
    </row>
    <row r="843" spans="1:14" s="83" customFormat="1" x14ac:dyDescent="0.2">
      <c r="A843" s="81"/>
      <c r="B843" s="82"/>
      <c r="D843" s="84"/>
      <c r="E843" s="81"/>
      <c r="F843" s="81"/>
      <c r="G843" s="82"/>
      <c r="I843" s="84"/>
      <c r="J843" s="81"/>
      <c r="K843" s="81"/>
      <c r="L843" s="82"/>
      <c r="N843" s="84"/>
    </row>
    <row r="844" spans="1:14" s="83" customFormat="1" x14ac:dyDescent="0.2">
      <c r="A844" s="81"/>
      <c r="B844" s="82"/>
      <c r="D844" s="84"/>
      <c r="E844" s="81"/>
      <c r="F844" s="81"/>
      <c r="G844" s="82"/>
      <c r="I844" s="84"/>
      <c r="J844" s="81"/>
      <c r="K844" s="81"/>
      <c r="L844" s="82"/>
      <c r="N844" s="84"/>
    </row>
    <row r="845" spans="1:14" s="83" customFormat="1" x14ac:dyDescent="0.2">
      <c r="A845" s="81"/>
      <c r="B845" s="82"/>
      <c r="D845" s="84"/>
      <c r="E845" s="81"/>
      <c r="F845" s="81"/>
      <c r="G845" s="82"/>
      <c r="I845" s="84"/>
      <c r="J845" s="81"/>
      <c r="K845" s="81"/>
      <c r="L845" s="82"/>
      <c r="N845" s="84"/>
    </row>
    <row r="846" spans="1:14" s="83" customFormat="1" x14ac:dyDescent="0.2">
      <c r="A846" s="81"/>
      <c r="B846" s="82"/>
      <c r="D846" s="84"/>
      <c r="E846" s="81"/>
      <c r="F846" s="81"/>
      <c r="G846" s="82"/>
      <c r="I846" s="84"/>
      <c r="J846" s="81"/>
      <c r="K846" s="81"/>
      <c r="L846" s="82"/>
      <c r="N846" s="84"/>
    </row>
    <row r="847" spans="1:14" s="83" customFormat="1" x14ac:dyDescent="0.2">
      <c r="A847" s="81"/>
      <c r="B847" s="82"/>
      <c r="D847" s="84"/>
      <c r="E847" s="81"/>
      <c r="F847" s="81"/>
      <c r="G847" s="82"/>
      <c r="I847" s="84"/>
      <c r="J847" s="81"/>
      <c r="K847" s="81"/>
      <c r="L847" s="82"/>
      <c r="N847" s="84"/>
    </row>
    <row r="848" spans="1:14" s="83" customFormat="1" x14ac:dyDescent="0.2">
      <c r="A848" s="81"/>
      <c r="B848" s="82"/>
      <c r="D848" s="84"/>
      <c r="E848" s="81"/>
      <c r="F848" s="81"/>
      <c r="G848" s="82"/>
      <c r="I848" s="84"/>
      <c r="J848" s="81"/>
      <c r="K848" s="81"/>
      <c r="L848" s="82"/>
      <c r="N848" s="84"/>
    </row>
    <row r="849" spans="1:14" s="83" customFormat="1" x14ac:dyDescent="0.2">
      <c r="A849" s="81"/>
      <c r="B849" s="82"/>
      <c r="D849" s="84"/>
      <c r="E849" s="81"/>
      <c r="F849" s="81"/>
      <c r="G849" s="82"/>
      <c r="I849" s="84"/>
      <c r="J849" s="81"/>
      <c r="K849" s="81"/>
      <c r="L849" s="82"/>
      <c r="N849" s="84"/>
    </row>
    <row r="850" spans="1:14" s="83" customFormat="1" x14ac:dyDescent="0.2">
      <c r="A850" s="81"/>
      <c r="B850" s="82"/>
      <c r="D850" s="84"/>
      <c r="E850" s="81"/>
      <c r="F850" s="81"/>
      <c r="G850" s="82"/>
      <c r="I850" s="84"/>
      <c r="J850" s="81"/>
      <c r="K850" s="81"/>
      <c r="L850" s="82"/>
      <c r="N850" s="84"/>
    </row>
    <row r="851" spans="1:14" s="83" customFormat="1" x14ac:dyDescent="0.2">
      <c r="A851" s="81"/>
      <c r="B851" s="82"/>
      <c r="D851" s="84"/>
      <c r="E851" s="81"/>
      <c r="F851" s="81"/>
      <c r="G851" s="82"/>
      <c r="I851" s="84"/>
      <c r="J851" s="81"/>
      <c r="K851" s="81"/>
      <c r="L851" s="82"/>
      <c r="N851" s="84"/>
    </row>
    <row r="852" spans="1:14" s="83" customFormat="1" x14ac:dyDescent="0.2">
      <c r="A852" s="81"/>
      <c r="B852" s="82"/>
      <c r="D852" s="84"/>
      <c r="E852" s="81"/>
      <c r="F852" s="81"/>
      <c r="G852" s="82"/>
      <c r="I852" s="84"/>
      <c r="J852" s="81"/>
      <c r="K852" s="81"/>
      <c r="L852" s="82"/>
      <c r="N852" s="84"/>
    </row>
    <row r="853" spans="1:14" s="83" customFormat="1" x14ac:dyDescent="0.2">
      <c r="A853" s="81"/>
      <c r="B853" s="82"/>
      <c r="D853" s="84"/>
      <c r="E853" s="81"/>
      <c r="F853" s="81"/>
      <c r="G853" s="82"/>
      <c r="I853" s="84"/>
      <c r="J853" s="81"/>
      <c r="K853" s="81"/>
      <c r="L853" s="82"/>
      <c r="N853" s="84"/>
    </row>
    <row r="854" spans="1:14" s="83" customFormat="1" x14ac:dyDescent="0.2">
      <c r="A854" s="81"/>
      <c r="B854" s="82"/>
      <c r="D854" s="84"/>
      <c r="E854" s="81"/>
      <c r="F854" s="81"/>
      <c r="G854" s="82"/>
      <c r="I854" s="84"/>
      <c r="J854" s="81"/>
      <c r="K854" s="81"/>
      <c r="L854" s="82"/>
      <c r="N854" s="84"/>
    </row>
    <row r="855" spans="1:14" s="83" customFormat="1" x14ac:dyDescent="0.2">
      <c r="A855" s="81"/>
      <c r="B855" s="82"/>
      <c r="D855" s="84"/>
      <c r="E855" s="81"/>
      <c r="F855" s="81"/>
      <c r="G855" s="82"/>
      <c r="I855" s="84"/>
      <c r="J855" s="81"/>
      <c r="K855" s="81"/>
      <c r="L855" s="82"/>
      <c r="N855" s="84"/>
    </row>
    <row r="856" spans="1:14" s="83" customFormat="1" x14ac:dyDescent="0.2">
      <c r="A856" s="81"/>
      <c r="B856" s="82"/>
      <c r="D856" s="84"/>
      <c r="E856" s="81"/>
      <c r="F856" s="81"/>
      <c r="G856" s="82"/>
      <c r="I856" s="84"/>
      <c r="J856" s="81"/>
      <c r="K856" s="81"/>
      <c r="L856" s="82"/>
      <c r="N856" s="84"/>
    </row>
    <row r="857" spans="1:14" s="83" customFormat="1" x14ac:dyDescent="0.2">
      <c r="A857" s="81"/>
      <c r="B857" s="82"/>
      <c r="D857" s="84"/>
      <c r="E857" s="81"/>
      <c r="F857" s="81"/>
      <c r="G857" s="82"/>
      <c r="I857" s="84"/>
      <c r="J857" s="81"/>
      <c r="K857" s="81"/>
      <c r="L857" s="82"/>
      <c r="N857" s="84"/>
    </row>
    <row r="858" spans="1:14" s="83" customFormat="1" x14ac:dyDescent="0.2">
      <c r="A858" s="81"/>
      <c r="B858" s="82"/>
      <c r="D858" s="84"/>
      <c r="E858" s="81"/>
      <c r="F858" s="81"/>
      <c r="G858" s="82"/>
      <c r="I858" s="84"/>
      <c r="J858" s="81"/>
      <c r="K858" s="81"/>
      <c r="L858" s="82"/>
      <c r="N858" s="84"/>
    </row>
    <row r="859" spans="1:14" s="83" customFormat="1" x14ac:dyDescent="0.2">
      <c r="A859" s="81"/>
      <c r="B859" s="82"/>
      <c r="D859" s="84"/>
      <c r="E859" s="81"/>
      <c r="F859" s="81"/>
      <c r="G859" s="82"/>
      <c r="I859" s="84"/>
      <c r="J859" s="81"/>
      <c r="K859" s="81"/>
      <c r="L859" s="82"/>
      <c r="N859" s="84"/>
    </row>
    <row r="860" spans="1:14" s="83" customFormat="1" x14ac:dyDescent="0.2">
      <c r="A860" s="81"/>
      <c r="B860" s="82"/>
      <c r="D860" s="84"/>
      <c r="E860" s="81"/>
      <c r="F860" s="81"/>
      <c r="G860" s="82"/>
      <c r="I860" s="84"/>
      <c r="J860" s="81"/>
      <c r="K860" s="81"/>
      <c r="L860" s="82"/>
      <c r="N860" s="84"/>
    </row>
    <row r="861" spans="1:14" s="83" customFormat="1" x14ac:dyDescent="0.2">
      <c r="A861" s="81"/>
      <c r="B861" s="82"/>
      <c r="D861" s="84"/>
      <c r="E861" s="81"/>
      <c r="F861" s="81"/>
      <c r="G861" s="82"/>
      <c r="I861" s="84"/>
      <c r="J861" s="81"/>
      <c r="K861" s="81"/>
      <c r="L861" s="82"/>
      <c r="N861" s="84"/>
    </row>
    <row r="862" spans="1:14" s="83" customFormat="1" x14ac:dyDescent="0.2">
      <c r="A862" s="81"/>
      <c r="B862" s="82"/>
      <c r="D862" s="84"/>
      <c r="E862" s="81"/>
      <c r="F862" s="81"/>
      <c r="G862" s="82"/>
      <c r="I862" s="84"/>
      <c r="J862" s="81"/>
      <c r="K862" s="81"/>
      <c r="L862" s="82"/>
      <c r="N862" s="84"/>
    </row>
    <row r="863" spans="1:14" s="83" customFormat="1" x14ac:dyDescent="0.2">
      <c r="A863" s="81"/>
      <c r="B863" s="82"/>
      <c r="D863" s="84"/>
      <c r="E863" s="81"/>
      <c r="F863" s="81"/>
      <c r="G863" s="82"/>
      <c r="I863" s="84"/>
      <c r="J863" s="81"/>
      <c r="K863" s="81"/>
      <c r="L863" s="82"/>
      <c r="N863" s="84"/>
    </row>
    <row r="864" spans="1:14" s="83" customFormat="1" x14ac:dyDescent="0.2">
      <c r="A864" s="81"/>
      <c r="B864" s="82"/>
      <c r="D864" s="84"/>
      <c r="E864" s="81"/>
      <c r="F864" s="81"/>
      <c r="G864" s="82"/>
      <c r="I864" s="84"/>
      <c r="J864" s="81"/>
      <c r="K864" s="81"/>
      <c r="L864" s="82"/>
      <c r="N864" s="84"/>
    </row>
    <row r="865" spans="1:14" s="83" customFormat="1" x14ac:dyDescent="0.2">
      <c r="A865" s="81"/>
      <c r="B865" s="82"/>
      <c r="D865" s="84"/>
      <c r="E865" s="81"/>
      <c r="F865" s="81"/>
      <c r="G865" s="82"/>
      <c r="I865" s="84"/>
      <c r="J865" s="81"/>
      <c r="K865" s="81"/>
      <c r="L865" s="82"/>
      <c r="N865" s="84"/>
    </row>
    <row r="866" spans="1:14" s="83" customFormat="1" x14ac:dyDescent="0.2">
      <c r="A866" s="81"/>
      <c r="B866" s="82"/>
      <c r="D866" s="84"/>
      <c r="E866" s="81"/>
      <c r="F866" s="81"/>
      <c r="G866" s="82"/>
      <c r="I866" s="84"/>
      <c r="J866" s="81"/>
      <c r="K866" s="81"/>
      <c r="L866" s="82"/>
      <c r="N866" s="84"/>
    </row>
    <row r="867" spans="1:14" s="83" customFormat="1" x14ac:dyDescent="0.2">
      <c r="A867" s="81"/>
      <c r="B867" s="82"/>
      <c r="D867" s="84"/>
      <c r="E867" s="81"/>
      <c r="F867" s="81"/>
      <c r="G867" s="82"/>
      <c r="I867" s="84"/>
      <c r="J867" s="81"/>
      <c r="K867" s="81"/>
      <c r="L867" s="82"/>
      <c r="N867" s="84"/>
    </row>
    <row r="868" spans="1:14" s="83" customFormat="1" x14ac:dyDescent="0.2">
      <c r="A868" s="81"/>
      <c r="B868" s="82"/>
      <c r="D868" s="84"/>
      <c r="E868" s="81"/>
      <c r="F868" s="81"/>
      <c r="G868" s="82"/>
      <c r="I868" s="84"/>
      <c r="J868" s="81"/>
      <c r="K868" s="81"/>
      <c r="L868" s="82"/>
      <c r="N868" s="84"/>
    </row>
    <row r="869" spans="1:14" s="83" customFormat="1" x14ac:dyDescent="0.2">
      <c r="A869" s="81"/>
      <c r="B869" s="82"/>
      <c r="D869" s="84"/>
      <c r="E869" s="81"/>
      <c r="F869" s="81"/>
      <c r="G869" s="82"/>
      <c r="I869" s="84"/>
      <c r="J869" s="81"/>
      <c r="K869" s="81"/>
      <c r="L869" s="82"/>
      <c r="N869" s="84"/>
    </row>
    <row r="870" spans="1:14" s="83" customFormat="1" x14ac:dyDescent="0.2">
      <c r="A870" s="81"/>
      <c r="B870" s="82"/>
      <c r="D870" s="84"/>
      <c r="E870" s="81"/>
      <c r="F870" s="81"/>
      <c r="G870" s="82"/>
      <c r="I870" s="84"/>
      <c r="J870" s="81"/>
      <c r="K870" s="81"/>
      <c r="L870" s="82"/>
      <c r="N870" s="84"/>
    </row>
    <row r="871" spans="1:14" s="83" customFormat="1" x14ac:dyDescent="0.2">
      <c r="A871" s="81"/>
      <c r="B871" s="82"/>
      <c r="D871" s="84"/>
      <c r="E871" s="81"/>
      <c r="F871" s="81"/>
      <c r="G871" s="82"/>
      <c r="I871" s="84"/>
      <c r="J871" s="81"/>
      <c r="K871" s="81"/>
      <c r="L871" s="82"/>
      <c r="N871" s="84"/>
    </row>
    <row r="872" spans="1:14" s="83" customFormat="1" x14ac:dyDescent="0.2">
      <c r="A872" s="81"/>
      <c r="B872" s="82"/>
      <c r="D872" s="84"/>
      <c r="E872" s="81"/>
      <c r="F872" s="81"/>
      <c r="G872" s="82"/>
      <c r="I872" s="84"/>
      <c r="J872" s="81"/>
      <c r="K872" s="81"/>
      <c r="L872" s="82"/>
      <c r="N872" s="84"/>
    </row>
    <row r="873" spans="1:14" s="83" customFormat="1" x14ac:dyDescent="0.2">
      <c r="A873" s="81"/>
      <c r="B873" s="82"/>
      <c r="D873" s="84"/>
      <c r="E873" s="81"/>
      <c r="F873" s="81"/>
      <c r="G873" s="82"/>
      <c r="I873" s="84"/>
      <c r="J873" s="81"/>
      <c r="K873" s="81"/>
      <c r="L873" s="82"/>
      <c r="N873" s="84"/>
    </row>
    <row r="874" spans="1:14" s="83" customFormat="1" x14ac:dyDescent="0.2">
      <c r="A874" s="81"/>
      <c r="B874" s="82"/>
      <c r="D874" s="84"/>
      <c r="E874" s="81"/>
      <c r="F874" s="81"/>
      <c r="G874" s="82"/>
      <c r="I874" s="84"/>
      <c r="J874" s="81"/>
      <c r="K874" s="81"/>
      <c r="L874" s="82"/>
      <c r="N874" s="84"/>
    </row>
    <row r="875" spans="1:14" s="83" customFormat="1" x14ac:dyDescent="0.2">
      <c r="A875" s="81"/>
      <c r="B875" s="82"/>
      <c r="D875" s="84"/>
      <c r="E875" s="81"/>
      <c r="F875" s="81"/>
      <c r="G875" s="82"/>
      <c r="I875" s="84"/>
      <c r="J875" s="81"/>
      <c r="K875" s="81"/>
      <c r="L875" s="82"/>
      <c r="N875" s="84"/>
    </row>
    <row r="876" spans="1:14" s="83" customFormat="1" x14ac:dyDescent="0.2">
      <c r="A876" s="81"/>
      <c r="B876" s="82"/>
      <c r="D876" s="84"/>
      <c r="E876" s="81"/>
      <c r="F876" s="81"/>
      <c r="G876" s="82"/>
      <c r="I876" s="84"/>
      <c r="J876" s="81"/>
      <c r="K876" s="81"/>
      <c r="L876" s="82"/>
      <c r="N876" s="84"/>
    </row>
    <row r="877" spans="1:14" s="83" customFormat="1" x14ac:dyDescent="0.2">
      <c r="A877" s="81"/>
      <c r="B877" s="82"/>
      <c r="D877" s="84"/>
      <c r="E877" s="81"/>
      <c r="F877" s="81"/>
      <c r="G877" s="82"/>
      <c r="I877" s="84"/>
      <c r="J877" s="81"/>
      <c r="K877" s="81"/>
      <c r="L877" s="82"/>
      <c r="N877" s="84"/>
    </row>
    <row r="878" spans="1:14" s="83" customFormat="1" x14ac:dyDescent="0.2">
      <c r="A878" s="81"/>
      <c r="B878" s="82"/>
      <c r="D878" s="84"/>
      <c r="E878" s="81"/>
      <c r="F878" s="81"/>
      <c r="G878" s="82"/>
      <c r="I878" s="84"/>
      <c r="J878" s="81"/>
      <c r="K878" s="81"/>
      <c r="L878" s="82"/>
      <c r="N878" s="84"/>
    </row>
    <row r="879" spans="1:14" s="83" customFormat="1" x14ac:dyDescent="0.2">
      <c r="A879" s="81"/>
      <c r="B879" s="82"/>
      <c r="D879" s="84"/>
      <c r="E879" s="81"/>
      <c r="F879" s="81"/>
      <c r="G879" s="82"/>
      <c r="I879" s="84"/>
      <c r="J879" s="81"/>
      <c r="K879" s="81"/>
      <c r="L879" s="82"/>
      <c r="N879" s="84"/>
    </row>
    <row r="880" spans="1:14" s="83" customFormat="1" x14ac:dyDescent="0.2">
      <c r="A880" s="81"/>
      <c r="B880" s="82"/>
      <c r="D880" s="84"/>
      <c r="E880" s="81"/>
      <c r="F880" s="81"/>
      <c r="G880" s="82"/>
      <c r="I880" s="84"/>
      <c r="J880" s="81"/>
      <c r="K880" s="81"/>
      <c r="L880" s="82"/>
      <c r="N880" s="84"/>
    </row>
    <row r="881" spans="1:14" s="83" customFormat="1" x14ac:dyDescent="0.2">
      <c r="A881" s="81"/>
      <c r="B881" s="82"/>
      <c r="D881" s="84"/>
      <c r="E881" s="81"/>
      <c r="F881" s="81"/>
      <c r="G881" s="82"/>
      <c r="I881" s="84"/>
      <c r="J881" s="81"/>
      <c r="K881" s="81"/>
      <c r="L881" s="82"/>
      <c r="N881" s="84"/>
    </row>
    <row r="882" spans="1:14" s="83" customFormat="1" x14ac:dyDescent="0.2">
      <c r="A882" s="81"/>
      <c r="B882" s="82"/>
      <c r="D882" s="84"/>
      <c r="E882" s="81"/>
      <c r="F882" s="81"/>
      <c r="G882" s="82"/>
      <c r="I882" s="84"/>
      <c r="J882" s="81"/>
      <c r="K882" s="81"/>
      <c r="L882" s="82"/>
      <c r="N882" s="84"/>
    </row>
    <row r="883" spans="1:14" s="83" customFormat="1" x14ac:dyDescent="0.2">
      <c r="A883" s="81"/>
      <c r="B883" s="82"/>
      <c r="D883" s="84"/>
      <c r="E883" s="81"/>
      <c r="F883" s="81"/>
      <c r="G883" s="82"/>
      <c r="I883" s="84"/>
      <c r="J883" s="81"/>
      <c r="K883" s="81"/>
      <c r="L883" s="82"/>
      <c r="N883" s="84"/>
    </row>
    <row r="884" spans="1:14" s="83" customFormat="1" x14ac:dyDescent="0.2">
      <c r="A884" s="81"/>
      <c r="B884" s="82"/>
      <c r="D884" s="84"/>
      <c r="E884" s="81"/>
      <c r="F884" s="81"/>
      <c r="G884" s="82"/>
      <c r="I884" s="84"/>
      <c r="J884" s="81"/>
      <c r="K884" s="81"/>
      <c r="L884" s="82"/>
      <c r="N884" s="84"/>
    </row>
    <row r="885" spans="1:14" s="83" customFormat="1" x14ac:dyDescent="0.2">
      <c r="A885" s="81"/>
      <c r="B885" s="82"/>
      <c r="D885" s="84"/>
      <c r="E885" s="81"/>
      <c r="F885" s="81"/>
      <c r="G885" s="82"/>
      <c r="I885" s="84"/>
      <c r="J885" s="81"/>
      <c r="K885" s="81"/>
      <c r="L885" s="82"/>
      <c r="N885" s="84"/>
    </row>
    <row r="886" spans="1:14" s="83" customFormat="1" x14ac:dyDescent="0.2">
      <c r="A886" s="81"/>
      <c r="B886" s="82"/>
      <c r="D886" s="84"/>
      <c r="E886" s="81"/>
      <c r="F886" s="81"/>
      <c r="G886" s="82"/>
      <c r="I886" s="84"/>
      <c r="J886" s="81"/>
      <c r="K886" s="81"/>
      <c r="L886" s="82"/>
      <c r="N886" s="84"/>
    </row>
    <row r="887" spans="1:14" s="83" customFormat="1" x14ac:dyDescent="0.2">
      <c r="A887" s="81"/>
      <c r="B887" s="82"/>
      <c r="D887" s="84"/>
      <c r="E887" s="81"/>
      <c r="F887" s="81"/>
      <c r="G887" s="82"/>
      <c r="I887" s="84"/>
      <c r="J887" s="81"/>
      <c r="K887" s="81"/>
      <c r="L887" s="82"/>
      <c r="N887" s="84"/>
    </row>
    <row r="888" spans="1:14" s="83" customFormat="1" x14ac:dyDescent="0.2">
      <c r="A888" s="81"/>
      <c r="B888" s="82"/>
      <c r="D888" s="84"/>
      <c r="E888" s="81"/>
      <c r="F888" s="81"/>
      <c r="G888" s="82"/>
      <c r="I888" s="84"/>
      <c r="J888" s="81"/>
      <c r="K888" s="81"/>
      <c r="L888" s="82"/>
      <c r="N888" s="84"/>
    </row>
    <row r="889" spans="1:14" s="83" customFormat="1" x14ac:dyDescent="0.2">
      <c r="A889" s="81"/>
      <c r="B889" s="82"/>
      <c r="D889" s="84"/>
      <c r="E889" s="81"/>
      <c r="F889" s="81"/>
      <c r="G889" s="82"/>
      <c r="I889" s="84"/>
      <c r="J889" s="81"/>
      <c r="K889" s="81"/>
      <c r="L889" s="82"/>
      <c r="N889" s="84"/>
    </row>
    <row r="890" spans="1:14" s="83" customFormat="1" x14ac:dyDescent="0.2">
      <c r="A890" s="81"/>
      <c r="B890" s="82"/>
      <c r="D890" s="84"/>
      <c r="E890" s="81"/>
      <c r="F890" s="81"/>
      <c r="G890" s="82"/>
      <c r="I890" s="84"/>
      <c r="J890" s="81"/>
      <c r="K890" s="81"/>
      <c r="L890" s="82"/>
      <c r="N890" s="84"/>
    </row>
    <row r="891" spans="1:14" s="83" customFormat="1" x14ac:dyDescent="0.2">
      <c r="A891" s="81"/>
      <c r="B891" s="82"/>
      <c r="D891" s="84"/>
      <c r="E891" s="81"/>
      <c r="F891" s="81"/>
      <c r="G891" s="82"/>
      <c r="I891" s="84"/>
      <c r="J891" s="81"/>
      <c r="K891" s="81"/>
      <c r="L891" s="82"/>
      <c r="N891" s="84"/>
    </row>
    <row r="892" spans="1:14" s="83" customFormat="1" x14ac:dyDescent="0.2">
      <c r="A892" s="81"/>
      <c r="B892" s="82"/>
      <c r="D892" s="84"/>
      <c r="E892" s="81"/>
      <c r="F892" s="81"/>
      <c r="G892" s="82"/>
      <c r="I892" s="84"/>
      <c r="J892" s="81"/>
      <c r="K892" s="81"/>
      <c r="L892" s="82"/>
      <c r="N892" s="84"/>
    </row>
    <row r="893" spans="1:14" s="83" customFormat="1" x14ac:dyDescent="0.2">
      <c r="A893" s="81"/>
      <c r="B893" s="82"/>
      <c r="D893" s="84"/>
      <c r="E893" s="81"/>
      <c r="F893" s="81"/>
      <c r="G893" s="82"/>
      <c r="I893" s="84"/>
      <c r="J893" s="81"/>
      <c r="K893" s="81"/>
      <c r="L893" s="82"/>
      <c r="N893" s="84"/>
    </row>
    <row r="894" spans="1:14" s="83" customFormat="1" x14ac:dyDescent="0.2">
      <c r="A894" s="81"/>
      <c r="B894" s="82"/>
      <c r="D894" s="84"/>
      <c r="E894" s="81"/>
      <c r="F894" s="81"/>
      <c r="G894" s="82"/>
      <c r="I894" s="84"/>
      <c r="J894" s="81"/>
      <c r="K894" s="81"/>
      <c r="L894" s="82"/>
      <c r="N894" s="84"/>
    </row>
    <row r="895" spans="1:14" s="83" customFormat="1" x14ac:dyDescent="0.2">
      <c r="A895" s="81"/>
      <c r="B895" s="82"/>
      <c r="D895" s="84"/>
      <c r="E895" s="81"/>
      <c r="F895" s="81"/>
      <c r="G895" s="82"/>
      <c r="I895" s="84"/>
      <c r="J895" s="81"/>
      <c r="K895" s="81"/>
      <c r="L895" s="82"/>
      <c r="N895" s="84"/>
    </row>
    <row r="896" spans="1:14" s="83" customFormat="1" x14ac:dyDescent="0.2">
      <c r="A896" s="81"/>
      <c r="B896" s="82"/>
      <c r="D896" s="84"/>
      <c r="E896" s="81"/>
      <c r="F896" s="81"/>
      <c r="G896" s="82"/>
      <c r="I896" s="84"/>
      <c r="J896" s="81"/>
      <c r="K896" s="81"/>
      <c r="L896" s="82"/>
      <c r="N896" s="84"/>
    </row>
    <row r="897" spans="1:14" s="83" customFormat="1" x14ac:dyDescent="0.2">
      <c r="A897" s="81"/>
      <c r="B897" s="82"/>
      <c r="D897" s="84"/>
      <c r="E897" s="81"/>
      <c r="F897" s="81"/>
      <c r="G897" s="82"/>
      <c r="I897" s="84"/>
      <c r="J897" s="81"/>
      <c r="K897" s="81"/>
      <c r="L897" s="82"/>
      <c r="N897" s="84"/>
    </row>
    <row r="898" spans="1:14" s="83" customFormat="1" x14ac:dyDescent="0.2">
      <c r="A898" s="81"/>
      <c r="B898" s="82"/>
      <c r="D898" s="84"/>
      <c r="E898" s="81"/>
      <c r="F898" s="81"/>
      <c r="G898" s="82"/>
      <c r="I898" s="84"/>
      <c r="J898" s="81"/>
      <c r="K898" s="81"/>
      <c r="L898" s="82"/>
      <c r="N898" s="84"/>
    </row>
    <row r="899" spans="1:14" s="83" customFormat="1" x14ac:dyDescent="0.2">
      <c r="A899" s="81"/>
      <c r="B899" s="82"/>
      <c r="D899" s="84"/>
      <c r="E899" s="81"/>
      <c r="F899" s="81"/>
      <c r="G899" s="82"/>
      <c r="I899" s="84"/>
      <c r="J899" s="81"/>
      <c r="K899" s="81"/>
      <c r="L899" s="82"/>
      <c r="N899" s="84"/>
    </row>
    <row r="900" spans="1:14" s="83" customFormat="1" x14ac:dyDescent="0.2">
      <c r="A900" s="81"/>
      <c r="B900" s="82"/>
      <c r="D900" s="84"/>
      <c r="E900" s="81"/>
      <c r="F900" s="81"/>
      <c r="G900" s="82"/>
      <c r="I900" s="84"/>
      <c r="J900" s="81"/>
      <c r="K900" s="81"/>
      <c r="L900" s="82"/>
      <c r="N900" s="84"/>
    </row>
    <row r="901" spans="1:14" s="83" customFormat="1" x14ac:dyDescent="0.2">
      <c r="A901" s="81"/>
      <c r="B901" s="82"/>
      <c r="D901" s="84"/>
      <c r="E901" s="81"/>
      <c r="F901" s="81"/>
      <c r="G901" s="82"/>
      <c r="I901" s="84"/>
      <c r="J901" s="81"/>
      <c r="K901" s="81"/>
      <c r="L901" s="82"/>
      <c r="N901" s="84"/>
    </row>
    <row r="902" spans="1:14" s="83" customFormat="1" x14ac:dyDescent="0.2">
      <c r="A902" s="81"/>
      <c r="B902" s="82"/>
      <c r="D902" s="84"/>
      <c r="E902" s="81"/>
      <c r="F902" s="81"/>
      <c r="G902" s="82"/>
      <c r="I902" s="84"/>
      <c r="J902" s="81"/>
      <c r="K902" s="81"/>
      <c r="L902" s="82"/>
      <c r="N902" s="84"/>
    </row>
    <row r="903" spans="1:14" s="83" customFormat="1" x14ac:dyDescent="0.2">
      <c r="A903" s="81"/>
      <c r="B903" s="82"/>
      <c r="D903" s="84"/>
      <c r="E903" s="81"/>
      <c r="F903" s="81"/>
      <c r="G903" s="82"/>
      <c r="I903" s="84"/>
      <c r="J903" s="81"/>
      <c r="K903" s="81"/>
      <c r="L903" s="82"/>
      <c r="N903" s="84"/>
    </row>
    <row r="904" spans="1:14" s="83" customFormat="1" x14ac:dyDescent="0.2">
      <c r="A904" s="81"/>
      <c r="B904" s="82"/>
      <c r="D904" s="84"/>
      <c r="E904" s="81"/>
      <c r="F904" s="81"/>
      <c r="G904" s="82"/>
      <c r="I904" s="84"/>
      <c r="J904" s="81"/>
      <c r="K904" s="81"/>
      <c r="L904" s="82"/>
      <c r="N904" s="84"/>
    </row>
    <row r="905" spans="1:14" s="83" customFormat="1" x14ac:dyDescent="0.2">
      <c r="A905" s="81"/>
      <c r="B905" s="82"/>
      <c r="D905" s="84"/>
      <c r="E905" s="81"/>
      <c r="F905" s="81"/>
      <c r="G905" s="82"/>
      <c r="I905" s="84"/>
      <c r="J905" s="81"/>
      <c r="K905" s="81"/>
      <c r="L905" s="82"/>
      <c r="N905" s="84"/>
    </row>
    <row r="906" spans="1:14" s="83" customFormat="1" x14ac:dyDescent="0.2">
      <c r="A906" s="81"/>
      <c r="B906" s="82"/>
      <c r="D906" s="84"/>
      <c r="E906" s="81"/>
      <c r="F906" s="81"/>
      <c r="G906" s="82"/>
      <c r="I906" s="84"/>
      <c r="J906" s="81"/>
      <c r="K906" s="81"/>
      <c r="L906" s="82"/>
      <c r="N906" s="84"/>
    </row>
    <row r="907" spans="1:14" s="83" customFormat="1" x14ac:dyDescent="0.2">
      <c r="A907" s="81"/>
      <c r="B907" s="82"/>
      <c r="D907" s="84"/>
      <c r="E907" s="81"/>
      <c r="F907" s="81"/>
      <c r="G907" s="82"/>
      <c r="I907" s="84"/>
      <c r="J907" s="81"/>
      <c r="K907" s="81"/>
      <c r="L907" s="82"/>
      <c r="N907" s="84"/>
    </row>
    <row r="908" spans="1:14" s="83" customFormat="1" x14ac:dyDescent="0.2">
      <c r="A908" s="81"/>
      <c r="B908" s="82"/>
      <c r="D908" s="84"/>
      <c r="E908" s="81"/>
      <c r="F908" s="81"/>
      <c r="G908" s="82"/>
      <c r="I908" s="84"/>
      <c r="J908" s="81"/>
      <c r="K908" s="81"/>
      <c r="L908" s="82"/>
      <c r="N908" s="84"/>
    </row>
    <row r="909" spans="1:14" s="83" customFormat="1" x14ac:dyDescent="0.2">
      <c r="A909" s="81"/>
      <c r="B909" s="82"/>
      <c r="D909" s="84"/>
      <c r="E909" s="81"/>
      <c r="F909" s="81"/>
      <c r="G909" s="82"/>
      <c r="I909" s="84"/>
      <c r="J909" s="81"/>
      <c r="K909" s="81"/>
      <c r="L909" s="82"/>
      <c r="N909" s="84"/>
    </row>
    <row r="910" spans="1:14" s="83" customFormat="1" x14ac:dyDescent="0.2">
      <c r="A910" s="81"/>
      <c r="B910" s="82"/>
      <c r="D910" s="84"/>
      <c r="E910" s="81"/>
      <c r="F910" s="81"/>
      <c r="G910" s="82"/>
      <c r="I910" s="84"/>
      <c r="J910" s="81"/>
      <c r="K910" s="81"/>
      <c r="L910" s="82"/>
      <c r="N910" s="84"/>
    </row>
    <row r="911" spans="1:14" s="83" customFormat="1" x14ac:dyDescent="0.2">
      <c r="A911" s="81"/>
      <c r="B911" s="82"/>
      <c r="D911" s="84"/>
      <c r="E911" s="81"/>
      <c r="F911" s="81"/>
      <c r="G911" s="82"/>
      <c r="I911" s="84"/>
      <c r="J911" s="81"/>
      <c r="K911" s="81"/>
      <c r="L911" s="82"/>
      <c r="N911" s="84"/>
    </row>
    <row r="912" spans="1:14" s="83" customFormat="1" x14ac:dyDescent="0.2">
      <c r="A912" s="81"/>
      <c r="B912" s="82"/>
      <c r="D912" s="84"/>
      <c r="E912" s="81"/>
      <c r="F912" s="81"/>
      <c r="G912" s="82"/>
      <c r="I912" s="84"/>
      <c r="J912" s="81"/>
      <c r="K912" s="81"/>
      <c r="L912" s="82"/>
      <c r="N912" s="84"/>
    </row>
    <row r="913" spans="1:14" s="83" customFormat="1" x14ac:dyDescent="0.2">
      <c r="A913" s="81"/>
      <c r="B913" s="82"/>
      <c r="D913" s="84"/>
      <c r="E913" s="81"/>
      <c r="F913" s="81"/>
      <c r="G913" s="82"/>
      <c r="I913" s="84"/>
      <c r="J913" s="81"/>
      <c r="K913" s="81"/>
      <c r="L913" s="82"/>
      <c r="N913" s="84"/>
    </row>
    <row r="914" spans="1:14" s="83" customFormat="1" x14ac:dyDescent="0.2">
      <c r="A914" s="81"/>
      <c r="B914" s="82"/>
      <c r="D914" s="84"/>
      <c r="E914" s="81"/>
      <c r="F914" s="81"/>
      <c r="G914" s="82"/>
      <c r="I914" s="84"/>
      <c r="J914" s="81"/>
      <c r="K914" s="81"/>
      <c r="L914" s="82"/>
      <c r="N914" s="84"/>
    </row>
    <row r="915" spans="1:14" s="83" customFormat="1" x14ac:dyDescent="0.2">
      <c r="A915" s="81"/>
      <c r="B915" s="82"/>
      <c r="D915" s="84"/>
      <c r="E915" s="81"/>
      <c r="F915" s="81"/>
      <c r="G915" s="82"/>
      <c r="I915" s="84"/>
      <c r="J915" s="81"/>
      <c r="K915" s="81"/>
      <c r="L915" s="82"/>
      <c r="N915" s="84"/>
    </row>
    <row r="916" spans="1:14" s="83" customFormat="1" x14ac:dyDescent="0.2">
      <c r="A916" s="81"/>
      <c r="B916" s="82"/>
      <c r="D916" s="84"/>
      <c r="E916" s="81"/>
      <c r="F916" s="81"/>
      <c r="G916" s="82"/>
      <c r="I916" s="84"/>
      <c r="J916" s="81"/>
      <c r="K916" s="81"/>
      <c r="L916" s="82"/>
      <c r="N916" s="84"/>
    </row>
    <row r="917" spans="1:14" s="83" customFormat="1" x14ac:dyDescent="0.2">
      <c r="A917" s="81"/>
      <c r="B917" s="82"/>
      <c r="D917" s="84"/>
      <c r="E917" s="81"/>
      <c r="F917" s="81"/>
      <c r="G917" s="82"/>
      <c r="I917" s="84"/>
      <c r="J917" s="81"/>
      <c r="K917" s="81"/>
      <c r="L917" s="82"/>
      <c r="N917" s="84"/>
    </row>
    <row r="918" spans="1:14" s="83" customFormat="1" x14ac:dyDescent="0.2">
      <c r="A918" s="81"/>
      <c r="B918" s="82"/>
      <c r="D918" s="84"/>
      <c r="E918" s="81"/>
      <c r="F918" s="81"/>
      <c r="G918" s="82"/>
      <c r="I918" s="84"/>
      <c r="J918" s="81"/>
      <c r="K918" s="81"/>
      <c r="L918" s="82"/>
      <c r="N918" s="84"/>
    </row>
    <row r="919" spans="1:14" s="83" customFormat="1" x14ac:dyDescent="0.2">
      <c r="A919" s="81"/>
      <c r="B919" s="82"/>
      <c r="D919" s="84"/>
      <c r="E919" s="81"/>
      <c r="F919" s="81"/>
      <c r="G919" s="82"/>
      <c r="I919" s="84"/>
      <c r="J919" s="81"/>
      <c r="K919" s="81"/>
      <c r="L919" s="82"/>
      <c r="N919" s="84"/>
    </row>
    <row r="920" spans="1:14" s="83" customFormat="1" x14ac:dyDescent="0.2">
      <c r="A920" s="81"/>
      <c r="B920" s="82"/>
      <c r="D920" s="84"/>
      <c r="E920" s="81"/>
      <c r="F920" s="81"/>
      <c r="G920" s="82"/>
      <c r="I920" s="84"/>
      <c r="J920" s="81"/>
      <c r="K920" s="81"/>
      <c r="L920" s="82"/>
      <c r="N920" s="84"/>
    </row>
    <row r="921" spans="1:14" s="83" customFormat="1" x14ac:dyDescent="0.2">
      <c r="A921" s="81"/>
      <c r="B921" s="82"/>
      <c r="D921" s="84"/>
      <c r="E921" s="81"/>
      <c r="F921" s="81"/>
      <c r="G921" s="82"/>
      <c r="I921" s="84"/>
      <c r="J921" s="81"/>
      <c r="K921" s="81"/>
      <c r="L921" s="82"/>
      <c r="N921" s="84"/>
    </row>
    <row r="922" spans="1:14" s="83" customFormat="1" x14ac:dyDescent="0.2">
      <c r="A922" s="81"/>
      <c r="B922" s="82"/>
      <c r="D922" s="84"/>
      <c r="E922" s="81"/>
      <c r="F922" s="81"/>
      <c r="G922" s="82"/>
      <c r="I922" s="84"/>
      <c r="J922" s="81"/>
      <c r="K922" s="81"/>
      <c r="L922" s="82"/>
      <c r="N922" s="84"/>
    </row>
    <row r="923" spans="1:14" s="83" customFormat="1" x14ac:dyDescent="0.2">
      <c r="A923" s="81"/>
      <c r="B923" s="82"/>
      <c r="D923" s="84"/>
      <c r="E923" s="81"/>
      <c r="F923" s="81"/>
      <c r="G923" s="82"/>
      <c r="I923" s="84"/>
      <c r="J923" s="81"/>
      <c r="K923" s="81"/>
      <c r="L923" s="82"/>
      <c r="N923" s="84"/>
    </row>
    <row r="924" spans="1:14" s="83" customFormat="1" x14ac:dyDescent="0.2">
      <c r="A924" s="81"/>
      <c r="B924" s="82"/>
      <c r="D924" s="84"/>
      <c r="E924" s="81"/>
      <c r="F924" s="81"/>
      <c r="G924" s="82"/>
      <c r="I924" s="84"/>
      <c r="J924" s="81"/>
      <c r="K924" s="81"/>
      <c r="L924" s="82"/>
      <c r="N924" s="84"/>
    </row>
    <row r="925" spans="1:14" s="83" customFormat="1" x14ac:dyDescent="0.2">
      <c r="A925" s="81"/>
      <c r="B925" s="82"/>
      <c r="D925" s="84"/>
      <c r="E925" s="81"/>
      <c r="F925" s="81"/>
      <c r="G925" s="82"/>
      <c r="I925" s="84"/>
      <c r="J925" s="81"/>
      <c r="K925" s="81"/>
      <c r="L925" s="82"/>
      <c r="N925" s="84"/>
    </row>
    <row r="926" spans="1:14" s="83" customFormat="1" x14ac:dyDescent="0.2">
      <c r="A926" s="81"/>
      <c r="B926" s="82"/>
      <c r="D926" s="84"/>
      <c r="E926" s="81"/>
      <c r="F926" s="81"/>
      <c r="G926" s="82"/>
      <c r="I926" s="84"/>
      <c r="J926" s="81"/>
      <c r="K926" s="81"/>
      <c r="L926" s="82"/>
      <c r="N926" s="84"/>
    </row>
    <row r="927" spans="1:14" s="83" customFormat="1" x14ac:dyDescent="0.2">
      <c r="A927" s="81"/>
      <c r="B927" s="82"/>
      <c r="D927" s="84"/>
      <c r="E927" s="81"/>
      <c r="F927" s="81"/>
      <c r="G927" s="82"/>
      <c r="I927" s="84"/>
      <c r="J927" s="81"/>
      <c r="K927" s="81"/>
      <c r="L927" s="82"/>
      <c r="N927" s="84"/>
    </row>
    <row r="928" spans="1:14" s="83" customFormat="1" x14ac:dyDescent="0.2">
      <c r="A928" s="81"/>
      <c r="B928" s="82"/>
      <c r="D928" s="84"/>
      <c r="E928" s="81"/>
      <c r="F928" s="81"/>
      <c r="G928" s="82"/>
      <c r="I928" s="84"/>
      <c r="J928" s="81"/>
      <c r="K928" s="81"/>
      <c r="L928" s="82"/>
      <c r="N928" s="84"/>
    </row>
    <row r="929" spans="1:14" s="83" customFormat="1" x14ac:dyDescent="0.2">
      <c r="A929" s="81"/>
      <c r="B929" s="82"/>
      <c r="D929" s="84"/>
      <c r="E929" s="81"/>
      <c r="F929" s="81"/>
      <c r="G929" s="82"/>
      <c r="I929" s="84"/>
      <c r="J929" s="81"/>
      <c r="K929" s="81"/>
      <c r="L929" s="82"/>
      <c r="N929" s="84"/>
    </row>
    <row r="930" spans="1:14" s="83" customFormat="1" x14ac:dyDescent="0.2">
      <c r="A930" s="81"/>
      <c r="B930" s="82"/>
      <c r="D930" s="84"/>
      <c r="E930" s="81"/>
      <c r="F930" s="81"/>
      <c r="G930" s="82"/>
      <c r="I930" s="84"/>
      <c r="J930" s="81"/>
      <c r="K930" s="81"/>
      <c r="L930" s="82"/>
      <c r="N930" s="84"/>
    </row>
    <row r="931" spans="1:14" s="83" customFormat="1" x14ac:dyDescent="0.2">
      <c r="A931" s="81"/>
      <c r="B931" s="82"/>
      <c r="D931" s="84"/>
      <c r="E931" s="81"/>
      <c r="F931" s="81"/>
      <c r="G931" s="82"/>
      <c r="I931" s="84"/>
      <c r="J931" s="81"/>
      <c r="K931" s="81"/>
      <c r="L931" s="82"/>
      <c r="N931" s="84"/>
    </row>
    <row r="932" spans="1:14" s="83" customFormat="1" x14ac:dyDescent="0.2">
      <c r="A932" s="81"/>
      <c r="B932" s="82"/>
      <c r="D932" s="84"/>
      <c r="E932" s="81"/>
      <c r="F932" s="81"/>
      <c r="G932" s="82"/>
      <c r="I932" s="84"/>
      <c r="J932" s="81"/>
      <c r="K932" s="81"/>
      <c r="L932" s="82"/>
      <c r="N932" s="84"/>
    </row>
    <row r="933" spans="1:14" s="83" customFormat="1" x14ac:dyDescent="0.2">
      <c r="A933" s="81"/>
      <c r="B933" s="82"/>
      <c r="D933" s="84"/>
      <c r="E933" s="81"/>
      <c r="F933" s="81"/>
      <c r="G933" s="82"/>
      <c r="I933" s="84"/>
      <c r="J933" s="81"/>
      <c r="K933" s="81"/>
      <c r="L933" s="82"/>
      <c r="N933" s="84"/>
    </row>
    <row r="934" spans="1:14" s="83" customFormat="1" x14ac:dyDescent="0.2">
      <c r="A934" s="81"/>
      <c r="B934" s="82"/>
      <c r="D934" s="84"/>
      <c r="E934" s="81"/>
      <c r="F934" s="81"/>
      <c r="G934" s="82"/>
      <c r="I934" s="84"/>
      <c r="J934" s="81"/>
      <c r="K934" s="81"/>
      <c r="L934" s="82"/>
      <c r="N934" s="84"/>
    </row>
    <row r="935" spans="1:14" s="83" customFormat="1" x14ac:dyDescent="0.2">
      <c r="A935" s="81"/>
      <c r="B935" s="82"/>
      <c r="D935" s="84"/>
      <c r="E935" s="81"/>
      <c r="F935" s="81"/>
      <c r="G935" s="82"/>
      <c r="I935" s="84"/>
      <c r="J935" s="81"/>
      <c r="K935" s="81"/>
      <c r="L935" s="82"/>
      <c r="N935" s="84"/>
    </row>
    <row r="936" spans="1:14" s="83" customFormat="1" x14ac:dyDescent="0.2">
      <c r="A936" s="81"/>
      <c r="B936" s="82"/>
      <c r="D936" s="84"/>
      <c r="E936" s="81"/>
      <c r="F936" s="81"/>
      <c r="G936" s="82"/>
      <c r="I936" s="84"/>
      <c r="J936" s="81"/>
      <c r="K936" s="81"/>
      <c r="L936" s="82"/>
      <c r="N936" s="84"/>
    </row>
    <row r="937" spans="1:14" s="83" customFormat="1" x14ac:dyDescent="0.2">
      <c r="A937" s="81"/>
      <c r="B937" s="82"/>
      <c r="D937" s="84"/>
      <c r="E937" s="81"/>
      <c r="F937" s="81"/>
      <c r="G937" s="82"/>
      <c r="I937" s="84"/>
      <c r="J937" s="81"/>
      <c r="K937" s="81"/>
      <c r="L937" s="82"/>
      <c r="N937" s="84"/>
    </row>
    <row r="938" spans="1:14" s="83" customFormat="1" x14ac:dyDescent="0.2">
      <c r="A938" s="81"/>
      <c r="B938" s="82"/>
      <c r="D938" s="84"/>
      <c r="E938" s="81"/>
      <c r="F938" s="81"/>
      <c r="G938" s="82"/>
      <c r="I938" s="84"/>
      <c r="J938" s="81"/>
      <c r="K938" s="81"/>
      <c r="L938" s="82"/>
      <c r="N938" s="84"/>
    </row>
    <row r="939" spans="1:14" s="83" customFormat="1" x14ac:dyDescent="0.2">
      <c r="A939" s="81"/>
      <c r="B939" s="82"/>
      <c r="D939" s="84"/>
      <c r="E939" s="81"/>
      <c r="F939" s="81"/>
      <c r="G939" s="82"/>
      <c r="I939" s="84"/>
      <c r="J939" s="81"/>
      <c r="K939" s="81"/>
      <c r="L939" s="82"/>
      <c r="N939" s="84"/>
    </row>
    <row r="940" spans="1:14" s="83" customFormat="1" x14ac:dyDescent="0.2">
      <c r="A940" s="81"/>
      <c r="B940" s="82"/>
      <c r="D940" s="84"/>
      <c r="E940" s="81"/>
      <c r="F940" s="81"/>
      <c r="G940" s="82"/>
      <c r="I940" s="84"/>
      <c r="J940" s="81"/>
      <c r="K940" s="81"/>
      <c r="L940" s="82"/>
      <c r="N940" s="84"/>
    </row>
    <row r="941" spans="1:14" s="83" customFormat="1" x14ac:dyDescent="0.2">
      <c r="A941" s="81"/>
      <c r="B941" s="82"/>
      <c r="D941" s="84"/>
      <c r="E941" s="81"/>
      <c r="F941" s="81"/>
      <c r="G941" s="82"/>
      <c r="I941" s="84"/>
      <c r="J941" s="81"/>
      <c r="K941" s="81"/>
      <c r="L941" s="82"/>
      <c r="N941" s="84"/>
    </row>
    <row r="942" spans="1:14" s="83" customFormat="1" x14ac:dyDescent="0.2">
      <c r="A942" s="81"/>
      <c r="B942" s="82"/>
      <c r="D942" s="84"/>
      <c r="E942" s="81"/>
      <c r="F942" s="81"/>
      <c r="G942" s="82"/>
      <c r="I942" s="84"/>
      <c r="J942" s="81"/>
      <c r="K942" s="81"/>
      <c r="L942" s="82"/>
      <c r="N942" s="84"/>
    </row>
    <row r="943" spans="1:14" s="83" customFormat="1" x14ac:dyDescent="0.2">
      <c r="A943" s="81"/>
      <c r="B943" s="82"/>
      <c r="D943" s="84"/>
      <c r="E943" s="81"/>
      <c r="F943" s="81"/>
      <c r="G943" s="82"/>
      <c r="I943" s="84"/>
      <c r="J943" s="81"/>
      <c r="K943" s="81"/>
      <c r="L943" s="82"/>
      <c r="N943" s="84"/>
    </row>
    <row r="944" spans="1:14" s="83" customFormat="1" x14ac:dyDescent="0.2">
      <c r="A944" s="81"/>
      <c r="B944" s="82"/>
      <c r="D944" s="84"/>
      <c r="E944" s="81"/>
      <c r="F944" s="81"/>
      <c r="G944" s="82"/>
      <c r="I944" s="84"/>
      <c r="J944" s="81"/>
      <c r="K944" s="81"/>
      <c r="L944" s="82"/>
      <c r="N944" s="84"/>
    </row>
    <row r="945" spans="1:14" s="83" customFormat="1" x14ac:dyDescent="0.2">
      <c r="A945" s="81"/>
      <c r="B945" s="82"/>
      <c r="D945" s="84"/>
      <c r="E945" s="81"/>
      <c r="F945" s="81"/>
      <c r="G945" s="82"/>
      <c r="I945" s="84"/>
      <c r="J945" s="81"/>
      <c r="K945" s="81"/>
      <c r="L945" s="82"/>
      <c r="N945" s="84"/>
    </row>
    <row r="946" spans="1:14" s="83" customFormat="1" x14ac:dyDescent="0.2">
      <c r="A946" s="81"/>
      <c r="B946" s="82"/>
      <c r="D946" s="84"/>
      <c r="E946" s="81"/>
      <c r="F946" s="81"/>
      <c r="G946" s="82"/>
      <c r="I946" s="84"/>
      <c r="J946" s="81"/>
      <c r="K946" s="81"/>
      <c r="L946" s="82"/>
      <c r="N946" s="84"/>
    </row>
    <row r="947" spans="1:14" s="83" customFormat="1" x14ac:dyDescent="0.2">
      <c r="A947" s="81"/>
      <c r="B947" s="82"/>
      <c r="D947" s="84"/>
      <c r="E947" s="81"/>
      <c r="F947" s="81"/>
      <c r="G947" s="82"/>
      <c r="I947" s="84"/>
      <c r="J947" s="81"/>
      <c r="K947" s="81"/>
      <c r="L947" s="82"/>
      <c r="N947" s="84"/>
    </row>
    <row r="948" spans="1:14" s="83" customFormat="1" x14ac:dyDescent="0.2">
      <c r="A948" s="81"/>
      <c r="B948" s="82"/>
      <c r="D948" s="84"/>
      <c r="E948" s="81"/>
      <c r="F948" s="81"/>
      <c r="G948" s="82"/>
      <c r="I948" s="84"/>
      <c r="J948" s="81"/>
      <c r="K948" s="81"/>
      <c r="L948" s="82"/>
      <c r="N948" s="84"/>
    </row>
    <row r="949" spans="1:14" s="83" customFormat="1" x14ac:dyDescent="0.2">
      <c r="A949" s="81"/>
      <c r="B949" s="82"/>
      <c r="D949" s="84"/>
      <c r="E949" s="81"/>
      <c r="F949" s="81"/>
      <c r="G949" s="82"/>
      <c r="I949" s="84"/>
      <c r="J949" s="81"/>
      <c r="K949" s="81"/>
      <c r="L949" s="82"/>
      <c r="N949" s="84"/>
    </row>
    <row r="950" spans="1:14" s="83" customFormat="1" x14ac:dyDescent="0.2">
      <c r="A950" s="81"/>
      <c r="B950" s="82"/>
      <c r="D950" s="84"/>
      <c r="E950" s="81"/>
      <c r="F950" s="81"/>
      <c r="G950" s="82"/>
      <c r="I950" s="84"/>
      <c r="J950" s="81"/>
      <c r="K950" s="81"/>
      <c r="L950" s="82"/>
      <c r="N950" s="84"/>
    </row>
    <row r="951" spans="1:14" s="83" customFormat="1" x14ac:dyDescent="0.2">
      <c r="A951" s="81"/>
      <c r="B951" s="82"/>
      <c r="D951" s="84"/>
      <c r="E951" s="81"/>
      <c r="F951" s="81"/>
      <c r="G951" s="82"/>
      <c r="I951" s="84"/>
      <c r="J951" s="81"/>
      <c r="K951" s="81"/>
      <c r="L951" s="82"/>
      <c r="N951" s="84"/>
    </row>
    <row r="952" spans="1:14" s="83" customFormat="1" x14ac:dyDescent="0.2">
      <c r="A952" s="81"/>
      <c r="B952" s="82"/>
      <c r="D952" s="84"/>
      <c r="E952" s="81"/>
      <c r="F952" s="81"/>
      <c r="G952" s="82"/>
      <c r="I952" s="84"/>
      <c r="J952" s="81"/>
      <c r="K952" s="81"/>
      <c r="L952" s="82"/>
      <c r="N952" s="84"/>
    </row>
    <row r="953" spans="1:14" s="83" customFormat="1" x14ac:dyDescent="0.2">
      <c r="A953" s="81"/>
      <c r="B953" s="82"/>
      <c r="D953" s="84"/>
      <c r="E953" s="81"/>
      <c r="F953" s="81"/>
      <c r="G953" s="82"/>
      <c r="I953" s="84"/>
      <c r="J953" s="81"/>
      <c r="K953" s="81"/>
      <c r="L953" s="82"/>
      <c r="N953" s="84"/>
    </row>
    <row r="954" spans="1:14" s="83" customFormat="1" x14ac:dyDescent="0.2">
      <c r="A954" s="81"/>
      <c r="B954" s="82"/>
      <c r="D954" s="84"/>
      <c r="E954" s="81"/>
      <c r="F954" s="81"/>
      <c r="G954" s="82"/>
      <c r="I954" s="84"/>
      <c r="J954" s="81"/>
      <c r="K954" s="81"/>
      <c r="L954" s="82"/>
      <c r="N954" s="84"/>
    </row>
    <row r="955" spans="1:14" s="83" customFormat="1" x14ac:dyDescent="0.2">
      <c r="A955" s="81"/>
      <c r="B955" s="82"/>
      <c r="D955" s="84"/>
      <c r="E955" s="81"/>
      <c r="F955" s="81"/>
      <c r="G955" s="82"/>
      <c r="I955" s="84"/>
      <c r="J955" s="81"/>
      <c r="K955" s="81"/>
      <c r="L955" s="82"/>
      <c r="N955" s="84"/>
    </row>
    <row r="956" spans="1:14" s="83" customFormat="1" x14ac:dyDescent="0.2">
      <c r="A956" s="81"/>
      <c r="B956" s="82"/>
      <c r="D956" s="84"/>
      <c r="E956" s="81"/>
      <c r="F956" s="81"/>
      <c r="G956" s="82"/>
      <c r="I956" s="84"/>
      <c r="J956" s="81"/>
      <c r="K956" s="81"/>
      <c r="L956" s="82"/>
      <c r="N956" s="84"/>
    </row>
    <row r="957" spans="1:14" s="83" customFormat="1" x14ac:dyDescent="0.2">
      <c r="A957" s="81"/>
      <c r="B957" s="82"/>
      <c r="D957" s="84"/>
      <c r="E957" s="81"/>
      <c r="F957" s="81"/>
      <c r="G957" s="82"/>
      <c r="I957" s="84"/>
      <c r="J957" s="81"/>
      <c r="K957" s="81"/>
      <c r="L957" s="82"/>
      <c r="N957" s="84"/>
    </row>
    <row r="958" spans="1:14" s="83" customFormat="1" x14ac:dyDescent="0.2">
      <c r="A958" s="81"/>
      <c r="B958" s="82"/>
      <c r="D958" s="84"/>
      <c r="E958" s="81"/>
      <c r="F958" s="81"/>
      <c r="G958" s="82"/>
      <c r="I958" s="84"/>
      <c r="J958" s="81"/>
      <c r="K958" s="81"/>
      <c r="L958" s="82"/>
      <c r="N958" s="84"/>
    </row>
    <row r="959" spans="1:14" s="83" customFormat="1" x14ac:dyDescent="0.2">
      <c r="A959" s="81"/>
      <c r="B959" s="82"/>
      <c r="D959" s="84"/>
      <c r="E959" s="81"/>
      <c r="F959" s="81"/>
      <c r="G959" s="82"/>
      <c r="I959" s="84"/>
      <c r="J959" s="81"/>
      <c r="K959" s="81"/>
      <c r="L959" s="82"/>
      <c r="N959" s="84"/>
    </row>
    <row r="960" spans="1:14" s="83" customFormat="1" x14ac:dyDescent="0.2">
      <c r="A960" s="81"/>
      <c r="B960" s="82"/>
      <c r="D960" s="84"/>
      <c r="E960" s="81"/>
      <c r="F960" s="81"/>
      <c r="G960" s="82"/>
      <c r="I960" s="84"/>
      <c r="J960" s="81"/>
      <c r="K960" s="81"/>
      <c r="L960" s="82"/>
      <c r="N960" s="84"/>
    </row>
    <row r="961" spans="1:14" s="83" customFormat="1" x14ac:dyDescent="0.2">
      <c r="A961" s="81"/>
      <c r="B961" s="82"/>
      <c r="D961" s="84"/>
      <c r="E961" s="81"/>
      <c r="F961" s="81"/>
      <c r="G961" s="82"/>
      <c r="I961" s="84"/>
      <c r="J961" s="81"/>
      <c r="K961" s="81"/>
      <c r="L961" s="82"/>
      <c r="N961" s="84"/>
    </row>
    <row r="962" spans="1:14" s="83" customFormat="1" x14ac:dyDescent="0.2">
      <c r="A962" s="81"/>
      <c r="B962" s="82"/>
      <c r="D962" s="84"/>
      <c r="E962" s="81"/>
      <c r="F962" s="81"/>
      <c r="G962" s="82"/>
      <c r="I962" s="84"/>
      <c r="J962" s="81"/>
      <c r="K962" s="81"/>
      <c r="L962" s="82"/>
      <c r="N962" s="84"/>
    </row>
    <row r="963" spans="1:14" s="83" customFormat="1" x14ac:dyDescent="0.2">
      <c r="A963" s="81"/>
      <c r="B963" s="82"/>
      <c r="D963" s="84"/>
      <c r="E963" s="81"/>
      <c r="F963" s="81"/>
      <c r="G963" s="82"/>
      <c r="I963" s="84"/>
      <c r="J963" s="81"/>
      <c r="K963" s="81"/>
      <c r="L963" s="82"/>
      <c r="N963" s="84"/>
    </row>
    <row r="964" spans="1:14" s="83" customFormat="1" x14ac:dyDescent="0.2">
      <c r="A964" s="81"/>
      <c r="B964" s="82"/>
      <c r="D964" s="84"/>
      <c r="E964" s="81"/>
      <c r="F964" s="81"/>
      <c r="G964" s="82"/>
      <c r="I964" s="84"/>
      <c r="J964" s="81"/>
      <c r="K964" s="81"/>
      <c r="L964" s="82"/>
      <c r="N964" s="84"/>
    </row>
    <row r="965" spans="1:14" s="83" customFormat="1" x14ac:dyDescent="0.2">
      <c r="A965" s="81"/>
      <c r="B965" s="82"/>
      <c r="D965" s="84"/>
      <c r="E965" s="81"/>
      <c r="F965" s="81"/>
      <c r="G965" s="82"/>
      <c r="I965" s="84"/>
      <c r="J965" s="81"/>
      <c r="K965" s="81"/>
      <c r="L965" s="82"/>
      <c r="N965" s="84"/>
    </row>
    <row r="966" spans="1:14" s="83" customFormat="1" x14ac:dyDescent="0.2">
      <c r="A966" s="81"/>
      <c r="B966" s="82"/>
      <c r="D966" s="84"/>
      <c r="E966" s="81"/>
      <c r="F966" s="81"/>
      <c r="G966" s="82"/>
      <c r="I966" s="84"/>
      <c r="J966" s="81"/>
      <c r="K966" s="81"/>
      <c r="L966" s="82"/>
      <c r="N966" s="84"/>
    </row>
    <row r="967" spans="1:14" s="83" customFormat="1" x14ac:dyDescent="0.2">
      <c r="A967" s="81"/>
      <c r="B967" s="82"/>
      <c r="D967" s="84"/>
      <c r="E967" s="81"/>
      <c r="F967" s="81"/>
      <c r="G967" s="82"/>
      <c r="I967" s="84"/>
      <c r="J967" s="81"/>
      <c r="K967" s="81"/>
      <c r="L967" s="82"/>
      <c r="N967" s="84"/>
    </row>
    <row r="968" spans="1:14" s="83" customFormat="1" x14ac:dyDescent="0.2">
      <c r="A968" s="81"/>
      <c r="B968" s="82"/>
      <c r="D968" s="84"/>
      <c r="E968" s="81"/>
      <c r="F968" s="81"/>
      <c r="G968" s="82"/>
      <c r="I968" s="84"/>
      <c r="J968" s="81"/>
      <c r="K968" s="81"/>
      <c r="L968" s="82"/>
      <c r="N968" s="84"/>
    </row>
    <row r="969" spans="1:14" s="83" customFormat="1" x14ac:dyDescent="0.2">
      <c r="A969" s="81"/>
      <c r="B969" s="82"/>
      <c r="D969" s="84"/>
      <c r="E969" s="81"/>
      <c r="F969" s="81"/>
      <c r="G969" s="82"/>
      <c r="I969" s="84"/>
      <c r="J969" s="81"/>
      <c r="K969" s="81"/>
      <c r="L969" s="82"/>
      <c r="N969" s="84"/>
    </row>
    <row r="970" spans="1:14" s="83" customFormat="1" x14ac:dyDescent="0.2">
      <c r="A970" s="81"/>
      <c r="B970" s="82"/>
      <c r="D970" s="84"/>
      <c r="E970" s="81"/>
      <c r="F970" s="81"/>
      <c r="G970" s="82"/>
      <c r="I970" s="84"/>
      <c r="J970" s="81"/>
      <c r="K970" s="81"/>
      <c r="L970" s="82"/>
      <c r="N970" s="84"/>
    </row>
    <row r="971" spans="1:14" s="83" customFormat="1" x14ac:dyDescent="0.2">
      <c r="A971" s="81"/>
      <c r="B971" s="82"/>
      <c r="D971" s="84"/>
      <c r="E971" s="81"/>
      <c r="F971" s="81"/>
      <c r="G971" s="82"/>
      <c r="I971" s="84"/>
      <c r="J971" s="81"/>
      <c r="K971" s="81"/>
      <c r="L971" s="82"/>
      <c r="N971" s="84"/>
    </row>
    <row r="972" spans="1:14" s="83" customFormat="1" x14ac:dyDescent="0.2">
      <c r="A972" s="81"/>
      <c r="B972" s="82"/>
      <c r="D972" s="84"/>
      <c r="E972" s="81"/>
      <c r="F972" s="81"/>
      <c r="G972" s="82"/>
      <c r="I972" s="84"/>
      <c r="J972" s="81"/>
      <c r="K972" s="81"/>
      <c r="L972" s="82"/>
      <c r="N972" s="84"/>
    </row>
    <row r="973" spans="1:14" s="83" customFormat="1" x14ac:dyDescent="0.2">
      <c r="A973" s="81"/>
      <c r="B973" s="82"/>
      <c r="D973" s="84"/>
      <c r="E973" s="81"/>
      <c r="F973" s="81"/>
      <c r="G973" s="82"/>
      <c r="I973" s="84"/>
      <c r="J973" s="81"/>
      <c r="K973" s="81"/>
      <c r="L973" s="82"/>
      <c r="N973" s="84"/>
    </row>
    <row r="974" spans="1:14" s="83" customFormat="1" x14ac:dyDescent="0.2">
      <c r="A974" s="81"/>
      <c r="B974" s="82"/>
      <c r="D974" s="84"/>
      <c r="E974" s="81"/>
      <c r="F974" s="81"/>
      <c r="G974" s="82"/>
      <c r="I974" s="84"/>
      <c r="J974" s="81"/>
      <c r="K974" s="81"/>
      <c r="L974" s="82"/>
      <c r="N974" s="84"/>
    </row>
    <row r="975" spans="1:14" s="83" customFormat="1" x14ac:dyDescent="0.2">
      <c r="A975" s="81"/>
      <c r="B975" s="82"/>
      <c r="D975" s="84"/>
      <c r="E975" s="81"/>
      <c r="F975" s="81"/>
      <c r="G975" s="82"/>
      <c r="I975" s="84"/>
      <c r="J975" s="81"/>
      <c r="K975" s="81"/>
      <c r="L975" s="82"/>
      <c r="N975" s="84"/>
    </row>
    <row r="976" spans="1:14" s="83" customFormat="1" x14ac:dyDescent="0.2">
      <c r="A976" s="81"/>
      <c r="B976" s="82"/>
      <c r="D976" s="84"/>
      <c r="E976" s="81"/>
      <c r="F976" s="81"/>
      <c r="G976" s="82"/>
      <c r="I976" s="84"/>
      <c r="J976" s="81"/>
      <c r="K976" s="81"/>
      <c r="L976" s="82"/>
      <c r="N976" s="84"/>
    </row>
    <row r="977" spans="1:14" s="83" customFormat="1" x14ac:dyDescent="0.2">
      <c r="A977" s="81"/>
      <c r="B977" s="82"/>
      <c r="D977" s="84"/>
      <c r="E977" s="81"/>
      <c r="F977" s="81"/>
      <c r="G977" s="82"/>
      <c r="I977" s="84"/>
      <c r="J977" s="81"/>
      <c r="K977" s="81"/>
      <c r="L977" s="82"/>
      <c r="N977" s="84"/>
    </row>
    <row r="978" spans="1:14" s="83" customFormat="1" x14ac:dyDescent="0.2">
      <c r="A978" s="81"/>
      <c r="B978" s="82"/>
      <c r="D978" s="84"/>
      <c r="E978" s="81"/>
      <c r="F978" s="81"/>
      <c r="G978" s="82"/>
      <c r="I978" s="84"/>
      <c r="J978" s="81"/>
      <c r="K978" s="81"/>
      <c r="L978" s="82"/>
      <c r="N978" s="84"/>
    </row>
    <row r="979" spans="1:14" s="83" customFormat="1" x14ac:dyDescent="0.2">
      <c r="A979" s="81"/>
      <c r="B979" s="82"/>
      <c r="D979" s="84"/>
      <c r="E979" s="81"/>
      <c r="F979" s="81"/>
      <c r="G979" s="82"/>
      <c r="I979" s="84"/>
      <c r="J979" s="81"/>
      <c r="K979" s="81"/>
      <c r="L979" s="82"/>
      <c r="N979" s="84"/>
    </row>
    <row r="980" spans="1:14" s="83" customFormat="1" x14ac:dyDescent="0.2">
      <c r="A980" s="81"/>
      <c r="B980" s="82"/>
      <c r="D980" s="84"/>
      <c r="E980" s="81"/>
      <c r="F980" s="81"/>
      <c r="G980" s="82"/>
      <c r="I980" s="84"/>
      <c r="J980" s="81"/>
      <c r="K980" s="81"/>
      <c r="L980" s="82"/>
      <c r="N980" s="84"/>
    </row>
    <row r="981" spans="1:14" s="83" customFormat="1" x14ac:dyDescent="0.2">
      <c r="A981" s="81"/>
      <c r="B981" s="82"/>
      <c r="D981" s="84"/>
      <c r="E981" s="81"/>
      <c r="F981" s="81"/>
      <c r="G981" s="82"/>
      <c r="I981" s="84"/>
      <c r="J981" s="81"/>
      <c r="K981" s="81"/>
      <c r="L981" s="82"/>
      <c r="N981" s="84"/>
    </row>
    <row r="982" spans="1:14" s="83" customFormat="1" x14ac:dyDescent="0.2">
      <c r="A982" s="81"/>
      <c r="B982" s="82"/>
      <c r="D982" s="84"/>
      <c r="E982" s="81"/>
      <c r="F982" s="81"/>
      <c r="G982" s="82"/>
      <c r="I982" s="84"/>
      <c r="J982" s="81"/>
      <c r="K982" s="81"/>
      <c r="L982" s="82"/>
      <c r="N982" s="84"/>
    </row>
    <row r="983" spans="1:14" s="83" customFormat="1" x14ac:dyDescent="0.2">
      <c r="A983" s="81"/>
      <c r="B983" s="82"/>
      <c r="D983" s="84"/>
      <c r="E983" s="81"/>
      <c r="F983" s="81"/>
      <c r="G983" s="82"/>
      <c r="I983" s="84"/>
      <c r="J983" s="81"/>
      <c r="K983" s="81"/>
      <c r="L983" s="82"/>
      <c r="N983" s="84"/>
    </row>
    <row r="984" spans="1:14" s="83" customFormat="1" x14ac:dyDescent="0.2">
      <c r="A984" s="81"/>
      <c r="B984" s="82"/>
      <c r="D984" s="84"/>
      <c r="E984" s="81"/>
      <c r="F984" s="81"/>
      <c r="G984" s="82"/>
      <c r="I984" s="84"/>
      <c r="J984" s="81"/>
      <c r="K984" s="81"/>
      <c r="L984" s="82"/>
      <c r="N984" s="84"/>
    </row>
    <row r="985" spans="1:14" s="83" customFormat="1" x14ac:dyDescent="0.2">
      <c r="A985" s="81"/>
      <c r="B985" s="82"/>
      <c r="D985" s="84"/>
      <c r="E985" s="81"/>
      <c r="F985" s="81"/>
      <c r="G985" s="82"/>
      <c r="I985" s="84"/>
      <c r="J985" s="81"/>
      <c r="K985" s="81"/>
      <c r="L985" s="82"/>
      <c r="N985" s="84"/>
    </row>
    <row r="986" spans="1:14" s="83" customFormat="1" x14ac:dyDescent="0.2">
      <c r="A986" s="81"/>
      <c r="B986" s="82"/>
      <c r="D986" s="84"/>
      <c r="E986" s="81"/>
      <c r="F986" s="81"/>
      <c r="G986" s="82"/>
      <c r="I986" s="84"/>
      <c r="J986" s="81"/>
      <c r="K986" s="81"/>
      <c r="L986" s="82"/>
      <c r="N986" s="84"/>
    </row>
    <row r="987" spans="1:14" s="83" customFormat="1" x14ac:dyDescent="0.2">
      <c r="A987" s="81"/>
      <c r="B987" s="82"/>
      <c r="D987" s="84"/>
      <c r="E987" s="81"/>
      <c r="F987" s="81"/>
      <c r="G987" s="82"/>
      <c r="I987" s="84"/>
      <c r="J987" s="81"/>
      <c r="K987" s="81"/>
      <c r="L987" s="82"/>
      <c r="N987" s="84"/>
    </row>
    <row r="988" spans="1:14" s="83" customFormat="1" x14ac:dyDescent="0.2">
      <c r="A988" s="81"/>
      <c r="B988" s="82"/>
      <c r="D988" s="84"/>
      <c r="E988" s="81"/>
      <c r="F988" s="81"/>
      <c r="G988" s="82"/>
      <c r="I988" s="84"/>
      <c r="J988" s="81"/>
      <c r="K988" s="81"/>
      <c r="L988" s="82"/>
      <c r="N988" s="84"/>
    </row>
    <row r="989" spans="1:14" s="83" customFormat="1" x14ac:dyDescent="0.2">
      <c r="A989" s="81"/>
      <c r="B989" s="82"/>
      <c r="D989" s="84"/>
      <c r="E989" s="81"/>
      <c r="F989" s="81"/>
      <c r="G989" s="82"/>
      <c r="I989" s="84"/>
      <c r="J989" s="81"/>
      <c r="K989" s="81"/>
      <c r="L989" s="82"/>
      <c r="N989" s="84"/>
    </row>
    <row r="990" spans="1:14" s="83" customFormat="1" x14ac:dyDescent="0.2">
      <c r="A990" s="81"/>
      <c r="B990" s="82"/>
      <c r="D990" s="84"/>
      <c r="E990" s="81"/>
      <c r="F990" s="81"/>
      <c r="G990" s="82"/>
      <c r="I990" s="84"/>
      <c r="J990" s="81"/>
      <c r="K990" s="81"/>
      <c r="L990" s="82"/>
      <c r="N990" s="84"/>
    </row>
    <row r="991" spans="1:14" s="83" customFormat="1" x14ac:dyDescent="0.2">
      <c r="A991" s="81"/>
      <c r="B991" s="82"/>
      <c r="D991" s="84"/>
      <c r="E991" s="81"/>
      <c r="F991" s="81"/>
      <c r="G991" s="82"/>
      <c r="I991" s="84"/>
      <c r="J991" s="81"/>
      <c r="K991" s="81"/>
      <c r="L991" s="82"/>
      <c r="N991" s="84"/>
    </row>
    <row r="992" spans="1:14" s="83" customFormat="1" x14ac:dyDescent="0.2">
      <c r="A992" s="81"/>
      <c r="B992" s="82"/>
      <c r="D992" s="84"/>
      <c r="E992" s="81"/>
      <c r="F992" s="81"/>
      <c r="G992" s="82"/>
      <c r="I992" s="84"/>
      <c r="J992" s="81"/>
      <c r="K992" s="81"/>
      <c r="L992" s="82"/>
      <c r="N992" s="84"/>
    </row>
    <row r="993" spans="1:14" s="83" customFormat="1" x14ac:dyDescent="0.2">
      <c r="A993" s="81"/>
      <c r="B993" s="82"/>
      <c r="D993" s="84"/>
      <c r="E993" s="81"/>
      <c r="F993" s="81"/>
      <c r="G993" s="82"/>
      <c r="I993" s="84"/>
      <c r="J993" s="81"/>
      <c r="K993" s="81"/>
      <c r="L993" s="82"/>
      <c r="N993" s="84"/>
    </row>
    <row r="994" spans="1:14" s="83" customFormat="1" x14ac:dyDescent="0.2">
      <c r="A994" s="81"/>
      <c r="B994" s="82"/>
      <c r="D994" s="84"/>
      <c r="E994" s="81"/>
      <c r="F994" s="81"/>
      <c r="G994" s="82"/>
      <c r="I994" s="84"/>
      <c r="J994" s="81"/>
      <c r="K994" s="81"/>
      <c r="L994" s="82"/>
      <c r="N994" s="84"/>
    </row>
    <row r="995" spans="1:14" s="83" customFormat="1" x14ac:dyDescent="0.2">
      <c r="A995" s="81"/>
      <c r="B995" s="82"/>
      <c r="D995" s="84"/>
      <c r="E995" s="81"/>
      <c r="F995" s="81"/>
      <c r="G995" s="82"/>
      <c r="I995" s="84"/>
      <c r="J995" s="81"/>
      <c r="K995" s="81"/>
      <c r="L995" s="82"/>
      <c r="N995" s="84"/>
    </row>
    <row r="996" spans="1:14" s="83" customFormat="1" x14ac:dyDescent="0.2">
      <c r="A996" s="81"/>
      <c r="B996" s="82"/>
      <c r="D996" s="84"/>
      <c r="E996" s="81"/>
      <c r="F996" s="81"/>
      <c r="G996" s="82"/>
      <c r="I996" s="84"/>
      <c r="J996" s="81"/>
      <c r="K996" s="81"/>
      <c r="L996" s="82"/>
      <c r="N996" s="84"/>
    </row>
    <row r="997" spans="1:14" s="83" customFormat="1" x14ac:dyDescent="0.2">
      <c r="A997" s="81"/>
      <c r="B997" s="82"/>
      <c r="D997" s="84"/>
      <c r="E997" s="81"/>
      <c r="F997" s="81"/>
      <c r="G997" s="82"/>
      <c r="I997" s="84"/>
      <c r="J997" s="81"/>
      <c r="K997" s="81"/>
      <c r="L997" s="82"/>
      <c r="N997" s="84"/>
    </row>
    <row r="998" spans="1:14" s="83" customFormat="1" x14ac:dyDescent="0.2">
      <c r="A998" s="81"/>
      <c r="B998" s="82"/>
      <c r="D998" s="84"/>
      <c r="E998" s="81"/>
      <c r="F998" s="81"/>
      <c r="G998" s="82"/>
      <c r="I998" s="84"/>
      <c r="J998" s="81"/>
      <c r="K998" s="81"/>
      <c r="L998" s="82"/>
      <c r="N998" s="84"/>
    </row>
    <row r="999" spans="1:14" s="83" customFormat="1" x14ac:dyDescent="0.2">
      <c r="A999" s="81"/>
      <c r="B999" s="82"/>
      <c r="D999" s="84"/>
      <c r="E999" s="81"/>
      <c r="F999" s="81"/>
      <c r="G999" s="82"/>
      <c r="I999" s="84"/>
      <c r="J999" s="81"/>
      <c r="K999" s="81"/>
      <c r="L999" s="82"/>
      <c r="N999" s="84"/>
    </row>
    <row r="1000" spans="1:14" s="83" customFormat="1" x14ac:dyDescent="0.2">
      <c r="A1000" s="81"/>
      <c r="B1000" s="82"/>
      <c r="D1000" s="84"/>
      <c r="E1000" s="81"/>
      <c r="F1000" s="81"/>
      <c r="G1000" s="82"/>
      <c r="I1000" s="84"/>
      <c r="J1000" s="81"/>
      <c r="K1000" s="81"/>
      <c r="L1000" s="82"/>
      <c r="N1000" s="84"/>
    </row>
    <row r="1001" spans="1:14" s="83" customFormat="1" x14ac:dyDescent="0.2">
      <c r="A1001" s="81"/>
      <c r="B1001" s="82"/>
      <c r="D1001" s="84"/>
      <c r="E1001" s="81"/>
      <c r="F1001" s="81"/>
      <c r="G1001" s="82"/>
      <c r="I1001" s="84"/>
      <c r="J1001" s="81"/>
      <c r="K1001" s="81"/>
      <c r="L1001" s="82"/>
      <c r="N1001" s="84"/>
    </row>
    <row r="1002" spans="1:14" s="83" customFormat="1" x14ac:dyDescent="0.2">
      <c r="A1002" s="81"/>
      <c r="B1002" s="82"/>
      <c r="D1002" s="84"/>
      <c r="E1002" s="81"/>
      <c r="F1002" s="81"/>
      <c r="G1002" s="82"/>
      <c r="I1002" s="84"/>
      <c r="J1002" s="81"/>
      <c r="K1002" s="81"/>
      <c r="L1002" s="82"/>
      <c r="N1002" s="84"/>
    </row>
    <row r="1003" spans="1:14" s="83" customFormat="1" x14ac:dyDescent="0.2">
      <c r="A1003" s="81"/>
      <c r="B1003" s="82"/>
      <c r="D1003" s="84"/>
      <c r="E1003" s="81"/>
      <c r="F1003" s="81"/>
      <c r="G1003" s="82"/>
      <c r="I1003" s="84"/>
      <c r="J1003" s="81"/>
      <c r="K1003" s="81"/>
      <c r="L1003" s="82"/>
      <c r="N1003" s="84"/>
    </row>
    <row r="1004" spans="1:14" s="83" customFormat="1" x14ac:dyDescent="0.2">
      <c r="A1004" s="81"/>
      <c r="B1004" s="82"/>
      <c r="D1004" s="84"/>
      <c r="E1004" s="81"/>
      <c r="F1004" s="81"/>
      <c r="G1004" s="82"/>
      <c r="I1004" s="84"/>
      <c r="J1004" s="81"/>
      <c r="K1004" s="81"/>
      <c r="L1004" s="82"/>
      <c r="N1004" s="84"/>
    </row>
    <row r="1005" spans="1:14" s="83" customFormat="1" x14ac:dyDescent="0.2">
      <c r="A1005" s="81"/>
      <c r="B1005" s="82"/>
      <c r="D1005" s="84"/>
      <c r="E1005" s="81"/>
      <c r="F1005" s="81"/>
      <c r="G1005" s="82"/>
      <c r="I1005" s="84"/>
      <c r="J1005" s="81"/>
      <c r="K1005" s="81"/>
      <c r="L1005" s="82"/>
      <c r="N1005" s="84"/>
    </row>
    <row r="1006" spans="1:14" s="83" customFormat="1" x14ac:dyDescent="0.2">
      <c r="A1006" s="81"/>
      <c r="B1006" s="82"/>
      <c r="D1006" s="84"/>
      <c r="E1006" s="81"/>
      <c r="F1006" s="81"/>
      <c r="G1006" s="82"/>
      <c r="I1006" s="84"/>
      <c r="J1006" s="81"/>
      <c r="K1006" s="81"/>
      <c r="L1006" s="82"/>
      <c r="N1006" s="84"/>
    </row>
    <row r="1007" spans="1:14" s="83" customFormat="1" x14ac:dyDescent="0.2">
      <c r="A1007" s="81"/>
      <c r="B1007" s="82"/>
      <c r="D1007" s="84"/>
      <c r="E1007" s="81"/>
      <c r="F1007" s="81"/>
      <c r="G1007" s="82"/>
      <c r="I1007" s="84"/>
      <c r="J1007" s="81"/>
      <c r="K1007" s="81"/>
      <c r="L1007" s="82"/>
      <c r="N1007" s="84"/>
    </row>
    <row r="1008" spans="1:14" s="83" customFormat="1" x14ac:dyDescent="0.2">
      <c r="A1008" s="81"/>
      <c r="B1008" s="82"/>
      <c r="D1008" s="84"/>
      <c r="E1008" s="81"/>
      <c r="F1008" s="81"/>
      <c r="G1008" s="82"/>
      <c r="I1008" s="84"/>
      <c r="J1008" s="81"/>
      <c r="K1008" s="81"/>
      <c r="L1008" s="82"/>
      <c r="N1008" s="84"/>
    </row>
    <row r="1009" spans="1:14" s="83" customFormat="1" x14ac:dyDescent="0.2">
      <c r="A1009" s="81"/>
      <c r="B1009" s="82"/>
      <c r="D1009" s="84"/>
      <c r="E1009" s="81"/>
      <c r="F1009" s="81"/>
      <c r="G1009" s="82"/>
      <c r="I1009" s="84"/>
      <c r="J1009" s="81"/>
      <c r="K1009" s="81"/>
      <c r="L1009" s="82"/>
      <c r="N1009" s="84"/>
    </row>
    <row r="1010" spans="1:14" s="83" customFormat="1" x14ac:dyDescent="0.2">
      <c r="A1010" s="81"/>
      <c r="B1010" s="82"/>
      <c r="D1010" s="84"/>
      <c r="E1010" s="81"/>
      <c r="F1010" s="81"/>
      <c r="G1010" s="82"/>
      <c r="I1010" s="84"/>
      <c r="J1010" s="81"/>
      <c r="K1010" s="81"/>
      <c r="L1010" s="82"/>
      <c r="N1010" s="84"/>
    </row>
    <row r="1011" spans="1:14" s="83" customFormat="1" x14ac:dyDescent="0.2">
      <c r="A1011" s="81"/>
      <c r="B1011" s="82"/>
      <c r="D1011" s="84"/>
      <c r="E1011" s="81"/>
      <c r="F1011" s="81"/>
      <c r="G1011" s="82"/>
      <c r="I1011" s="84"/>
      <c r="J1011" s="81"/>
      <c r="K1011" s="81"/>
      <c r="L1011" s="82"/>
      <c r="N1011" s="84"/>
    </row>
    <row r="1012" spans="1:14" s="83" customFormat="1" x14ac:dyDescent="0.2">
      <c r="A1012" s="81"/>
      <c r="B1012" s="82"/>
      <c r="D1012" s="84"/>
      <c r="E1012" s="81"/>
      <c r="F1012" s="81"/>
      <c r="G1012" s="82"/>
      <c r="I1012" s="84"/>
      <c r="J1012" s="81"/>
      <c r="K1012" s="81"/>
      <c r="L1012" s="82"/>
      <c r="N1012" s="84"/>
    </row>
    <row r="1013" spans="1:14" s="83" customFormat="1" x14ac:dyDescent="0.2">
      <c r="A1013" s="81"/>
      <c r="B1013" s="82"/>
      <c r="D1013" s="84"/>
      <c r="E1013" s="81"/>
      <c r="F1013" s="81"/>
      <c r="G1013" s="82"/>
      <c r="I1013" s="84"/>
      <c r="J1013" s="81"/>
      <c r="K1013" s="81"/>
      <c r="L1013" s="82"/>
      <c r="N1013" s="84"/>
    </row>
    <row r="1014" spans="1:14" s="83" customFormat="1" x14ac:dyDescent="0.2">
      <c r="A1014" s="81"/>
      <c r="B1014" s="82"/>
      <c r="D1014" s="84"/>
      <c r="E1014" s="81"/>
      <c r="F1014" s="81"/>
      <c r="G1014" s="82"/>
      <c r="I1014" s="84"/>
      <c r="J1014" s="81"/>
      <c r="K1014" s="81"/>
      <c r="L1014" s="82"/>
      <c r="N1014" s="84"/>
    </row>
    <row r="1015" spans="1:14" s="83" customFormat="1" x14ac:dyDescent="0.2">
      <c r="A1015" s="81"/>
      <c r="B1015" s="82"/>
      <c r="D1015" s="84"/>
      <c r="E1015" s="81"/>
      <c r="F1015" s="81"/>
      <c r="G1015" s="82"/>
      <c r="I1015" s="84"/>
      <c r="J1015" s="81"/>
      <c r="K1015" s="81"/>
      <c r="L1015" s="82"/>
      <c r="N1015" s="84"/>
    </row>
    <row r="1016" spans="1:14" s="83" customFormat="1" x14ac:dyDescent="0.2">
      <c r="A1016" s="81"/>
      <c r="B1016" s="82"/>
      <c r="D1016" s="84"/>
      <c r="E1016" s="81"/>
      <c r="F1016" s="81"/>
      <c r="G1016" s="82"/>
      <c r="I1016" s="84"/>
      <c r="J1016" s="81"/>
      <c r="K1016" s="81"/>
      <c r="L1016" s="82"/>
      <c r="N1016" s="84"/>
    </row>
    <row r="1017" spans="1:14" s="83" customFormat="1" x14ac:dyDescent="0.2">
      <c r="A1017" s="81"/>
      <c r="B1017" s="82"/>
      <c r="D1017" s="84"/>
      <c r="E1017" s="81"/>
      <c r="F1017" s="81"/>
      <c r="G1017" s="82"/>
      <c r="I1017" s="84"/>
      <c r="J1017" s="81"/>
      <c r="K1017" s="81"/>
      <c r="L1017" s="82"/>
      <c r="N1017" s="84"/>
    </row>
    <row r="1018" spans="1:14" s="83" customFormat="1" x14ac:dyDescent="0.2">
      <c r="A1018" s="81"/>
      <c r="B1018" s="82"/>
      <c r="D1018" s="84"/>
      <c r="E1018" s="81"/>
      <c r="F1018" s="81"/>
      <c r="G1018" s="82"/>
      <c r="I1018" s="84"/>
      <c r="J1018" s="81"/>
      <c r="K1018" s="81"/>
      <c r="L1018" s="82"/>
      <c r="N1018" s="84"/>
    </row>
    <row r="1019" spans="1:14" s="83" customFormat="1" x14ac:dyDescent="0.2">
      <c r="A1019" s="81"/>
      <c r="B1019" s="82"/>
      <c r="D1019" s="84"/>
      <c r="E1019" s="81"/>
      <c r="F1019" s="81"/>
      <c r="G1019" s="82"/>
      <c r="I1019" s="84"/>
      <c r="J1019" s="81"/>
      <c r="K1019" s="81"/>
      <c r="L1019" s="82"/>
      <c r="N1019" s="84"/>
    </row>
    <row r="1020" spans="1:14" s="83" customFormat="1" x14ac:dyDescent="0.2">
      <c r="A1020" s="81"/>
      <c r="B1020" s="82"/>
      <c r="D1020" s="84"/>
      <c r="E1020" s="81"/>
      <c r="F1020" s="81"/>
      <c r="G1020" s="82"/>
      <c r="I1020" s="84"/>
      <c r="J1020" s="81"/>
      <c r="K1020" s="81"/>
      <c r="L1020" s="82"/>
      <c r="N1020" s="84"/>
    </row>
    <row r="1021" spans="1:14" s="83" customFormat="1" x14ac:dyDescent="0.2">
      <c r="A1021" s="81"/>
      <c r="B1021" s="82"/>
      <c r="D1021" s="84"/>
      <c r="E1021" s="81"/>
      <c r="F1021" s="81"/>
      <c r="G1021" s="82"/>
      <c r="I1021" s="84"/>
      <c r="J1021" s="81"/>
      <c r="K1021" s="81"/>
      <c r="L1021" s="82"/>
      <c r="N1021" s="84"/>
    </row>
    <row r="1022" spans="1:14" s="83" customFormat="1" x14ac:dyDescent="0.2">
      <c r="A1022" s="81"/>
      <c r="B1022" s="82"/>
      <c r="D1022" s="84"/>
      <c r="E1022" s="81"/>
      <c r="F1022" s="81"/>
      <c r="G1022" s="82"/>
      <c r="I1022" s="84"/>
      <c r="J1022" s="81"/>
      <c r="K1022" s="81"/>
      <c r="L1022" s="82"/>
      <c r="N1022" s="84"/>
    </row>
    <row r="1023" spans="1:14" s="83" customFormat="1" x14ac:dyDescent="0.2">
      <c r="A1023" s="81"/>
      <c r="B1023" s="82"/>
      <c r="D1023" s="84"/>
      <c r="E1023" s="81"/>
      <c r="F1023" s="81"/>
      <c r="G1023" s="82"/>
      <c r="I1023" s="84"/>
      <c r="J1023" s="81"/>
      <c r="K1023" s="81"/>
      <c r="L1023" s="82"/>
      <c r="N1023" s="84"/>
    </row>
    <row r="1024" spans="1:14" s="83" customFormat="1" x14ac:dyDescent="0.2">
      <c r="A1024" s="81"/>
      <c r="B1024" s="82"/>
      <c r="D1024" s="84"/>
      <c r="E1024" s="81"/>
      <c r="F1024" s="81"/>
      <c r="G1024" s="82"/>
      <c r="I1024" s="84"/>
      <c r="J1024" s="81"/>
      <c r="K1024" s="81"/>
      <c r="L1024" s="82"/>
      <c r="N1024" s="84"/>
    </row>
    <row r="1025" spans="1:14" s="83" customFormat="1" x14ac:dyDescent="0.2">
      <c r="A1025" s="81"/>
      <c r="B1025" s="82"/>
      <c r="D1025" s="84"/>
      <c r="E1025" s="81"/>
      <c r="F1025" s="81"/>
      <c r="G1025" s="82"/>
      <c r="I1025" s="84"/>
      <c r="J1025" s="81"/>
      <c r="K1025" s="81"/>
      <c r="L1025" s="82"/>
      <c r="N1025" s="84"/>
    </row>
    <row r="1026" spans="1:14" s="83" customFormat="1" x14ac:dyDescent="0.2">
      <c r="A1026" s="81"/>
      <c r="B1026" s="82"/>
      <c r="D1026" s="84"/>
      <c r="E1026" s="81"/>
      <c r="F1026" s="81"/>
      <c r="G1026" s="82"/>
      <c r="I1026" s="84"/>
      <c r="J1026" s="81"/>
      <c r="K1026" s="81"/>
      <c r="L1026" s="82"/>
      <c r="N1026" s="84"/>
    </row>
    <row r="1027" spans="1:14" s="83" customFormat="1" x14ac:dyDescent="0.2">
      <c r="A1027" s="81"/>
      <c r="B1027" s="82"/>
      <c r="D1027" s="84"/>
      <c r="E1027" s="81"/>
      <c r="F1027" s="81"/>
      <c r="G1027" s="82"/>
      <c r="I1027" s="84"/>
      <c r="J1027" s="81"/>
      <c r="K1027" s="81"/>
      <c r="L1027" s="82"/>
      <c r="N1027" s="84"/>
    </row>
    <row r="1028" spans="1:14" s="83" customFormat="1" x14ac:dyDescent="0.2">
      <c r="A1028" s="81"/>
      <c r="B1028" s="82"/>
      <c r="D1028" s="84"/>
      <c r="E1028" s="81"/>
      <c r="F1028" s="81"/>
      <c r="G1028" s="82"/>
      <c r="I1028" s="84"/>
      <c r="J1028" s="81"/>
      <c r="K1028" s="81"/>
      <c r="L1028" s="82"/>
      <c r="N1028" s="84"/>
    </row>
    <row r="1029" spans="1:14" s="83" customFormat="1" x14ac:dyDescent="0.2">
      <c r="A1029" s="81"/>
      <c r="B1029" s="82"/>
      <c r="D1029" s="84"/>
      <c r="E1029" s="81"/>
      <c r="F1029" s="81"/>
      <c r="G1029" s="82"/>
      <c r="I1029" s="84"/>
      <c r="J1029" s="81"/>
      <c r="K1029" s="81"/>
      <c r="L1029" s="82"/>
      <c r="N1029" s="84"/>
    </row>
    <row r="1030" spans="1:14" s="83" customFormat="1" x14ac:dyDescent="0.2">
      <c r="A1030" s="81"/>
      <c r="B1030" s="82"/>
      <c r="D1030" s="84"/>
      <c r="E1030" s="81"/>
      <c r="F1030" s="81"/>
      <c r="G1030" s="82"/>
      <c r="I1030" s="84"/>
      <c r="J1030" s="81"/>
      <c r="K1030" s="81"/>
      <c r="L1030" s="82"/>
      <c r="N1030" s="84"/>
    </row>
    <row r="1031" spans="1:14" s="83" customFormat="1" x14ac:dyDescent="0.2">
      <c r="A1031" s="81"/>
      <c r="B1031" s="82"/>
      <c r="D1031" s="84"/>
      <c r="E1031" s="81"/>
      <c r="F1031" s="81"/>
      <c r="G1031" s="82"/>
      <c r="I1031" s="84"/>
      <c r="J1031" s="81"/>
      <c r="K1031" s="81"/>
      <c r="L1031" s="82"/>
      <c r="N1031" s="84"/>
    </row>
    <row r="1032" spans="1:14" s="83" customFormat="1" x14ac:dyDescent="0.2">
      <c r="A1032" s="81"/>
      <c r="B1032" s="82"/>
      <c r="D1032" s="84"/>
      <c r="E1032" s="81"/>
      <c r="F1032" s="81"/>
      <c r="G1032" s="82"/>
      <c r="I1032" s="84"/>
      <c r="J1032" s="81"/>
      <c r="K1032" s="81"/>
      <c r="L1032" s="82"/>
      <c r="N1032" s="84"/>
    </row>
    <row r="1033" spans="1:14" s="83" customFormat="1" x14ac:dyDescent="0.2">
      <c r="A1033" s="81"/>
      <c r="B1033" s="82"/>
      <c r="D1033" s="84"/>
      <c r="E1033" s="81"/>
      <c r="F1033" s="81"/>
      <c r="G1033" s="82"/>
      <c r="I1033" s="84"/>
      <c r="J1033" s="81"/>
      <c r="K1033" s="81"/>
      <c r="L1033" s="82"/>
      <c r="N1033" s="84"/>
    </row>
    <row r="1034" spans="1:14" s="83" customFormat="1" x14ac:dyDescent="0.2">
      <c r="A1034" s="81"/>
      <c r="B1034" s="82"/>
      <c r="D1034" s="84"/>
      <c r="E1034" s="81"/>
      <c r="F1034" s="81"/>
      <c r="G1034" s="82"/>
      <c r="I1034" s="84"/>
      <c r="J1034" s="81"/>
      <c r="K1034" s="81"/>
      <c r="L1034" s="82"/>
      <c r="N1034" s="84"/>
    </row>
    <row r="1035" spans="1:14" s="83" customFormat="1" x14ac:dyDescent="0.2">
      <c r="A1035" s="81"/>
      <c r="B1035" s="82"/>
      <c r="D1035" s="84"/>
      <c r="E1035" s="81"/>
      <c r="F1035" s="81"/>
      <c r="G1035" s="82"/>
      <c r="I1035" s="84"/>
      <c r="J1035" s="81"/>
      <c r="K1035" s="81"/>
      <c r="L1035" s="82"/>
      <c r="N1035" s="84"/>
    </row>
    <row r="1036" spans="1:14" s="83" customFormat="1" x14ac:dyDescent="0.2">
      <c r="A1036" s="81"/>
      <c r="B1036" s="82"/>
      <c r="D1036" s="84"/>
      <c r="E1036" s="81"/>
      <c r="F1036" s="81"/>
      <c r="G1036" s="82"/>
      <c r="I1036" s="84"/>
      <c r="J1036" s="81"/>
      <c r="K1036" s="81"/>
      <c r="L1036" s="82"/>
      <c r="N1036" s="84"/>
    </row>
    <row r="1037" spans="1:14" s="83" customFormat="1" x14ac:dyDescent="0.2">
      <c r="A1037" s="81"/>
      <c r="B1037" s="82"/>
      <c r="D1037" s="84"/>
      <c r="E1037" s="81"/>
      <c r="F1037" s="81"/>
      <c r="G1037" s="82"/>
      <c r="I1037" s="84"/>
      <c r="J1037" s="81"/>
      <c r="K1037" s="81"/>
      <c r="L1037" s="82"/>
      <c r="N1037" s="84"/>
    </row>
    <row r="1038" spans="1:14" s="83" customFormat="1" x14ac:dyDescent="0.2">
      <c r="A1038" s="81"/>
      <c r="B1038" s="82"/>
      <c r="D1038" s="84"/>
      <c r="E1038" s="81"/>
      <c r="F1038" s="81"/>
      <c r="G1038" s="82"/>
      <c r="I1038" s="84"/>
      <c r="J1038" s="81"/>
      <c r="K1038" s="81"/>
      <c r="L1038" s="82"/>
      <c r="N1038" s="84"/>
    </row>
    <row r="1039" spans="1:14" s="83" customFormat="1" x14ac:dyDescent="0.2">
      <c r="A1039" s="81"/>
      <c r="B1039" s="82"/>
      <c r="D1039" s="84"/>
      <c r="E1039" s="81"/>
      <c r="F1039" s="81"/>
      <c r="G1039" s="82"/>
      <c r="I1039" s="84"/>
      <c r="J1039" s="81"/>
      <c r="K1039" s="81"/>
      <c r="L1039" s="82"/>
      <c r="N1039" s="84"/>
    </row>
    <row r="1040" spans="1:14" s="83" customFormat="1" x14ac:dyDescent="0.2">
      <c r="A1040" s="81"/>
      <c r="B1040" s="82"/>
      <c r="D1040" s="84"/>
      <c r="E1040" s="81"/>
      <c r="F1040" s="81"/>
      <c r="G1040" s="82"/>
      <c r="I1040" s="84"/>
      <c r="J1040" s="81"/>
      <c r="K1040" s="81"/>
      <c r="L1040" s="82"/>
      <c r="N1040" s="84"/>
    </row>
    <row r="1041" spans="1:14" s="83" customFormat="1" x14ac:dyDescent="0.2">
      <c r="A1041" s="81"/>
      <c r="B1041" s="82"/>
      <c r="D1041" s="84"/>
      <c r="E1041" s="81"/>
      <c r="F1041" s="81"/>
      <c r="G1041" s="82"/>
      <c r="I1041" s="84"/>
      <c r="J1041" s="81"/>
      <c r="K1041" s="81"/>
      <c r="L1041" s="82"/>
      <c r="N1041" s="84"/>
    </row>
    <row r="1042" spans="1:14" s="83" customFormat="1" x14ac:dyDescent="0.2">
      <c r="A1042" s="81"/>
      <c r="B1042" s="82"/>
      <c r="D1042" s="84"/>
      <c r="E1042" s="81"/>
      <c r="F1042" s="81"/>
      <c r="G1042" s="82"/>
      <c r="I1042" s="84"/>
      <c r="J1042" s="81"/>
      <c r="K1042" s="81"/>
      <c r="L1042" s="82"/>
      <c r="N1042" s="84"/>
    </row>
    <row r="1043" spans="1:14" s="83" customFormat="1" x14ac:dyDescent="0.2">
      <c r="A1043" s="81"/>
      <c r="B1043" s="82"/>
      <c r="D1043" s="84"/>
      <c r="E1043" s="81"/>
      <c r="F1043" s="81"/>
      <c r="G1043" s="82"/>
      <c r="I1043" s="84"/>
      <c r="J1043" s="81"/>
      <c r="K1043" s="81"/>
      <c r="L1043" s="82"/>
      <c r="N1043" s="84"/>
    </row>
    <row r="1044" spans="1:14" s="83" customFormat="1" x14ac:dyDescent="0.2">
      <c r="A1044" s="81"/>
      <c r="B1044" s="82"/>
      <c r="D1044" s="84"/>
      <c r="E1044" s="81"/>
      <c r="F1044" s="81"/>
      <c r="G1044" s="82"/>
      <c r="I1044" s="84"/>
      <c r="J1044" s="81"/>
      <c r="K1044" s="81"/>
      <c r="L1044" s="82"/>
      <c r="N1044" s="84"/>
    </row>
    <row r="1045" spans="1:14" s="83" customFormat="1" x14ac:dyDescent="0.2">
      <c r="A1045" s="81"/>
      <c r="B1045" s="82"/>
      <c r="D1045" s="84"/>
      <c r="E1045" s="81"/>
      <c r="F1045" s="81"/>
      <c r="G1045" s="82"/>
      <c r="I1045" s="84"/>
      <c r="J1045" s="81"/>
      <c r="K1045" s="81"/>
      <c r="L1045" s="82"/>
      <c r="N1045" s="84"/>
    </row>
    <row r="1046" spans="1:14" s="83" customFormat="1" x14ac:dyDescent="0.2">
      <c r="A1046" s="81"/>
      <c r="B1046" s="82"/>
      <c r="D1046" s="84"/>
      <c r="E1046" s="81"/>
      <c r="F1046" s="81"/>
      <c r="G1046" s="82"/>
      <c r="I1046" s="84"/>
      <c r="J1046" s="81"/>
      <c r="K1046" s="81"/>
      <c r="L1046" s="82"/>
      <c r="N1046" s="84"/>
    </row>
    <row r="1047" spans="1:14" s="83" customFormat="1" x14ac:dyDescent="0.2">
      <c r="A1047" s="81"/>
      <c r="B1047" s="82"/>
      <c r="D1047" s="84"/>
      <c r="E1047" s="81"/>
      <c r="F1047" s="81"/>
      <c r="G1047" s="82"/>
      <c r="I1047" s="84"/>
      <c r="J1047" s="81"/>
      <c r="K1047" s="81"/>
      <c r="L1047" s="82"/>
      <c r="N1047" s="84"/>
    </row>
    <row r="1048" spans="1:14" s="83" customFormat="1" x14ac:dyDescent="0.2">
      <c r="A1048" s="81"/>
      <c r="B1048" s="82"/>
      <c r="D1048" s="84"/>
      <c r="E1048" s="81"/>
      <c r="F1048" s="81"/>
      <c r="G1048" s="82"/>
      <c r="I1048" s="84"/>
      <c r="J1048" s="81"/>
      <c r="K1048" s="81"/>
      <c r="L1048" s="82"/>
      <c r="N1048" s="84"/>
    </row>
    <row r="1049" spans="1:14" s="83" customFormat="1" x14ac:dyDescent="0.2">
      <c r="A1049" s="81"/>
      <c r="B1049" s="82"/>
      <c r="D1049" s="84"/>
      <c r="E1049" s="81"/>
      <c r="F1049" s="81"/>
      <c r="G1049" s="82"/>
      <c r="I1049" s="84"/>
      <c r="J1049" s="81"/>
      <c r="K1049" s="81"/>
      <c r="L1049" s="82"/>
      <c r="N1049" s="84"/>
    </row>
    <row r="1050" spans="1:14" s="83" customFormat="1" x14ac:dyDescent="0.2">
      <c r="A1050" s="81"/>
      <c r="B1050" s="82"/>
      <c r="D1050" s="84"/>
      <c r="E1050" s="81"/>
      <c r="F1050" s="81"/>
      <c r="G1050" s="82"/>
      <c r="I1050" s="84"/>
      <c r="J1050" s="81"/>
      <c r="K1050" s="81"/>
      <c r="L1050" s="82"/>
      <c r="N1050" s="84"/>
    </row>
    <row r="1051" spans="1:14" s="83" customFormat="1" x14ac:dyDescent="0.2">
      <c r="A1051" s="81"/>
      <c r="B1051" s="82"/>
      <c r="D1051" s="84"/>
      <c r="E1051" s="81"/>
      <c r="F1051" s="81"/>
      <c r="G1051" s="82"/>
      <c r="I1051" s="84"/>
      <c r="J1051" s="81"/>
      <c r="K1051" s="81"/>
      <c r="L1051" s="82"/>
      <c r="N1051" s="84"/>
    </row>
    <row r="1052" spans="1:14" s="83" customFormat="1" x14ac:dyDescent="0.2">
      <c r="A1052" s="81"/>
      <c r="B1052" s="82"/>
      <c r="D1052" s="84"/>
      <c r="E1052" s="81"/>
      <c r="F1052" s="81"/>
      <c r="G1052" s="82"/>
      <c r="I1052" s="84"/>
      <c r="J1052" s="81"/>
      <c r="K1052" s="81"/>
      <c r="L1052" s="82"/>
      <c r="N1052" s="84"/>
    </row>
    <row r="1053" spans="1:14" s="83" customFormat="1" x14ac:dyDescent="0.2">
      <c r="A1053" s="81"/>
      <c r="B1053" s="82"/>
      <c r="D1053" s="84"/>
      <c r="E1053" s="81"/>
      <c r="F1053" s="81"/>
      <c r="G1053" s="82"/>
      <c r="I1053" s="84"/>
      <c r="J1053" s="81"/>
      <c r="K1053" s="81"/>
      <c r="L1053" s="82"/>
      <c r="N1053" s="84"/>
    </row>
    <row r="1054" spans="1:14" s="83" customFormat="1" x14ac:dyDescent="0.2">
      <c r="A1054" s="81"/>
      <c r="B1054" s="82"/>
      <c r="D1054" s="84"/>
      <c r="E1054" s="81"/>
      <c r="F1054" s="81"/>
      <c r="G1054" s="82"/>
      <c r="I1054" s="84"/>
      <c r="J1054" s="81"/>
      <c r="K1054" s="81"/>
      <c r="L1054" s="82"/>
      <c r="N1054" s="84"/>
    </row>
    <row r="1055" spans="1:14" s="83" customFormat="1" x14ac:dyDescent="0.2">
      <c r="A1055" s="81"/>
      <c r="B1055" s="82"/>
      <c r="D1055" s="84"/>
      <c r="E1055" s="81"/>
      <c r="F1055" s="81"/>
      <c r="G1055" s="82"/>
      <c r="I1055" s="84"/>
      <c r="J1055" s="81"/>
      <c r="K1055" s="81"/>
      <c r="L1055" s="82"/>
      <c r="N1055" s="84"/>
    </row>
    <row r="1056" spans="1:14" s="83" customFormat="1" x14ac:dyDescent="0.2">
      <c r="A1056" s="81"/>
      <c r="B1056" s="82"/>
      <c r="D1056" s="84"/>
      <c r="E1056" s="81"/>
      <c r="F1056" s="81"/>
      <c r="G1056" s="82"/>
      <c r="I1056" s="84"/>
      <c r="J1056" s="81"/>
      <c r="K1056" s="81"/>
      <c r="L1056" s="82"/>
      <c r="N1056" s="84"/>
    </row>
    <row r="1057" spans="1:14" s="83" customFormat="1" x14ac:dyDescent="0.2">
      <c r="A1057" s="81"/>
      <c r="B1057" s="82"/>
      <c r="D1057" s="84"/>
      <c r="E1057" s="81"/>
      <c r="F1057" s="81"/>
      <c r="G1057" s="82"/>
      <c r="I1057" s="84"/>
      <c r="J1057" s="81"/>
      <c r="K1057" s="81"/>
      <c r="L1057" s="82"/>
      <c r="N1057" s="84"/>
    </row>
    <row r="1058" spans="1:14" s="83" customFormat="1" x14ac:dyDescent="0.2">
      <c r="A1058" s="81"/>
      <c r="B1058" s="82"/>
      <c r="D1058" s="84"/>
      <c r="E1058" s="81"/>
      <c r="F1058" s="81"/>
      <c r="G1058" s="82"/>
      <c r="I1058" s="84"/>
      <c r="J1058" s="81"/>
      <c r="K1058" s="81"/>
      <c r="L1058" s="82"/>
      <c r="N1058" s="84"/>
    </row>
    <row r="1059" spans="1:14" s="83" customFormat="1" x14ac:dyDescent="0.2">
      <c r="A1059" s="81"/>
      <c r="B1059" s="82"/>
      <c r="D1059" s="84"/>
      <c r="E1059" s="81"/>
      <c r="F1059" s="81"/>
      <c r="G1059" s="82"/>
      <c r="I1059" s="84"/>
      <c r="J1059" s="81"/>
      <c r="K1059" s="81"/>
      <c r="L1059" s="82"/>
      <c r="N1059" s="84"/>
    </row>
    <row r="1060" spans="1:14" s="83" customFormat="1" x14ac:dyDescent="0.2">
      <c r="A1060" s="81"/>
      <c r="B1060" s="82"/>
      <c r="D1060" s="84"/>
      <c r="E1060" s="81"/>
      <c r="F1060" s="81"/>
      <c r="G1060" s="82"/>
      <c r="I1060" s="84"/>
      <c r="J1060" s="81"/>
      <c r="K1060" s="81"/>
      <c r="L1060" s="82"/>
      <c r="N1060" s="84"/>
    </row>
    <row r="1061" spans="1:14" s="83" customFormat="1" x14ac:dyDescent="0.2">
      <c r="A1061" s="81"/>
      <c r="B1061" s="82"/>
      <c r="D1061" s="84"/>
      <c r="E1061" s="81"/>
      <c r="F1061" s="81"/>
      <c r="G1061" s="82"/>
      <c r="I1061" s="84"/>
      <c r="J1061" s="81"/>
      <c r="K1061" s="81"/>
      <c r="L1061" s="82"/>
      <c r="N1061" s="84"/>
    </row>
    <row r="1062" spans="1:14" s="83" customFormat="1" x14ac:dyDescent="0.2">
      <c r="A1062" s="81"/>
      <c r="B1062" s="82"/>
      <c r="D1062" s="84"/>
      <c r="E1062" s="81"/>
      <c r="F1062" s="81"/>
      <c r="G1062" s="82"/>
      <c r="I1062" s="84"/>
      <c r="J1062" s="81"/>
      <c r="K1062" s="81"/>
      <c r="L1062" s="82"/>
      <c r="N1062" s="84"/>
    </row>
    <row r="1063" spans="1:14" s="83" customFormat="1" x14ac:dyDescent="0.2">
      <c r="A1063" s="81"/>
      <c r="B1063" s="82"/>
      <c r="D1063" s="84"/>
      <c r="E1063" s="81"/>
      <c r="F1063" s="81"/>
      <c r="G1063" s="82"/>
      <c r="I1063" s="84"/>
      <c r="J1063" s="81"/>
      <c r="K1063" s="81"/>
      <c r="L1063" s="82"/>
      <c r="N1063" s="84"/>
    </row>
    <row r="1064" spans="1:14" s="83" customFormat="1" x14ac:dyDescent="0.2">
      <c r="A1064" s="81"/>
      <c r="B1064" s="82"/>
      <c r="D1064" s="84"/>
      <c r="E1064" s="81"/>
      <c r="F1064" s="81"/>
      <c r="G1064" s="82"/>
      <c r="I1064" s="84"/>
      <c r="J1064" s="81"/>
      <c r="K1064" s="81"/>
      <c r="L1064" s="82"/>
      <c r="N1064" s="84"/>
    </row>
    <row r="1065" spans="1:14" s="83" customFormat="1" x14ac:dyDescent="0.2">
      <c r="A1065" s="81"/>
      <c r="B1065" s="82"/>
      <c r="D1065" s="84"/>
      <c r="E1065" s="81"/>
      <c r="F1065" s="81"/>
      <c r="G1065" s="82"/>
      <c r="I1065" s="84"/>
      <c r="J1065" s="81"/>
      <c r="K1065" s="81"/>
      <c r="L1065" s="82"/>
      <c r="N1065" s="84"/>
    </row>
    <row r="1066" spans="1:14" s="83" customFormat="1" x14ac:dyDescent="0.2">
      <c r="A1066" s="81"/>
      <c r="B1066" s="82"/>
      <c r="D1066" s="84"/>
      <c r="E1066" s="81"/>
      <c r="F1066" s="81"/>
      <c r="G1066" s="82"/>
      <c r="I1066" s="84"/>
      <c r="J1066" s="81"/>
      <c r="K1066" s="81"/>
      <c r="L1066" s="82"/>
      <c r="N1066" s="84"/>
    </row>
    <row r="1067" spans="1:14" s="83" customFormat="1" x14ac:dyDescent="0.2">
      <c r="A1067" s="81"/>
      <c r="B1067" s="82"/>
      <c r="D1067" s="84"/>
      <c r="E1067" s="81"/>
      <c r="F1067" s="81"/>
      <c r="G1067" s="82"/>
      <c r="I1067" s="84"/>
      <c r="J1067" s="81"/>
      <c r="K1067" s="81"/>
      <c r="L1067" s="82"/>
      <c r="N1067" s="84"/>
    </row>
    <row r="1068" spans="1:14" s="83" customFormat="1" x14ac:dyDescent="0.2">
      <c r="A1068" s="81"/>
      <c r="B1068" s="82"/>
      <c r="D1068" s="84"/>
      <c r="E1068" s="81"/>
      <c r="F1068" s="81"/>
      <c r="G1068" s="82"/>
      <c r="I1068" s="84"/>
      <c r="J1068" s="81"/>
      <c r="K1068" s="81"/>
      <c r="L1068" s="82"/>
      <c r="N1068" s="84"/>
    </row>
    <row r="1069" spans="1:14" s="83" customFormat="1" x14ac:dyDescent="0.2">
      <c r="A1069" s="81"/>
      <c r="B1069" s="82"/>
      <c r="D1069" s="84"/>
      <c r="E1069" s="81"/>
      <c r="F1069" s="81"/>
      <c r="G1069" s="82"/>
      <c r="I1069" s="84"/>
      <c r="J1069" s="81"/>
      <c r="K1069" s="81"/>
      <c r="L1069" s="82"/>
      <c r="N1069" s="84"/>
    </row>
    <row r="1070" spans="1:14" s="83" customFormat="1" x14ac:dyDescent="0.2">
      <c r="A1070" s="81"/>
      <c r="B1070" s="82"/>
      <c r="D1070" s="84"/>
      <c r="E1070" s="81"/>
      <c r="F1070" s="81"/>
      <c r="G1070" s="82"/>
      <c r="I1070" s="84"/>
      <c r="J1070" s="81"/>
      <c r="K1070" s="81"/>
      <c r="L1070" s="82"/>
      <c r="N1070" s="84"/>
    </row>
    <row r="1071" spans="1:14" s="83" customFormat="1" x14ac:dyDescent="0.2">
      <c r="A1071" s="81"/>
      <c r="B1071" s="82"/>
      <c r="D1071" s="84"/>
      <c r="E1071" s="81"/>
      <c r="F1071" s="81"/>
      <c r="G1071" s="82"/>
      <c r="I1071" s="84"/>
      <c r="J1071" s="81"/>
      <c r="K1071" s="81"/>
      <c r="L1071" s="82"/>
      <c r="N1071" s="84"/>
    </row>
    <row r="1072" spans="1:14" s="83" customFormat="1" x14ac:dyDescent="0.2">
      <c r="A1072" s="81"/>
      <c r="B1072" s="82"/>
      <c r="D1072" s="84"/>
      <c r="E1072" s="81"/>
      <c r="F1072" s="81"/>
      <c r="G1072" s="82"/>
      <c r="I1072" s="84"/>
      <c r="J1072" s="81"/>
      <c r="K1072" s="81"/>
      <c r="L1072" s="82"/>
      <c r="N1072" s="84"/>
    </row>
    <row r="1073" spans="1:14" s="83" customFormat="1" x14ac:dyDescent="0.2">
      <c r="A1073" s="81"/>
      <c r="B1073" s="82"/>
      <c r="D1073" s="84"/>
      <c r="E1073" s="81"/>
      <c r="F1073" s="81"/>
      <c r="G1073" s="82"/>
      <c r="I1073" s="84"/>
      <c r="J1073" s="81"/>
      <c r="K1073" s="81"/>
      <c r="L1073" s="82"/>
      <c r="N1073" s="84"/>
    </row>
    <row r="1074" spans="1:14" s="83" customFormat="1" x14ac:dyDescent="0.2">
      <c r="A1074" s="81"/>
      <c r="B1074" s="82"/>
      <c r="D1074" s="84"/>
      <c r="E1074" s="81"/>
      <c r="F1074" s="81"/>
      <c r="G1074" s="82"/>
      <c r="I1074" s="84"/>
      <c r="J1074" s="81"/>
      <c r="K1074" s="81"/>
      <c r="L1074" s="82"/>
      <c r="N1074" s="84"/>
    </row>
    <row r="1075" spans="1:14" s="83" customFormat="1" x14ac:dyDescent="0.2">
      <c r="A1075" s="81"/>
      <c r="B1075" s="82"/>
      <c r="D1075" s="84"/>
      <c r="E1075" s="81"/>
      <c r="F1075" s="81"/>
      <c r="G1075" s="82"/>
      <c r="I1075" s="84"/>
      <c r="J1075" s="81"/>
      <c r="K1075" s="81"/>
      <c r="L1075" s="82"/>
      <c r="N1075" s="84"/>
    </row>
    <row r="1076" spans="1:14" s="83" customFormat="1" x14ac:dyDescent="0.2">
      <c r="A1076" s="81"/>
      <c r="B1076" s="82"/>
      <c r="D1076" s="84"/>
      <c r="E1076" s="81"/>
      <c r="F1076" s="81"/>
      <c r="G1076" s="82"/>
      <c r="I1076" s="84"/>
      <c r="J1076" s="81"/>
      <c r="K1076" s="81"/>
      <c r="L1076" s="82"/>
      <c r="N1076" s="84"/>
    </row>
    <row r="1077" spans="1:14" s="83" customFormat="1" x14ac:dyDescent="0.2">
      <c r="A1077" s="81"/>
      <c r="B1077" s="82"/>
      <c r="D1077" s="84"/>
      <c r="E1077" s="81"/>
      <c r="F1077" s="81"/>
      <c r="G1077" s="82"/>
      <c r="I1077" s="84"/>
      <c r="J1077" s="81"/>
      <c r="K1077" s="81"/>
      <c r="L1077" s="82"/>
      <c r="N1077" s="84"/>
    </row>
    <row r="1078" spans="1:14" s="83" customFormat="1" x14ac:dyDescent="0.2">
      <c r="A1078" s="81"/>
      <c r="B1078" s="82"/>
      <c r="D1078" s="84"/>
      <c r="E1078" s="81"/>
      <c r="F1078" s="81"/>
      <c r="G1078" s="82"/>
      <c r="I1078" s="84"/>
      <c r="J1078" s="81"/>
      <c r="K1078" s="81"/>
      <c r="L1078" s="82"/>
      <c r="N1078" s="84"/>
    </row>
    <row r="1079" spans="1:14" s="83" customFormat="1" x14ac:dyDescent="0.2">
      <c r="A1079" s="81"/>
      <c r="B1079" s="82"/>
      <c r="D1079" s="84"/>
      <c r="E1079" s="81"/>
      <c r="F1079" s="81"/>
      <c r="G1079" s="82"/>
      <c r="I1079" s="84"/>
      <c r="J1079" s="81"/>
      <c r="K1079" s="81"/>
      <c r="L1079" s="82"/>
      <c r="N1079" s="84"/>
    </row>
    <row r="1080" spans="1:14" s="83" customFormat="1" x14ac:dyDescent="0.2">
      <c r="A1080" s="81"/>
      <c r="B1080" s="82"/>
      <c r="D1080" s="84"/>
      <c r="E1080" s="81"/>
      <c r="F1080" s="81"/>
      <c r="G1080" s="82"/>
      <c r="I1080" s="84"/>
      <c r="J1080" s="81"/>
      <c r="K1080" s="81"/>
      <c r="L1080" s="82"/>
      <c r="N1080" s="84"/>
    </row>
    <row r="1081" spans="1:14" s="83" customFormat="1" x14ac:dyDescent="0.2">
      <c r="A1081" s="81"/>
      <c r="B1081" s="82"/>
      <c r="D1081" s="84"/>
      <c r="E1081" s="81"/>
      <c r="F1081" s="81"/>
      <c r="G1081" s="82"/>
      <c r="I1081" s="84"/>
      <c r="J1081" s="81"/>
      <c r="K1081" s="81"/>
      <c r="L1081" s="82"/>
      <c r="N1081" s="84"/>
    </row>
    <row r="1082" spans="1:14" s="83" customFormat="1" x14ac:dyDescent="0.2">
      <c r="A1082" s="81"/>
      <c r="B1082" s="82"/>
      <c r="D1082" s="84"/>
      <c r="E1082" s="81"/>
      <c r="F1082" s="81"/>
      <c r="G1082" s="82"/>
      <c r="I1082" s="84"/>
      <c r="J1082" s="81"/>
      <c r="K1082" s="81"/>
      <c r="L1082" s="82"/>
      <c r="N1082" s="84"/>
    </row>
    <row r="1083" spans="1:14" s="83" customFormat="1" x14ac:dyDescent="0.2">
      <c r="A1083" s="81"/>
      <c r="B1083" s="82"/>
      <c r="D1083" s="84"/>
      <c r="E1083" s="81"/>
      <c r="F1083" s="81"/>
      <c r="G1083" s="82"/>
      <c r="I1083" s="84"/>
      <c r="J1083" s="81"/>
      <c r="K1083" s="81"/>
      <c r="L1083" s="82"/>
      <c r="N1083" s="84"/>
    </row>
    <row r="1084" spans="1:14" s="83" customFormat="1" x14ac:dyDescent="0.2">
      <c r="A1084" s="81"/>
      <c r="B1084" s="82"/>
      <c r="D1084" s="84"/>
      <c r="E1084" s="81"/>
      <c r="F1084" s="81"/>
      <c r="G1084" s="82"/>
      <c r="I1084" s="84"/>
      <c r="J1084" s="81"/>
      <c r="K1084" s="81"/>
      <c r="L1084" s="82"/>
      <c r="N1084" s="84"/>
    </row>
    <row r="1085" spans="1:14" s="83" customFormat="1" x14ac:dyDescent="0.2">
      <c r="A1085" s="81"/>
      <c r="B1085" s="82"/>
      <c r="D1085" s="84"/>
      <c r="E1085" s="81"/>
      <c r="F1085" s="81"/>
      <c r="G1085" s="82"/>
      <c r="I1085" s="84"/>
      <c r="J1085" s="81"/>
      <c r="K1085" s="81"/>
      <c r="L1085" s="82"/>
      <c r="N1085" s="84"/>
    </row>
    <row r="1086" spans="1:14" s="83" customFormat="1" x14ac:dyDescent="0.2">
      <c r="A1086" s="81"/>
      <c r="B1086" s="82"/>
      <c r="D1086" s="84"/>
      <c r="E1086" s="81"/>
      <c r="F1086" s="81"/>
      <c r="G1086" s="82"/>
      <c r="I1086" s="84"/>
      <c r="J1086" s="81"/>
      <c r="K1086" s="81"/>
      <c r="L1086" s="82"/>
      <c r="N1086" s="84"/>
    </row>
    <row r="1087" spans="1:14" s="83" customFormat="1" x14ac:dyDescent="0.2">
      <c r="A1087" s="81"/>
      <c r="B1087" s="82"/>
      <c r="D1087" s="84"/>
      <c r="E1087" s="81"/>
      <c r="F1087" s="81"/>
      <c r="G1087" s="82"/>
      <c r="I1087" s="84"/>
      <c r="J1087" s="81"/>
      <c r="K1087" s="81"/>
      <c r="L1087" s="82"/>
      <c r="N1087" s="84"/>
    </row>
    <row r="1088" spans="1:14" s="83" customFormat="1" x14ac:dyDescent="0.2">
      <c r="A1088" s="81"/>
      <c r="B1088" s="82"/>
      <c r="D1088" s="84"/>
      <c r="E1088" s="81"/>
      <c r="F1088" s="81"/>
      <c r="G1088" s="82"/>
      <c r="I1088" s="84"/>
      <c r="J1088" s="81"/>
      <c r="K1088" s="81"/>
      <c r="L1088" s="82"/>
      <c r="N1088" s="84"/>
    </row>
    <row r="1089" spans="1:14" s="83" customFormat="1" x14ac:dyDescent="0.2">
      <c r="A1089" s="81"/>
      <c r="B1089" s="82"/>
      <c r="D1089" s="84"/>
      <c r="E1089" s="81"/>
      <c r="F1089" s="81"/>
      <c r="G1089" s="82"/>
      <c r="I1089" s="84"/>
      <c r="J1089" s="81"/>
      <c r="K1089" s="81"/>
      <c r="L1089" s="82"/>
      <c r="N1089" s="84"/>
    </row>
    <row r="1090" spans="1:14" s="83" customFormat="1" x14ac:dyDescent="0.2">
      <c r="A1090" s="81"/>
      <c r="B1090" s="82"/>
      <c r="D1090" s="84"/>
      <c r="E1090" s="81"/>
      <c r="F1090" s="81"/>
      <c r="G1090" s="82"/>
      <c r="I1090" s="84"/>
      <c r="J1090" s="81"/>
      <c r="K1090" s="81"/>
      <c r="L1090" s="82"/>
      <c r="N1090" s="84"/>
    </row>
    <row r="1091" spans="1:14" s="83" customFormat="1" x14ac:dyDescent="0.2">
      <c r="A1091" s="81"/>
      <c r="B1091" s="82"/>
      <c r="D1091" s="84"/>
      <c r="E1091" s="81"/>
      <c r="F1091" s="81"/>
      <c r="G1091" s="82"/>
      <c r="I1091" s="84"/>
      <c r="J1091" s="81"/>
      <c r="K1091" s="81"/>
      <c r="L1091" s="82"/>
      <c r="N1091" s="84"/>
    </row>
    <row r="1092" spans="1:14" s="83" customFormat="1" x14ac:dyDescent="0.2">
      <c r="A1092" s="81"/>
      <c r="B1092" s="82"/>
      <c r="D1092" s="84"/>
      <c r="E1092" s="81"/>
      <c r="F1092" s="81"/>
      <c r="G1092" s="82"/>
      <c r="I1092" s="84"/>
      <c r="J1092" s="81"/>
      <c r="K1092" s="81"/>
      <c r="L1092" s="82"/>
      <c r="N1092" s="84"/>
    </row>
    <row r="1093" spans="1:14" s="83" customFormat="1" x14ac:dyDescent="0.2">
      <c r="A1093" s="81"/>
      <c r="B1093" s="82"/>
      <c r="D1093" s="84"/>
      <c r="E1093" s="81"/>
      <c r="F1093" s="81"/>
      <c r="G1093" s="82"/>
      <c r="I1093" s="84"/>
      <c r="J1093" s="81"/>
      <c r="K1093" s="81"/>
      <c r="L1093" s="82"/>
      <c r="N1093" s="84"/>
    </row>
    <row r="1094" spans="1:14" s="83" customFormat="1" x14ac:dyDescent="0.2">
      <c r="A1094" s="81"/>
      <c r="B1094" s="82"/>
      <c r="D1094" s="84"/>
      <c r="E1094" s="81"/>
      <c r="F1094" s="81"/>
      <c r="G1094" s="82"/>
      <c r="I1094" s="84"/>
      <c r="J1094" s="81"/>
      <c r="K1094" s="81"/>
      <c r="L1094" s="82"/>
      <c r="N1094" s="84"/>
    </row>
    <row r="1095" spans="1:14" s="83" customFormat="1" x14ac:dyDescent="0.2">
      <c r="A1095" s="81"/>
      <c r="B1095" s="82"/>
      <c r="D1095" s="84"/>
      <c r="E1095" s="81"/>
      <c r="F1095" s="81"/>
      <c r="G1095" s="82"/>
      <c r="I1095" s="84"/>
      <c r="J1095" s="81"/>
      <c r="K1095" s="81"/>
      <c r="L1095" s="82"/>
      <c r="N1095" s="84"/>
    </row>
    <row r="1096" spans="1:14" s="83" customFormat="1" x14ac:dyDescent="0.2">
      <c r="A1096" s="81"/>
      <c r="B1096" s="82"/>
      <c r="D1096" s="84"/>
      <c r="E1096" s="81"/>
      <c r="F1096" s="81"/>
      <c r="G1096" s="82"/>
      <c r="I1096" s="84"/>
      <c r="J1096" s="81"/>
      <c r="K1096" s="81"/>
      <c r="L1096" s="82"/>
      <c r="N1096" s="84"/>
    </row>
    <row r="1097" spans="1:14" s="83" customFormat="1" x14ac:dyDescent="0.2">
      <c r="A1097" s="81"/>
      <c r="B1097" s="82"/>
      <c r="D1097" s="84"/>
      <c r="E1097" s="81"/>
      <c r="F1097" s="81"/>
      <c r="G1097" s="82"/>
      <c r="I1097" s="84"/>
      <c r="J1097" s="81"/>
      <c r="K1097" s="81"/>
      <c r="L1097" s="82"/>
      <c r="N1097" s="84"/>
    </row>
    <row r="1098" spans="1:14" s="83" customFormat="1" x14ac:dyDescent="0.2">
      <c r="A1098" s="81"/>
      <c r="B1098" s="82"/>
      <c r="D1098" s="84"/>
      <c r="E1098" s="81"/>
      <c r="F1098" s="81"/>
      <c r="G1098" s="82"/>
      <c r="I1098" s="84"/>
      <c r="J1098" s="81"/>
      <c r="K1098" s="81"/>
      <c r="L1098" s="82"/>
      <c r="N1098" s="84"/>
    </row>
    <row r="1099" spans="1:14" s="83" customFormat="1" x14ac:dyDescent="0.2">
      <c r="A1099" s="81"/>
      <c r="B1099" s="82"/>
      <c r="D1099" s="84"/>
      <c r="E1099" s="81"/>
      <c r="F1099" s="81"/>
      <c r="G1099" s="82"/>
      <c r="I1099" s="84"/>
      <c r="J1099" s="81"/>
      <c r="K1099" s="81"/>
      <c r="L1099" s="82"/>
      <c r="N1099" s="84"/>
    </row>
    <row r="1100" spans="1:14" s="83" customFormat="1" x14ac:dyDescent="0.2">
      <c r="A1100" s="81"/>
      <c r="B1100" s="82"/>
      <c r="D1100" s="84"/>
      <c r="E1100" s="81"/>
      <c r="F1100" s="81"/>
      <c r="G1100" s="82"/>
      <c r="I1100" s="84"/>
      <c r="J1100" s="81"/>
      <c r="K1100" s="81"/>
      <c r="L1100" s="82"/>
      <c r="N1100" s="84"/>
    </row>
    <row r="1101" spans="1:14" s="83" customFormat="1" x14ac:dyDescent="0.2">
      <c r="A1101" s="81"/>
      <c r="B1101" s="82"/>
      <c r="D1101" s="84"/>
      <c r="E1101" s="81"/>
      <c r="F1101" s="81"/>
      <c r="G1101" s="82"/>
      <c r="I1101" s="84"/>
      <c r="J1101" s="81"/>
      <c r="K1101" s="81"/>
      <c r="L1101" s="82"/>
      <c r="N1101" s="84"/>
    </row>
    <row r="1102" spans="1:14" s="83" customFormat="1" x14ac:dyDescent="0.2">
      <c r="A1102" s="81"/>
      <c r="B1102" s="82"/>
      <c r="D1102" s="84"/>
      <c r="E1102" s="81"/>
      <c r="F1102" s="81"/>
      <c r="G1102" s="82"/>
      <c r="I1102" s="84"/>
      <c r="J1102" s="81"/>
      <c r="K1102" s="81"/>
      <c r="L1102" s="82"/>
      <c r="N1102" s="84"/>
    </row>
    <row r="1103" spans="1:14" s="83" customFormat="1" x14ac:dyDescent="0.2">
      <c r="A1103" s="81"/>
      <c r="B1103" s="82"/>
      <c r="D1103" s="84"/>
      <c r="E1103" s="81"/>
      <c r="F1103" s="81"/>
      <c r="G1103" s="82"/>
      <c r="I1103" s="84"/>
      <c r="J1103" s="81"/>
      <c r="K1103" s="81"/>
      <c r="L1103" s="82"/>
      <c r="N1103" s="84"/>
    </row>
    <row r="1104" spans="1:14" s="83" customFormat="1" x14ac:dyDescent="0.2">
      <c r="A1104" s="81"/>
      <c r="B1104" s="82"/>
      <c r="D1104" s="84"/>
      <c r="E1104" s="81"/>
      <c r="F1104" s="81"/>
      <c r="G1104" s="82"/>
      <c r="I1104" s="84"/>
      <c r="J1104" s="81"/>
      <c r="K1104" s="81"/>
      <c r="L1104" s="82"/>
      <c r="N1104" s="84"/>
    </row>
    <row r="1105" spans="1:14" s="83" customFormat="1" x14ac:dyDescent="0.2">
      <c r="A1105" s="81"/>
      <c r="B1105" s="82"/>
      <c r="D1105" s="84"/>
      <c r="E1105" s="81"/>
      <c r="F1105" s="81"/>
      <c r="G1105" s="82"/>
      <c r="I1105" s="84"/>
      <c r="J1105" s="81"/>
      <c r="K1105" s="81"/>
      <c r="L1105" s="82"/>
      <c r="N1105" s="84"/>
    </row>
    <row r="1106" spans="1:14" s="83" customFormat="1" x14ac:dyDescent="0.2">
      <c r="A1106" s="81"/>
      <c r="B1106" s="82"/>
      <c r="D1106" s="84"/>
      <c r="E1106" s="81"/>
      <c r="F1106" s="81"/>
      <c r="G1106" s="82"/>
      <c r="I1106" s="84"/>
      <c r="J1106" s="81"/>
      <c r="K1106" s="81"/>
      <c r="L1106" s="82"/>
      <c r="N1106" s="84"/>
    </row>
    <row r="1107" spans="1:14" s="83" customFormat="1" x14ac:dyDescent="0.2">
      <c r="A1107" s="81"/>
      <c r="B1107" s="82"/>
      <c r="D1107" s="84"/>
      <c r="E1107" s="81"/>
      <c r="F1107" s="81"/>
      <c r="G1107" s="82"/>
      <c r="I1107" s="84"/>
      <c r="J1107" s="81"/>
      <c r="K1107" s="81"/>
      <c r="L1107" s="82"/>
      <c r="N1107" s="84"/>
    </row>
    <row r="1108" spans="1:14" s="83" customFormat="1" x14ac:dyDescent="0.2">
      <c r="A1108" s="81"/>
      <c r="B1108" s="82"/>
      <c r="D1108" s="84"/>
      <c r="E1108" s="81"/>
      <c r="F1108" s="81"/>
      <c r="G1108" s="82"/>
      <c r="I1108" s="84"/>
      <c r="J1108" s="81"/>
      <c r="K1108" s="81"/>
      <c r="L1108" s="82"/>
      <c r="N1108" s="84"/>
    </row>
    <row r="1109" spans="1:14" s="83" customFormat="1" x14ac:dyDescent="0.2">
      <c r="A1109" s="81"/>
      <c r="B1109" s="82"/>
      <c r="D1109" s="84"/>
      <c r="E1109" s="81"/>
      <c r="F1109" s="81"/>
      <c r="G1109" s="82"/>
      <c r="I1109" s="84"/>
      <c r="J1109" s="81"/>
      <c r="K1109" s="81"/>
      <c r="L1109" s="82"/>
      <c r="N1109" s="84"/>
    </row>
    <row r="1110" spans="1:14" s="83" customFormat="1" x14ac:dyDescent="0.2">
      <c r="A1110" s="81"/>
      <c r="B1110" s="82"/>
      <c r="D1110" s="84"/>
      <c r="E1110" s="81"/>
      <c r="F1110" s="81"/>
      <c r="G1110" s="82"/>
      <c r="I1110" s="84"/>
      <c r="J1110" s="81"/>
      <c r="K1110" s="81"/>
      <c r="L1110" s="82"/>
      <c r="N1110" s="84"/>
    </row>
    <row r="1111" spans="1:14" s="83" customFormat="1" x14ac:dyDescent="0.2">
      <c r="A1111" s="81"/>
      <c r="B1111" s="82"/>
      <c r="D1111" s="84"/>
      <c r="E1111" s="81"/>
      <c r="F1111" s="81"/>
      <c r="G1111" s="82"/>
      <c r="I1111" s="84"/>
      <c r="J1111" s="81"/>
      <c r="K1111" s="81"/>
      <c r="L1111" s="82"/>
      <c r="N1111" s="84"/>
    </row>
    <row r="1112" spans="1:14" s="83" customFormat="1" x14ac:dyDescent="0.2">
      <c r="A1112" s="81"/>
      <c r="B1112" s="82"/>
      <c r="D1112" s="84"/>
      <c r="E1112" s="81"/>
      <c r="F1112" s="81"/>
      <c r="G1112" s="82"/>
      <c r="I1112" s="84"/>
      <c r="J1112" s="81"/>
      <c r="K1112" s="81"/>
      <c r="L1112" s="82"/>
      <c r="N1112" s="84"/>
    </row>
    <row r="1113" spans="1:14" s="83" customFormat="1" x14ac:dyDescent="0.2">
      <c r="A1113" s="81"/>
      <c r="B1113" s="82"/>
      <c r="D1113" s="84"/>
      <c r="E1113" s="81"/>
      <c r="F1113" s="81"/>
      <c r="G1113" s="82"/>
      <c r="I1113" s="84"/>
      <c r="J1113" s="81"/>
      <c r="K1113" s="81"/>
      <c r="L1113" s="82"/>
      <c r="N1113" s="84"/>
    </row>
    <row r="1114" spans="1:14" s="83" customFormat="1" x14ac:dyDescent="0.2">
      <c r="A1114" s="81"/>
      <c r="B1114" s="82"/>
      <c r="D1114" s="84"/>
      <c r="E1114" s="81"/>
      <c r="F1114" s="81"/>
      <c r="G1114" s="82"/>
      <c r="I1114" s="84"/>
      <c r="J1114" s="81"/>
      <c r="K1114" s="81"/>
      <c r="L1114" s="82"/>
      <c r="N1114" s="84"/>
    </row>
    <row r="1115" spans="1:14" s="83" customFormat="1" x14ac:dyDescent="0.2">
      <c r="A1115" s="81"/>
      <c r="B1115" s="82"/>
      <c r="D1115" s="84"/>
      <c r="E1115" s="81"/>
      <c r="F1115" s="81"/>
      <c r="G1115" s="82"/>
      <c r="I1115" s="84"/>
      <c r="J1115" s="81"/>
      <c r="K1115" s="81"/>
      <c r="L1115" s="82"/>
      <c r="N1115" s="84"/>
    </row>
    <row r="1116" spans="1:14" s="83" customFormat="1" x14ac:dyDescent="0.2">
      <c r="A1116" s="81"/>
      <c r="B1116" s="82"/>
      <c r="D1116" s="84"/>
      <c r="E1116" s="81"/>
      <c r="F1116" s="81"/>
      <c r="G1116" s="82"/>
      <c r="I1116" s="84"/>
      <c r="J1116" s="81"/>
      <c r="K1116" s="81"/>
      <c r="L1116" s="82"/>
      <c r="N1116" s="84"/>
    </row>
    <row r="1117" spans="1:14" s="83" customFormat="1" x14ac:dyDescent="0.2">
      <c r="A1117" s="81"/>
      <c r="B1117" s="82"/>
      <c r="D1117" s="84"/>
      <c r="E1117" s="81"/>
      <c r="F1117" s="81"/>
      <c r="G1117" s="82"/>
      <c r="I1117" s="84"/>
      <c r="J1117" s="81"/>
      <c r="K1117" s="81"/>
      <c r="L1117" s="82"/>
      <c r="N1117" s="84"/>
    </row>
    <row r="1118" spans="1:14" s="83" customFormat="1" x14ac:dyDescent="0.2">
      <c r="A1118" s="81"/>
      <c r="B1118" s="82"/>
      <c r="D1118" s="84"/>
      <c r="E1118" s="81"/>
      <c r="F1118" s="81"/>
      <c r="G1118" s="82"/>
      <c r="I1118" s="84"/>
      <c r="J1118" s="81"/>
      <c r="K1118" s="81"/>
      <c r="L1118" s="82"/>
      <c r="N1118" s="84"/>
    </row>
    <row r="1119" spans="1:14" s="83" customFormat="1" x14ac:dyDescent="0.2">
      <c r="A1119" s="81"/>
      <c r="B1119" s="82"/>
      <c r="D1119" s="84"/>
      <c r="E1119" s="81"/>
      <c r="F1119" s="81"/>
      <c r="G1119" s="82"/>
      <c r="I1119" s="84"/>
      <c r="J1119" s="81"/>
      <c r="K1119" s="81"/>
      <c r="L1119" s="82"/>
      <c r="N1119" s="84"/>
    </row>
    <row r="1120" spans="1:14" s="83" customFormat="1" x14ac:dyDescent="0.2">
      <c r="A1120" s="81"/>
      <c r="B1120" s="82"/>
      <c r="D1120" s="84"/>
      <c r="E1120" s="81"/>
      <c r="F1120" s="81"/>
      <c r="G1120" s="82"/>
      <c r="I1120" s="84"/>
      <c r="J1120" s="81"/>
      <c r="K1120" s="81"/>
      <c r="L1120" s="82"/>
      <c r="N1120" s="84"/>
    </row>
    <row r="1121" spans="1:14" s="83" customFormat="1" x14ac:dyDescent="0.2">
      <c r="A1121" s="81"/>
      <c r="B1121" s="82"/>
      <c r="D1121" s="84"/>
      <c r="E1121" s="81"/>
      <c r="F1121" s="81"/>
      <c r="G1121" s="82"/>
      <c r="I1121" s="84"/>
      <c r="J1121" s="81"/>
      <c r="K1121" s="81"/>
      <c r="L1121" s="82"/>
      <c r="N1121" s="84"/>
    </row>
    <row r="1122" spans="1:14" s="83" customFormat="1" x14ac:dyDescent="0.2">
      <c r="A1122" s="81"/>
      <c r="B1122" s="82"/>
      <c r="D1122" s="84"/>
      <c r="E1122" s="81"/>
      <c r="F1122" s="81"/>
      <c r="G1122" s="82"/>
      <c r="I1122" s="84"/>
      <c r="J1122" s="81"/>
      <c r="K1122" s="81"/>
      <c r="L1122" s="82"/>
      <c r="N1122" s="84"/>
    </row>
    <row r="1123" spans="1:14" s="83" customFormat="1" x14ac:dyDescent="0.2">
      <c r="A1123" s="81"/>
      <c r="B1123" s="82"/>
      <c r="D1123" s="84"/>
      <c r="E1123" s="81"/>
      <c r="F1123" s="81"/>
      <c r="G1123" s="82"/>
      <c r="I1123" s="84"/>
      <c r="J1123" s="81"/>
      <c r="K1123" s="81"/>
      <c r="L1123" s="82"/>
      <c r="N1123" s="84"/>
    </row>
    <row r="1124" spans="1:14" s="83" customFormat="1" x14ac:dyDescent="0.2">
      <c r="A1124" s="81"/>
      <c r="B1124" s="82"/>
      <c r="D1124" s="84"/>
      <c r="E1124" s="81"/>
      <c r="F1124" s="81"/>
      <c r="G1124" s="82"/>
      <c r="I1124" s="84"/>
      <c r="J1124" s="81"/>
      <c r="K1124" s="81"/>
      <c r="L1124" s="82"/>
      <c r="N1124" s="84"/>
    </row>
    <row r="1125" spans="1:14" s="83" customFormat="1" x14ac:dyDescent="0.2">
      <c r="A1125" s="81"/>
      <c r="B1125" s="82"/>
      <c r="D1125" s="84"/>
      <c r="E1125" s="81"/>
      <c r="F1125" s="81"/>
      <c r="G1125" s="82"/>
      <c r="I1125" s="84"/>
      <c r="J1125" s="81"/>
      <c r="K1125" s="81"/>
      <c r="L1125" s="82"/>
      <c r="N1125" s="84"/>
    </row>
    <row r="1126" spans="1:14" s="83" customFormat="1" x14ac:dyDescent="0.2">
      <c r="A1126" s="81"/>
      <c r="B1126" s="82"/>
      <c r="D1126" s="84"/>
      <c r="E1126" s="81"/>
      <c r="F1126" s="81"/>
      <c r="G1126" s="82"/>
      <c r="I1126" s="84"/>
      <c r="J1126" s="81"/>
      <c r="K1126" s="81"/>
      <c r="L1126" s="82"/>
      <c r="N1126" s="84"/>
    </row>
    <row r="1127" spans="1:14" s="83" customFormat="1" x14ac:dyDescent="0.2">
      <c r="A1127" s="81"/>
      <c r="B1127" s="82"/>
      <c r="D1127" s="84"/>
      <c r="E1127" s="81"/>
      <c r="F1127" s="81"/>
      <c r="G1127" s="82"/>
      <c r="I1127" s="84"/>
      <c r="J1127" s="81"/>
      <c r="K1127" s="81"/>
      <c r="L1127" s="82"/>
      <c r="N1127" s="84"/>
    </row>
    <row r="1128" spans="1:14" s="83" customFormat="1" x14ac:dyDescent="0.2">
      <c r="A1128" s="81"/>
      <c r="B1128" s="82"/>
      <c r="D1128" s="84"/>
      <c r="E1128" s="81"/>
      <c r="F1128" s="81"/>
      <c r="G1128" s="82"/>
      <c r="I1128" s="84"/>
      <c r="J1128" s="81"/>
      <c r="K1128" s="81"/>
      <c r="L1128" s="82"/>
      <c r="N1128" s="84"/>
    </row>
    <row r="1129" spans="1:14" s="83" customFormat="1" x14ac:dyDescent="0.2">
      <c r="A1129" s="81"/>
      <c r="B1129" s="82"/>
      <c r="D1129" s="84"/>
      <c r="E1129" s="81"/>
      <c r="F1129" s="81"/>
      <c r="G1129" s="82"/>
      <c r="I1129" s="84"/>
      <c r="J1129" s="81"/>
      <c r="K1129" s="81"/>
      <c r="L1129" s="82"/>
      <c r="N1129" s="84"/>
    </row>
    <row r="1130" spans="1:14" s="83" customFormat="1" x14ac:dyDescent="0.2">
      <c r="A1130" s="81"/>
      <c r="B1130" s="82"/>
      <c r="D1130" s="84"/>
      <c r="E1130" s="81"/>
      <c r="F1130" s="81"/>
      <c r="G1130" s="82"/>
      <c r="I1130" s="84"/>
      <c r="J1130" s="81"/>
      <c r="K1130" s="81"/>
      <c r="L1130" s="82"/>
      <c r="N1130" s="84"/>
    </row>
    <row r="1131" spans="1:14" s="83" customFormat="1" x14ac:dyDescent="0.2">
      <c r="A1131" s="81"/>
      <c r="B1131" s="82"/>
      <c r="D1131" s="84"/>
      <c r="E1131" s="81"/>
      <c r="F1131" s="81"/>
      <c r="G1131" s="82"/>
      <c r="I1131" s="84"/>
      <c r="J1131" s="81"/>
      <c r="K1131" s="81"/>
      <c r="L1131" s="82"/>
      <c r="N1131" s="84"/>
    </row>
    <row r="1132" spans="1:14" s="83" customFormat="1" x14ac:dyDescent="0.2">
      <c r="A1132" s="81"/>
      <c r="B1132" s="82"/>
      <c r="D1132" s="84"/>
      <c r="E1132" s="81"/>
      <c r="F1132" s="81"/>
      <c r="G1132" s="82"/>
      <c r="I1132" s="84"/>
      <c r="J1132" s="81"/>
      <c r="K1132" s="81"/>
      <c r="L1132" s="82"/>
      <c r="N1132" s="84"/>
    </row>
    <row r="1133" spans="1:14" s="83" customFormat="1" x14ac:dyDescent="0.2">
      <c r="A1133" s="81"/>
      <c r="B1133" s="82"/>
      <c r="D1133" s="84"/>
      <c r="E1133" s="81"/>
      <c r="F1133" s="81"/>
      <c r="G1133" s="82"/>
      <c r="I1133" s="84"/>
      <c r="J1133" s="81"/>
      <c r="K1133" s="81"/>
      <c r="L1133" s="82"/>
      <c r="N1133" s="84"/>
    </row>
    <row r="1134" spans="1:14" s="83" customFormat="1" x14ac:dyDescent="0.2">
      <c r="A1134" s="81"/>
      <c r="B1134" s="82"/>
      <c r="D1134" s="84"/>
      <c r="E1134" s="81"/>
      <c r="F1134" s="81"/>
      <c r="G1134" s="82"/>
      <c r="I1134" s="84"/>
      <c r="J1134" s="81"/>
      <c r="K1134" s="81"/>
      <c r="L1134" s="82"/>
      <c r="N1134" s="84"/>
    </row>
    <row r="1135" spans="1:14" s="83" customFormat="1" x14ac:dyDescent="0.2">
      <c r="A1135" s="81"/>
      <c r="B1135" s="82"/>
      <c r="D1135" s="84"/>
      <c r="E1135" s="81"/>
      <c r="F1135" s="81"/>
      <c r="G1135" s="82"/>
      <c r="I1135" s="84"/>
      <c r="J1135" s="81"/>
      <c r="K1135" s="81"/>
      <c r="L1135" s="82"/>
      <c r="N1135" s="84"/>
    </row>
    <row r="1136" spans="1:14" s="83" customFormat="1" x14ac:dyDescent="0.2">
      <c r="A1136" s="81"/>
      <c r="B1136" s="82"/>
      <c r="D1136" s="84"/>
      <c r="E1136" s="81"/>
      <c r="F1136" s="81"/>
      <c r="G1136" s="82"/>
      <c r="I1136" s="84"/>
      <c r="J1136" s="81"/>
      <c r="K1136" s="81"/>
      <c r="L1136" s="82"/>
      <c r="N1136" s="84"/>
    </row>
    <row r="1137" spans="1:14" s="83" customFormat="1" x14ac:dyDescent="0.2">
      <c r="A1137" s="81"/>
      <c r="B1137" s="82"/>
      <c r="D1137" s="84"/>
      <c r="E1137" s="81"/>
      <c r="F1137" s="81"/>
      <c r="G1137" s="82"/>
      <c r="I1137" s="84"/>
      <c r="J1137" s="81"/>
      <c r="K1137" s="81"/>
      <c r="L1137" s="82"/>
      <c r="N1137" s="84"/>
    </row>
    <row r="1138" spans="1:14" s="83" customFormat="1" x14ac:dyDescent="0.2">
      <c r="A1138" s="81"/>
      <c r="B1138" s="82"/>
      <c r="D1138" s="84"/>
      <c r="E1138" s="81"/>
      <c r="F1138" s="81"/>
      <c r="G1138" s="82"/>
      <c r="I1138" s="84"/>
      <c r="J1138" s="81"/>
      <c r="K1138" s="81"/>
      <c r="L1138" s="82"/>
      <c r="N1138" s="84"/>
    </row>
    <row r="1139" spans="1:14" s="83" customFormat="1" x14ac:dyDescent="0.2">
      <c r="A1139" s="81"/>
      <c r="B1139" s="82"/>
      <c r="D1139" s="84"/>
      <c r="E1139" s="81"/>
      <c r="F1139" s="81"/>
      <c r="G1139" s="82"/>
      <c r="I1139" s="84"/>
      <c r="J1139" s="81"/>
      <c r="K1139" s="81"/>
      <c r="L1139" s="82"/>
      <c r="N1139" s="84"/>
    </row>
    <row r="1140" spans="1:14" s="83" customFormat="1" x14ac:dyDescent="0.2">
      <c r="A1140" s="81"/>
      <c r="B1140" s="82"/>
      <c r="D1140" s="84"/>
      <c r="E1140" s="81"/>
      <c r="F1140" s="81"/>
      <c r="G1140" s="82"/>
      <c r="I1140" s="84"/>
      <c r="J1140" s="81"/>
      <c r="K1140" s="81"/>
      <c r="L1140" s="82"/>
      <c r="N1140" s="84"/>
    </row>
    <row r="1141" spans="1:14" s="83" customFormat="1" x14ac:dyDescent="0.2">
      <c r="A1141" s="81"/>
      <c r="B1141" s="82"/>
      <c r="D1141" s="84"/>
      <c r="E1141" s="81"/>
      <c r="F1141" s="81"/>
      <c r="G1141" s="82"/>
      <c r="I1141" s="84"/>
      <c r="J1141" s="81"/>
      <c r="K1141" s="81"/>
      <c r="L1141" s="82"/>
      <c r="N1141" s="84"/>
    </row>
    <row r="1142" spans="1:14" s="83" customFormat="1" x14ac:dyDescent="0.2">
      <c r="A1142" s="81"/>
      <c r="B1142" s="82"/>
      <c r="D1142" s="84"/>
      <c r="E1142" s="81"/>
      <c r="F1142" s="81"/>
      <c r="G1142" s="82"/>
      <c r="I1142" s="84"/>
      <c r="J1142" s="81"/>
      <c r="K1142" s="81"/>
      <c r="L1142" s="82"/>
      <c r="N1142" s="84"/>
    </row>
    <row r="1143" spans="1:14" s="83" customFormat="1" x14ac:dyDescent="0.2">
      <c r="A1143" s="81"/>
      <c r="B1143" s="82"/>
      <c r="D1143" s="84"/>
      <c r="E1143" s="81"/>
      <c r="F1143" s="81"/>
      <c r="G1143" s="82"/>
      <c r="I1143" s="84"/>
      <c r="J1143" s="81"/>
      <c r="K1143" s="81"/>
      <c r="L1143" s="82"/>
      <c r="N1143" s="84"/>
    </row>
    <row r="1144" spans="1:14" s="83" customFormat="1" x14ac:dyDescent="0.2">
      <c r="A1144" s="81"/>
      <c r="B1144" s="82"/>
      <c r="D1144" s="84"/>
      <c r="E1144" s="81"/>
      <c r="F1144" s="81"/>
      <c r="G1144" s="82"/>
      <c r="I1144" s="84"/>
      <c r="J1144" s="81"/>
      <c r="K1144" s="81"/>
      <c r="L1144" s="82"/>
      <c r="N1144" s="84"/>
    </row>
    <row r="1145" spans="1:14" s="83" customFormat="1" x14ac:dyDescent="0.2">
      <c r="A1145" s="81"/>
      <c r="B1145" s="82"/>
      <c r="D1145" s="84"/>
      <c r="E1145" s="81"/>
      <c r="F1145" s="81"/>
      <c r="G1145" s="82"/>
      <c r="I1145" s="84"/>
      <c r="J1145" s="81"/>
      <c r="K1145" s="81"/>
      <c r="L1145" s="82"/>
      <c r="N1145" s="84"/>
    </row>
    <row r="1146" spans="1:14" s="83" customFormat="1" x14ac:dyDescent="0.2">
      <c r="A1146" s="81"/>
      <c r="B1146" s="82"/>
      <c r="D1146" s="84"/>
      <c r="E1146" s="81"/>
      <c r="F1146" s="81"/>
      <c r="G1146" s="82"/>
      <c r="I1146" s="84"/>
      <c r="J1146" s="81"/>
      <c r="K1146" s="81"/>
      <c r="L1146" s="82"/>
      <c r="N1146" s="84"/>
    </row>
    <row r="1147" spans="1:14" s="83" customFormat="1" x14ac:dyDescent="0.2">
      <c r="A1147" s="81"/>
      <c r="B1147" s="82"/>
      <c r="D1147" s="84"/>
      <c r="E1147" s="81"/>
      <c r="F1147" s="81"/>
      <c r="G1147" s="82"/>
      <c r="I1147" s="84"/>
      <c r="J1147" s="81"/>
      <c r="K1147" s="81"/>
      <c r="L1147" s="82"/>
      <c r="N1147" s="84"/>
    </row>
    <row r="1148" spans="1:14" s="83" customFormat="1" x14ac:dyDescent="0.2">
      <c r="A1148" s="81"/>
      <c r="B1148" s="82"/>
      <c r="D1148" s="84"/>
      <c r="E1148" s="81"/>
      <c r="F1148" s="81"/>
      <c r="G1148" s="82"/>
      <c r="I1148" s="84"/>
      <c r="J1148" s="81"/>
      <c r="K1148" s="81"/>
      <c r="L1148" s="82"/>
      <c r="N1148" s="84"/>
    </row>
    <row r="1149" spans="1:14" s="83" customFormat="1" x14ac:dyDescent="0.2">
      <c r="A1149" s="81"/>
      <c r="B1149" s="82"/>
      <c r="D1149" s="84"/>
      <c r="E1149" s="81"/>
      <c r="F1149" s="81"/>
      <c r="G1149" s="82"/>
      <c r="I1149" s="84"/>
      <c r="J1149" s="81"/>
      <c r="K1149" s="81"/>
      <c r="L1149" s="82"/>
      <c r="N1149" s="84"/>
    </row>
    <row r="1150" spans="1:14" s="83" customFormat="1" x14ac:dyDescent="0.2">
      <c r="A1150" s="81"/>
      <c r="B1150" s="82"/>
      <c r="D1150" s="84"/>
      <c r="E1150" s="81"/>
      <c r="F1150" s="81"/>
      <c r="G1150" s="82"/>
      <c r="I1150" s="84"/>
      <c r="J1150" s="81"/>
      <c r="K1150" s="81"/>
      <c r="L1150" s="82"/>
      <c r="N1150" s="84"/>
    </row>
    <row r="1151" spans="1:14" s="83" customFormat="1" x14ac:dyDescent="0.2">
      <c r="A1151" s="81"/>
      <c r="B1151" s="82"/>
      <c r="D1151" s="84"/>
      <c r="E1151" s="81"/>
      <c r="F1151" s="81"/>
      <c r="G1151" s="82"/>
      <c r="I1151" s="84"/>
      <c r="J1151" s="81"/>
      <c r="K1151" s="81"/>
      <c r="L1151" s="82"/>
      <c r="N1151" s="84"/>
    </row>
    <row r="1152" spans="1:14" s="83" customFormat="1" x14ac:dyDescent="0.2">
      <c r="A1152" s="81"/>
      <c r="B1152" s="82"/>
      <c r="D1152" s="84"/>
      <c r="E1152" s="81"/>
      <c r="F1152" s="81"/>
      <c r="G1152" s="82"/>
      <c r="I1152" s="84"/>
      <c r="J1152" s="81"/>
      <c r="K1152" s="81"/>
      <c r="L1152" s="82"/>
      <c r="N1152" s="84"/>
    </row>
    <row r="1153" spans="1:14" s="83" customFormat="1" x14ac:dyDescent="0.2">
      <c r="A1153" s="81"/>
      <c r="B1153" s="82"/>
      <c r="D1153" s="84"/>
      <c r="E1153" s="81"/>
      <c r="F1153" s="81"/>
      <c r="G1153" s="82"/>
      <c r="I1153" s="84"/>
      <c r="J1153" s="81"/>
      <c r="K1153" s="81"/>
      <c r="L1153" s="82"/>
      <c r="N1153" s="84"/>
    </row>
    <row r="1154" spans="1:14" s="83" customFormat="1" x14ac:dyDescent="0.2">
      <c r="A1154" s="81"/>
      <c r="B1154" s="82"/>
      <c r="D1154" s="84"/>
      <c r="E1154" s="81"/>
      <c r="F1154" s="81"/>
      <c r="G1154" s="82"/>
      <c r="I1154" s="84"/>
      <c r="J1154" s="81"/>
      <c r="K1154" s="81"/>
      <c r="L1154" s="82"/>
      <c r="N1154" s="84"/>
    </row>
    <row r="1155" spans="1:14" s="83" customFormat="1" x14ac:dyDescent="0.2">
      <c r="A1155" s="81"/>
      <c r="B1155" s="82"/>
      <c r="D1155" s="84"/>
      <c r="E1155" s="81"/>
      <c r="F1155" s="81"/>
      <c r="G1155" s="82"/>
      <c r="I1155" s="84"/>
      <c r="J1155" s="81"/>
      <c r="K1155" s="81"/>
      <c r="L1155" s="82"/>
      <c r="N1155" s="84"/>
    </row>
    <row r="1156" spans="1:14" s="83" customFormat="1" x14ac:dyDescent="0.2">
      <c r="A1156" s="81"/>
      <c r="B1156" s="82"/>
      <c r="D1156" s="84"/>
      <c r="E1156" s="81"/>
      <c r="F1156" s="81"/>
      <c r="G1156" s="82"/>
      <c r="I1156" s="84"/>
      <c r="J1156" s="81"/>
      <c r="K1156" s="81"/>
      <c r="L1156" s="82"/>
      <c r="N1156" s="84"/>
    </row>
    <row r="1157" spans="1:14" s="83" customFormat="1" x14ac:dyDescent="0.2">
      <c r="A1157" s="81"/>
      <c r="B1157" s="82"/>
      <c r="D1157" s="84"/>
      <c r="E1157" s="81"/>
      <c r="F1157" s="81"/>
      <c r="G1157" s="82"/>
      <c r="I1157" s="84"/>
      <c r="J1157" s="81"/>
      <c r="K1157" s="81"/>
      <c r="L1157" s="82"/>
      <c r="N1157" s="84"/>
    </row>
    <row r="1158" spans="1:14" s="83" customFormat="1" x14ac:dyDescent="0.2">
      <c r="A1158" s="81"/>
      <c r="B1158" s="82"/>
      <c r="D1158" s="84"/>
      <c r="E1158" s="81"/>
      <c r="F1158" s="81"/>
      <c r="G1158" s="82"/>
      <c r="I1158" s="84"/>
      <c r="J1158" s="81"/>
      <c r="K1158" s="81"/>
      <c r="L1158" s="82"/>
      <c r="N1158" s="84"/>
    </row>
    <row r="1159" spans="1:14" s="83" customFormat="1" x14ac:dyDescent="0.2">
      <c r="A1159" s="81"/>
      <c r="B1159" s="82"/>
      <c r="D1159" s="84"/>
      <c r="E1159" s="81"/>
      <c r="F1159" s="81"/>
      <c r="G1159" s="82"/>
      <c r="I1159" s="84"/>
      <c r="J1159" s="81"/>
      <c r="K1159" s="81"/>
      <c r="L1159" s="82"/>
      <c r="N1159" s="84"/>
    </row>
    <row r="1160" spans="1:14" s="83" customFormat="1" x14ac:dyDescent="0.2">
      <c r="A1160" s="81"/>
      <c r="B1160" s="82"/>
      <c r="D1160" s="84"/>
      <c r="E1160" s="81"/>
      <c r="F1160" s="81"/>
      <c r="G1160" s="82"/>
      <c r="I1160" s="84"/>
      <c r="J1160" s="81"/>
      <c r="K1160" s="81"/>
      <c r="L1160" s="82"/>
      <c r="N1160" s="84"/>
    </row>
    <row r="1161" spans="1:14" s="83" customFormat="1" x14ac:dyDescent="0.2">
      <c r="A1161" s="81"/>
      <c r="B1161" s="82"/>
      <c r="D1161" s="84"/>
      <c r="E1161" s="81"/>
      <c r="F1161" s="81"/>
      <c r="G1161" s="82"/>
      <c r="I1161" s="84"/>
      <c r="J1161" s="81"/>
      <c r="K1161" s="81"/>
      <c r="L1161" s="82"/>
      <c r="N1161" s="84"/>
    </row>
    <row r="1162" spans="1:14" s="83" customFormat="1" x14ac:dyDescent="0.2">
      <c r="A1162" s="81"/>
      <c r="B1162" s="82"/>
      <c r="D1162" s="84"/>
      <c r="E1162" s="81"/>
      <c r="F1162" s="81"/>
      <c r="G1162" s="82"/>
      <c r="I1162" s="84"/>
      <c r="J1162" s="81"/>
      <c r="K1162" s="81"/>
      <c r="L1162" s="82"/>
      <c r="N1162" s="84"/>
    </row>
    <row r="1163" spans="1:14" s="83" customFormat="1" x14ac:dyDescent="0.2">
      <c r="A1163" s="81"/>
      <c r="B1163" s="82"/>
      <c r="D1163" s="84"/>
      <c r="E1163" s="81"/>
      <c r="F1163" s="81"/>
      <c r="G1163" s="82"/>
      <c r="I1163" s="84"/>
      <c r="J1163" s="81"/>
      <c r="K1163" s="81"/>
      <c r="L1163" s="82"/>
      <c r="N1163" s="84"/>
    </row>
    <row r="1164" spans="1:14" s="83" customFormat="1" x14ac:dyDescent="0.2">
      <c r="A1164" s="81"/>
      <c r="B1164" s="82"/>
      <c r="D1164" s="84"/>
      <c r="E1164" s="81"/>
      <c r="F1164" s="81"/>
      <c r="G1164" s="82"/>
      <c r="I1164" s="84"/>
      <c r="J1164" s="81"/>
      <c r="K1164" s="81"/>
      <c r="L1164" s="82"/>
      <c r="N1164" s="84"/>
    </row>
    <row r="1165" spans="1:14" s="83" customFormat="1" x14ac:dyDescent="0.2">
      <c r="A1165" s="81"/>
      <c r="B1165" s="82"/>
      <c r="D1165" s="84"/>
      <c r="E1165" s="81"/>
      <c r="F1165" s="81"/>
      <c r="G1165" s="82"/>
      <c r="I1165" s="84"/>
      <c r="J1165" s="81"/>
      <c r="K1165" s="81"/>
      <c r="L1165" s="82"/>
      <c r="N1165" s="84"/>
    </row>
    <row r="1166" spans="1:14" s="83" customFormat="1" x14ac:dyDescent="0.2">
      <c r="A1166" s="81"/>
      <c r="B1166" s="82"/>
      <c r="D1166" s="84"/>
      <c r="E1166" s="81"/>
      <c r="F1166" s="81"/>
      <c r="G1166" s="82"/>
      <c r="I1166" s="84"/>
      <c r="J1166" s="81"/>
      <c r="K1166" s="81"/>
      <c r="L1166" s="82"/>
      <c r="N1166" s="84"/>
    </row>
    <row r="1167" spans="1:14" s="83" customFormat="1" x14ac:dyDescent="0.2">
      <c r="A1167" s="81"/>
      <c r="B1167" s="82"/>
      <c r="D1167" s="84"/>
      <c r="E1167" s="81"/>
      <c r="F1167" s="81"/>
      <c r="G1167" s="82"/>
      <c r="I1167" s="84"/>
      <c r="J1167" s="81"/>
      <c r="K1167" s="81"/>
      <c r="L1167" s="82"/>
      <c r="N1167" s="84"/>
    </row>
    <row r="1168" spans="1:14" s="83" customFormat="1" x14ac:dyDescent="0.2">
      <c r="A1168" s="81"/>
      <c r="B1168" s="82"/>
      <c r="D1168" s="84"/>
      <c r="E1168" s="81"/>
      <c r="F1168" s="81"/>
      <c r="G1168" s="82"/>
      <c r="I1168" s="84"/>
      <c r="J1168" s="81"/>
      <c r="K1168" s="81"/>
      <c r="L1168" s="82"/>
      <c r="N1168" s="84"/>
    </row>
    <row r="1169" spans="1:14" s="83" customFormat="1" x14ac:dyDescent="0.2">
      <c r="A1169" s="81"/>
      <c r="B1169" s="82"/>
      <c r="D1169" s="84"/>
      <c r="E1169" s="81"/>
      <c r="F1169" s="81"/>
      <c r="G1169" s="82"/>
      <c r="I1169" s="84"/>
      <c r="J1169" s="81"/>
      <c r="K1169" s="81"/>
      <c r="L1169" s="82"/>
      <c r="N1169" s="84"/>
    </row>
    <row r="1170" spans="1:14" s="83" customFormat="1" x14ac:dyDescent="0.2">
      <c r="A1170" s="81"/>
      <c r="B1170" s="82"/>
      <c r="D1170" s="84"/>
      <c r="E1170" s="81"/>
      <c r="F1170" s="81"/>
      <c r="G1170" s="82"/>
      <c r="I1170" s="84"/>
      <c r="J1170" s="81"/>
      <c r="K1170" s="81"/>
      <c r="L1170" s="82"/>
      <c r="N1170" s="84"/>
    </row>
    <row r="1171" spans="1:14" s="83" customFormat="1" x14ac:dyDescent="0.2">
      <c r="A1171" s="81"/>
      <c r="B1171" s="82"/>
      <c r="D1171" s="84"/>
      <c r="E1171" s="81"/>
      <c r="F1171" s="81"/>
      <c r="G1171" s="82"/>
      <c r="I1171" s="84"/>
      <c r="J1171" s="81"/>
      <c r="K1171" s="81"/>
      <c r="L1171" s="82"/>
      <c r="N1171" s="84"/>
    </row>
    <row r="1172" spans="1:14" s="83" customFormat="1" x14ac:dyDescent="0.2">
      <c r="A1172" s="81"/>
      <c r="B1172" s="82"/>
      <c r="D1172" s="84"/>
      <c r="E1172" s="81"/>
      <c r="F1172" s="81"/>
      <c r="G1172" s="82"/>
      <c r="I1172" s="84"/>
      <c r="J1172" s="81"/>
      <c r="K1172" s="81"/>
      <c r="L1172" s="82"/>
      <c r="N1172" s="84"/>
    </row>
    <row r="1173" spans="1:14" s="83" customFormat="1" x14ac:dyDescent="0.2">
      <c r="A1173" s="81"/>
      <c r="B1173" s="82"/>
      <c r="D1173" s="84"/>
      <c r="E1173" s="81"/>
      <c r="F1173" s="81"/>
      <c r="G1173" s="82"/>
      <c r="I1173" s="84"/>
      <c r="J1173" s="81"/>
      <c r="K1173" s="81"/>
      <c r="L1173" s="82"/>
      <c r="N1173" s="84"/>
    </row>
    <row r="1174" spans="1:14" s="83" customFormat="1" x14ac:dyDescent="0.2">
      <c r="A1174" s="81"/>
      <c r="B1174" s="82"/>
      <c r="D1174" s="84"/>
      <c r="E1174" s="81"/>
      <c r="F1174" s="81"/>
      <c r="G1174" s="82"/>
      <c r="I1174" s="84"/>
      <c r="J1174" s="81"/>
      <c r="K1174" s="81"/>
      <c r="L1174" s="82"/>
      <c r="N1174" s="84"/>
    </row>
    <row r="1175" spans="1:14" s="83" customFormat="1" x14ac:dyDescent="0.2">
      <c r="A1175" s="81"/>
      <c r="B1175" s="82"/>
      <c r="D1175" s="84"/>
      <c r="E1175" s="81"/>
      <c r="F1175" s="81"/>
      <c r="G1175" s="82"/>
      <c r="I1175" s="84"/>
      <c r="J1175" s="81"/>
      <c r="K1175" s="81"/>
      <c r="L1175" s="82"/>
      <c r="N1175" s="84"/>
    </row>
    <row r="1176" spans="1:14" s="83" customFormat="1" x14ac:dyDescent="0.2">
      <c r="A1176" s="81"/>
      <c r="B1176" s="82"/>
      <c r="D1176" s="84"/>
      <c r="E1176" s="81"/>
      <c r="F1176" s="81"/>
      <c r="G1176" s="82"/>
      <c r="I1176" s="84"/>
      <c r="J1176" s="81"/>
      <c r="K1176" s="81"/>
      <c r="L1176" s="82"/>
      <c r="N1176" s="84"/>
    </row>
    <row r="1177" spans="1:14" s="83" customFormat="1" x14ac:dyDescent="0.2">
      <c r="A1177" s="81"/>
      <c r="B1177" s="82"/>
      <c r="D1177" s="84"/>
      <c r="E1177" s="81"/>
      <c r="F1177" s="81"/>
      <c r="G1177" s="82"/>
      <c r="I1177" s="84"/>
      <c r="J1177" s="81"/>
      <c r="K1177" s="81"/>
      <c r="L1177" s="82"/>
      <c r="N1177" s="84"/>
    </row>
    <row r="1178" spans="1:14" s="83" customFormat="1" x14ac:dyDescent="0.2">
      <c r="A1178" s="81"/>
      <c r="B1178" s="82"/>
      <c r="D1178" s="84"/>
      <c r="E1178" s="81"/>
      <c r="F1178" s="81"/>
      <c r="G1178" s="82"/>
      <c r="I1178" s="84"/>
      <c r="J1178" s="81"/>
      <c r="K1178" s="81"/>
      <c r="L1178" s="82"/>
      <c r="N1178" s="84"/>
    </row>
    <row r="1179" spans="1:14" s="83" customFormat="1" x14ac:dyDescent="0.2">
      <c r="A1179" s="81"/>
      <c r="B1179" s="82"/>
      <c r="D1179" s="84"/>
      <c r="E1179" s="81"/>
      <c r="F1179" s="81"/>
      <c r="G1179" s="82"/>
      <c r="I1179" s="84"/>
      <c r="J1179" s="81"/>
      <c r="K1179" s="81"/>
      <c r="L1179" s="82"/>
      <c r="N1179" s="84"/>
    </row>
    <row r="1180" spans="1:14" s="83" customFormat="1" x14ac:dyDescent="0.2">
      <c r="A1180" s="81"/>
      <c r="B1180" s="82"/>
      <c r="D1180" s="84"/>
      <c r="E1180" s="81"/>
      <c r="F1180" s="81"/>
      <c r="G1180" s="82"/>
      <c r="I1180" s="84"/>
      <c r="J1180" s="81"/>
      <c r="K1180" s="81"/>
      <c r="L1180" s="82"/>
      <c r="N1180" s="84"/>
    </row>
    <row r="1181" spans="1:14" s="83" customFormat="1" x14ac:dyDescent="0.2">
      <c r="A1181" s="81"/>
      <c r="B1181" s="82"/>
      <c r="D1181" s="84"/>
      <c r="E1181" s="81"/>
      <c r="F1181" s="81"/>
      <c r="G1181" s="82"/>
      <c r="I1181" s="84"/>
      <c r="J1181" s="81"/>
      <c r="K1181" s="81"/>
      <c r="L1181" s="82"/>
      <c r="N1181" s="84"/>
    </row>
    <row r="1182" spans="1:14" s="83" customFormat="1" x14ac:dyDescent="0.2">
      <c r="A1182" s="81"/>
      <c r="B1182" s="82"/>
      <c r="D1182" s="84"/>
      <c r="E1182" s="81"/>
      <c r="F1182" s="81"/>
      <c r="G1182" s="82"/>
      <c r="I1182" s="84"/>
      <c r="J1182" s="81"/>
      <c r="K1182" s="81"/>
      <c r="L1182" s="82"/>
      <c r="N1182" s="84"/>
    </row>
    <row r="1183" spans="1:14" s="83" customFormat="1" x14ac:dyDescent="0.2">
      <c r="A1183" s="81"/>
      <c r="B1183" s="82"/>
      <c r="D1183" s="84"/>
      <c r="E1183" s="81"/>
      <c r="F1183" s="81"/>
      <c r="G1183" s="82"/>
      <c r="I1183" s="84"/>
      <c r="J1183" s="81"/>
      <c r="K1183" s="81"/>
      <c r="L1183" s="82"/>
      <c r="N1183" s="84"/>
    </row>
    <row r="1184" spans="1:14" s="83" customFormat="1" x14ac:dyDescent="0.2">
      <c r="A1184" s="81"/>
      <c r="B1184" s="82"/>
      <c r="D1184" s="84"/>
      <c r="E1184" s="81"/>
      <c r="F1184" s="81"/>
      <c r="G1184" s="82"/>
      <c r="I1184" s="84"/>
      <c r="J1184" s="81"/>
      <c r="K1184" s="81"/>
      <c r="L1184" s="82"/>
      <c r="N1184" s="84"/>
    </row>
    <row r="1185" spans="1:14" s="83" customFormat="1" x14ac:dyDescent="0.2">
      <c r="A1185" s="81"/>
      <c r="B1185" s="82"/>
      <c r="D1185" s="84"/>
      <c r="E1185" s="81"/>
      <c r="F1185" s="81"/>
      <c r="G1185" s="82"/>
      <c r="I1185" s="84"/>
      <c r="J1185" s="81"/>
      <c r="K1185" s="81"/>
      <c r="L1185" s="82"/>
      <c r="N1185" s="84"/>
    </row>
    <row r="1186" spans="1:14" s="83" customFormat="1" x14ac:dyDescent="0.2">
      <c r="A1186" s="81"/>
      <c r="B1186" s="82"/>
      <c r="D1186" s="84"/>
      <c r="E1186" s="81"/>
      <c r="F1186" s="81"/>
      <c r="G1186" s="82"/>
      <c r="I1186" s="84"/>
      <c r="J1186" s="81"/>
      <c r="K1186" s="81"/>
      <c r="L1186" s="82"/>
      <c r="N1186" s="84"/>
    </row>
    <row r="1187" spans="1:14" s="83" customFormat="1" x14ac:dyDescent="0.2">
      <c r="A1187" s="81"/>
      <c r="B1187" s="82"/>
      <c r="D1187" s="84"/>
      <c r="E1187" s="81"/>
      <c r="F1187" s="81"/>
      <c r="G1187" s="82"/>
      <c r="I1187" s="84"/>
      <c r="J1187" s="81"/>
      <c r="K1187" s="81"/>
      <c r="L1187" s="82"/>
      <c r="N1187" s="84"/>
    </row>
    <row r="1188" spans="1:14" s="83" customFormat="1" x14ac:dyDescent="0.2">
      <c r="A1188" s="81"/>
      <c r="B1188" s="82"/>
      <c r="D1188" s="84"/>
      <c r="E1188" s="81"/>
      <c r="F1188" s="81"/>
      <c r="G1188" s="82"/>
      <c r="I1188" s="84"/>
      <c r="J1188" s="81"/>
      <c r="K1188" s="81"/>
      <c r="L1188" s="82"/>
      <c r="N1188" s="84"/>
    </row>
    <row r="1189" spans="1:14" s="83" customFormat="1" x14ac:dyDescent="0.2">
      <c r="A1189" s="81"/>
      <c r="B1189" s="82"/>
      <c r="D1189" s="84"/>
      <c r="E1189" s="81"/>
      <c r="F1189" s="81"/>
      <c r="G1189" s="82"/>
      <c r="I1189" s="84"/>
      <c r="J1189" s="81"/>
      <c r="K1189" s="81"/>
      <c r="L1189" s="82"/>
      <c r="N1189" s="84"/>
    </row>
    <row r="1190" spans="1:14" s="83" customFormat="1" x14ac:dyDescent="0.2">
      <c r="A1190" s="81"/>
      <c r="B1190" s="82"/>
      <c r="D1190" s="84"/>
      <c r="E1190" s="81"/>
      <c r="F1190" s="81"/>
      <c r="G1190" s="82"/>
      <c r="I1190" s="84"/>
      <c r="J1190" s="81"/>
      <c r="K1190" s="81"/>
      <c r="L1190" s="82"/>
      <c r="N1190" s="84"/>
    </row>
    <row r="1191" spans="1:14" s="83" customFormat="1" x14ac:dyDescent="0.2">
      <c r="A1191" s="81"/>
      <c r="B1191" s="82"/>
      <c r="D1191" s="84"/>
      <c r="E1191" s="81"/>
      <c r="F1191" s="81"/>
      <c r="G1191" s="82"/>
      <c r="I1191" s="84"/>
      <c r="J1191" s="81"/>
      <c r="K1191" s="81"/>
      <c r="L1191" s="82"/>
      <c r="N1191" s="84"/>
    </row>
    <row r="1192" spans="1:14" s="83" customFormat="1" x14ac:dyDescent="0.2">
      <c r="A1192" s="81"/>
      <c r="B1192" s="82"/>
      <c r="D1192" s="84"/>
      <c r="E1192" s="81"/>
      <c r="F1192" s="81"/>
      <c r="G1192" s="82"/>
      <c r="I1192" s="84"/>
      <c r="J1192" s="81"/>
      <c r="K1192" s="81"/>
      <c r="L1192" s="82"/>
      <c r="N1192" s="84"/>
    </row>
    <row r="1193" spans="1:14" s="83" customFormat="1" x14ac:dyDescent="0.2">
      <c r="A1193" s="81"/>
      <c r="B1193" s="82"/>
      <c r="D1193" s="84"/>
      <c r="E1193" s="81"/>
      <c r="F1193" s="81"/>
      <c r="G1193" s="82"/>
      <c r="I1193" s="84"/>
      <c r="J1193" s="81"/>
      <c r="K1193" s="81"/>
      <c r="L1193" s="82"/>
      <c r="N1193" s="84"/>
    </row>
    <row r="1194" spans="1:14" s="83" customFormat="1" x14ac:dyDescent="0.2">
      <c r="A1194" s="81"/>
      <c r="B1194" s="82"/>
      <c r="D1194" s="84"/>
      <c r="E1194" s="81"/>
      <c r="F1194" s="81"/>
      <c r="G1194" s="82"/>
      <c r="I1194" s="84"/>
      <c r="J1194" s="81"/>
      <c r="K1194" s="81"/>
      <c r="L1194" s="82"/>
      <c r="N1194" s="84"/>
    </row>
    <row r="1195" spans="1:14" s="83" customFormat="1" x14ac:dyDescent="0.2">
      <c r="A1195" s="81"/>
      <c r="B1195" s="82"/>
      <c r="D1195" s="84"/>
      <c r="E1195" s="81"/>
      <c r="F1195" s="81"/>
      <c r="G1195" s="82"/>
      <c r="I1195" s="84"/>
      <c r="J1195" s="81"/>
      <c r="K1195" s="81"/>
      <c r="L1195" s="82"/>
      <c r="N1195" s="84"/>
    </row>
    <row r="1196" spans="1:14" s="83" customFormat="1" x14ac:dyDescent="0.2">
      <c r="A1196" s="81"/>
      <c r="B1196" s="82"/>
      <c r="D1196" s="84"/>
      <c r="E1196" s="81"/>
      <c r="F1196" s="81"/>
      <c r="G1196" s="82"/>
      <c r="I1196" s="84"/>
      <c r="J1196" s="81"/>
      <c r="K1196" s="81"/>
      <c r="L1196" s="82"/>
      <c r="N1196" s="84"/>
    </row>
    <row r="1197" spans="1:14" s="83" customFormat="1" x14ac:dyDescent="0.2">
      <c r="A1197" s="81"/>
      <c r="B1197" s="82"/>
      <c r="D1197" s="84"/>
      <c r="E1197" s="81"/>
      <c r="F1197" s="81"/>
      <c r="G1197" s="82"/>
      <c r="I1197" s="84"/>
      <c r="J1197" s="81"/>
      <c r="K1197" s="81"/>
      <c r="L1197" s="82"/>
      <c r="N1197" s="84"/>
    </row>
    <row r="1198" spans="1:14" s="83" customFormat="1" x14ac:dyDescent="0.2">
      <c r="A1198" s="81"/>
      <c r="B1198" s="82"/>
      <c r="D1198" s="84"/>
      <c r="E1198" s="81"/>
      <c r="F1198" s="81"/>
      <c r="G1198" s="82"/>
      <c r="I1198" s="84"/>
      <c r="J1198" s="81"/>
      <c r="K1198" s="81"/>
      <c r="L1198" s="82"/>
      <c r="N1198" s="84"/>
    </row>
    <row r="1199" spans="1:14" s="83" customFormat="1" x14ac:dyDescent="0.2">
      <c r="A1199" s="81"/>
      <c r="B1199" s="82"/>
      <c r="D1199" s="84"/>
      <c r="E1199" s="81"/>
      <c r="F1199" s="81"/>
      <c r="G1199" s="82"/>
      <c r="I1199" s="84"/>
      <c r="J1199" s="81"/>
      <c r="K1199" s="81"/>
      <c r="L1199" s="82"/>
      <c r="N1199" s="84"/>
    </row>
    <row r="1200" spans="1:14" s="83" customFormat="1" x14ac:dyDescent="0.2">
      <c r="A1200" s="81"/>
      <c r="B1200" s="82"/>
      <c r="D1200" s="84"/>
      <c r="E1200" s="81"/>
      <c r="F1200" s="81"/>
      <c r="G1200" s="82"/>
      <c r="I1200" s="84"/>
      <c r="J1200" s="81"/>
      <c r="K1200" s="81"/>
      <c r="L1200" s="82"/>
      <c r="N1200" s="84"/>
    </row>
    <row r="1201" spans="1:14" s="83" customFormat="1" x14ac:dyDescent="0.2">
      <c r="A1201" s="81"/>
      <c r="B1201" s="82"/>
      <c r="D1201" s="84"/>
      <c r="E1201" s="81"/>
      <c r="F1201" s="81"/>
      <c r="G1201" s="82"/>
      <c r="I1201" s="84"/>
      <c r="J1201" s="81"/>
      <c r="K1201" s="81"/>
      <c r="L1201" s="82"/>
      <c r="N1201" s="84"/>
    </row>
    <row r="1202" spans="1:14" s="83" customFormat="1" x14ac:dyDescent="0.2">
      <c r="A1202" s="81"/>
      <c r="B1202" s="82"/>
      <c r="D1202" s="84"/>
      <c r="E1202" s="81"/>
      <c r="F1202" s="81"/>
      <c r="G1202" s="82"/>
      <c r="I1202" s="84"/>
      <c r="J1202" s="81"/>
      <c r="K1202" s="81"/>
      <c r="L1202" s="82"/>
      <c r="N1202" s="84"/>
    </row>
    <row r="1203" spans="1:14" s="83" customFormat="1" x14ac:dyDescent="0.2">
      <c r="A1203" s="81"/>
      <c r="B1203" s="82"/>
      <c r="D1203" s="84"/>
      <c r="E1203" s="81"/>
      <c r="F1203" s="81"/>
      <c r="G1203" s="82"/>
      <c r="I1203" s="84"/>
      <c r="J1203" s="81"/>
      <c r="K1203" s="81"/>
      <c r="L1203" s="82"/>
      <c r="N1203" s="84"/>
    </row>
    <row r="1204" spans="1:14" s="83" customFormat="1" x14ac:dyDescent="0.2">
      <c r="A1204" s="81"/>
      <c r="B1204" s="82"/>
      <c r="D1204" s="84"/>
      <c r="E1204" s="81"/>
      <c r="F1204" s="81"/>
      <c r="G1204" s="82"/>
      <c r="I1204" s="84"/>
      <c r="J1204" s="81"/>
      <c r="K1204" s="81"/>
      <c r="L1204" s="82"/>
      <c r="N1204" s="84"/>
    </row>
    <row r="1205" spans="1:14" s="83" customFormat="1" x14ac:dyDescent="0.2">
      <c r="A1205" s="81"/>
      <c r="B1205" s="82"/>
      <c r="D1205" s="84"/>
      <c r="E1205" s="81"/>
      <c r="F1205" s="81"/>
      <c r="G1205" s="82"/>
      <c r="I1205" s="84"/>
      <c r="J1205" s="81"/>
      <c r="K1205" s="81"/>
      <c r="L1205" s="82"/>
      <c r="N1205" s="84"/>
    </row>
    <row r="1206" spans="1:14" s="83" customFormat="1" x14ac:dyDescent="0.2">
      <c r="A1206" s="81"/>
      <c r="B1206" s="82"/>
      <c r="D1206" s="84"/>
      <c r="E1206" s="81"/>
      <c r="F1206" s="81"/>
      <c r="G1206" s="82"/>
      <c r="I1206" s="84"/>
      <c r="J1206" s="81"/>
      <c r="K1206" s="81"/>
      <c r="L1206" s="82"/>
      <c r="N1206" s="84"/>
    </row>
    <row r="1207" spans="1:14" s="83" customFormat="1" x14ac:dyDescent="0.2">
      <c r="A1207" s="81"/>
      <c r="B1207" s="82"/>
      <c r="D1207" s="84"/>
      <c r="E1207" s="81"/>
      <c r="F1207" s="81"/>
      <c r="G1207" s="82"/>
      <c r="I1207" s="84"/>
      <c r="J1207" s="81"/>
      <c r="K1207" s="81"/>
      <c r="L1207" s="82"/>
      <c r="N1207" s="84"/>
    </row>
    <row r="1208" spans="1:14" s="83" customFormat="1" x14ac:dyDescent="0.2">
      <c r="A1208" s="81"/>
      <c r="B1208" s="82"/>
      <c r="D1208" s="84"/>
      <c r="E1208" s="81"/>
      <c r="F1208" s="81"/>
      <c r="G1208" s="82"/>
      <c r="I1208" s="84"/>
      <c r="J1208" s="81"/>
      <c r="K1208" s="81"/>
      <c r="L1208" s="82"/>
      <c r="N1208" s="84"/>
    </row>
    <row r="1209" spans="1:14" s="83" customFormat="1" x14ac:dyDescent="0.2">
      <c r="A1209" s="81"/>
      <c r="B1209" s="82"/>
      <c r="D1209" s="84"/>
      <c r="E1209" s="81"/>
      <c r="F1209" s="81"/>
      <c r="G1209" s="82"/>
      <c r="I1209" s="84"/>
      <c r="J1209" s="81"/>
      <c r="K1209" s="81"/>
      <c r="L1209" s="82"/>
      <c r="N1209" s="84"/>
    </row>
    <row r="1210" spans="1:14" s="83" customFormat="1" x14ac:dyDescent="0.2">
      <c r="A1210" s="81"/>
      <c r="B1210" s="82"/>
      <c r="D1210" s="84"/>
      <c r="E1210" s="81"/>
      <c r="F1210" s="81"/>
      <c r="G1210" s="82"/>
      <c r="I1210" s="84"/>
      <c r="J1210" s="81"/>
      <c r="K1210" s="81"/>
      <c r="L1210" s="82"/>
      <c r="N1210" s="84"/>
    </row>
    <row r="1211" spans="1:14" s="83" customFormat="1" x14ac:dyDescent="0.2">
      <c r="A1211" s="81"/>
      <c r="B1211" s="82"/>
      <c r="D1211" s="84"/>
      <c r="E1211" s="81"/>
      <c r="F1211" s="81"/>
      <c r="G1211" s="82"/>
      <c r="I1211" s="84"/>
      <c r="J1211" s="81"/>
      <c r="K1211" s="81"/>
      <c r="L1211" s="82"/>
      <c r="N1211" s="84"/>
    </row>
    <row r="1212" spans="1:14" s="83" customFormat="1" x14ac:dyDescent="0.2">
      <c r="A1212" s="81"/>
      <c r="B1212" s="82"/>
      <c r="D1212" s="84"/>
      <c r="E1212" s="81"/>
      <c r="F1212" s="81"/>
      <c r="G1212" s="82"/>
      <c r="I1212" s="84"/>
      <c r="J1212" s="81"/>
      <c r="K1212" s="81"/>
      <c r="L1212" s="82"/>
      <c r="N1212" s="84"/>
    </row>
    <row r="1213" spans="1:14" s="83" customFormat="1" x14ac:dyDescent="0.2">
      <c r="A1213" s="81"/>
      <c r="B1213" s="82"/>
      <c r="D1213" s="84"/>
      <c r="E1213" s="81"/>
      <c r="F1213" s="81"/>
      <c r="G1213" s="82"/>
      <c r="I1213" s="84"/>
      <c r="J1213" s="81"/>
      <c r="K1213" s="81"/>
      <c r="L1213" s="82"/>
      <c r="N1213" s="84"/>
    </row>
    <row r="1214" spans="1:14" s="83" customFormat="1" x14ac:dyDescent="0.2">
      <c r="A1214" s="81"/>
      <c r="B1214" s="82"/>
      <c r="D1214" s="84"/>
      <c r="E1214" s="81"/>
      <c r="F1214" s="81"/>
      <c r="G1214" s="82"/>
      <c r="I1214" s="84"/>
      <c r="J1214" s="81"/>
      <c r="K1214" s="81"/>
      <c r="L1214" s="82"/>
      <c r="N1214" s="84"/>
    </row>
    <row r="1215" spans="1:14" s="83" customFormat="1" x14ac:dyDescent="0.2">
      <c r="A1215" s="81"/>
      <c r="B1215" s="82"/>
      <c r="D1215" s="84"/>
      <c r="E1215" s="81"/>
      <c r="F1215" s="81"/>
      <c r="G1215" s="82"/>
      <c r="I1215" s="84"/>
      <c r="J1215" s="81"/>
      <c r="K1215" s="81"/>
      <c r="L1215" s="82"/>
      <c r="N1215" s="84"/>
    </row>
    <row r="1216" spans="1:14" s="83" customFormat="1" x14ac:dyDescent="0.2">
      <c r="A1216" s="81"/>
      <c r="B1216" s="82"/>
      <c r="D1216" s="84"/>
      <c r="E1216" s="81"/>
      <c r="F1216" s="81"/>
      <c r="G1216" s="82"/>
      <c r="I1216" s="84"/>
      <c r="J1216" s="81"/>
      <c r="K1216" s="81"/>
      <c r="L1216" s="82"/>
      <c r="N1216" s="84"/>
    </row>
    <row r="1217" spans="1:14" s="83" customFormat="1" x14ac:dyDescent="0.2">
      <c r="A1217" s="81"/>
      <c r="B1217" s="82"/>
      <c r="D1217" s="84"/>
      <c r="E1217" s="81"/>
      <c r="F1217" s="81"/>
      <c r="G1217" s="82"/>
      <c r="I1217" s="84"/>
      <c r="J1217" s="81"/>
      <c r="K1217" s="81"/>
      <c r="L1217" s="82"/>
      <c r="N1217" s="84"/>
    </row>
    <row r="1218" spans="1:14" s="83" customFormat="1" x14ac:dyDescent="0.2">
      <c r="A1218" s="81"/>
      <c r="B1218" s="82"/>
      <c r="D1218" s="84"/>
      <c r="E1218" s="81"/>
      <c r="F1218" s="81"/>
      <c r="G1218" s="82"/>
      <c r="I1218" s="84"/>
      <c r="J1218" s="81"/>
      <c r="K1218" s="81"/>
      <c r="L1218" s="82"/>
      <c r="N1218" s="84"/>
    </row>
    <row r="1219" spans="1:14" s="83" customFormat="1" x14ac:dyDescent="0.2">
      <c r="A1219" s="81"/>
      <c r="B1219" s="82"/>
      <c r="D1219" s="84"/>
      <c r="E1219" s="81"/>
      <c r="F1219" s="81"/>
      <c r="G1219" s="82"/>
      <c r="I1219" s="84"/>
      <c r="J1219" s="81"/>
      <c r="K1219" s="81"/>
      <c r="L1219" s="82"/>
      <c r="N1219" s="84"/>
    </row>
    <row r="1220" spans="1:14" s="83" customFormat="1" x14ac:dyDescent="0.2">
      <c r="A1220" s="81"/>
      <c r="B1220" s="82"/>
      <c r="D1220" s="84"/>
      <c r="E1220" s="81"/>
      <c r="F1220" s="81"/>
      <c r="G1220" s="82"/>
      <c r="I1220" s="84"/>
      <c r="J1220" s="81"/>
      <c r="K1220" s="81"/>
      <c r="L1220" s="82"/>
      <c r="N1220" s="84"/>
    </row>
    <row r="1221" spans="1:14" s="83" customFormat="1" x14ac:dyDescent="0.2">
      <c r="A1221" s="81"/>
      <c r="B1221" s="82"/>
      <c r="D1221" s="84"/>
      <c r="E1221" s="81"/>
      <c r="F1221" s="81"/>
      <c r="G1221" s="82"/>
      <c r="I1221" s="84"/>
      <c r="J1221" s="81"/>
      <c r="K1221" s="81"/>
      <c r="L1221" s="82"/>
      <c r="N1221" s="84"/>
    </row>
    <row r="1222" spans="1:14" s="83" customFormat="1" x14ac:dyDescent="0.2">
      <c r="A1222" s="81"/>
      <c r="B1222" s="82"/>
      <c r="D1222" s="84"/>
      <c r="E1222" s="81"/>
      <c r="F1222" s="81"/>
      <c r="G1222" s="82"/>
      <c r="I1222" s="84"/>
      <c r="J1222" s="81"/>
      <c r="K1222" s="81"/>
      <c r="L1222" s="82"/>
      <c r="N1222" s="84"/>
    </row>
    <row r="1223" spans="1:14" s="83" customFormat="1" x14ac:dyDescent="0.2">
      <c r="A1223" s="81"/>
      <c r="B1223" s="82"/>
      <c r="D1223" s="84"/>
      <c r="E1223" s="81"/>
      <c r="F1223" s="81"/>
      <c r="G1223" s="82"/>
      <c r="I1223" s="84"/>
      <c r="J1223" s="81"/>
      <c r="K1223" s="81"/>
      <c r="L1223" s="82"/>
      <c r="N1223" s="84"/>
    </row>
    <row r="1224" spans="1:14" s="83" customFormat="1" x14ac:dyDescent="0.2">
      <c r="A1224" s="81"/>
      <c r="B1224" s="82"/>
      <c r="D1224" s="84"/>
      <c r="E1224" s="81"/>
      <c r="F1224" s="81"/>
      <c r="G1224" s="82"/>
      <c r="I1224" s="84"/>
      <c r="J1224" s="81"/>
      <c r="K1224" s="81"/>
      <c r="L1224" s="82"/>
      <c r="N1224" s="84"/>
    </row>
    <row r="1225" spans="1:14" s="83" customFormat="1" x14ac:dyDescent="0.2">
      <c r="A1225" s="81"/>
      <c r="B1225" s="82"/>
      <c r="D1225" s="84"/>
      <c r="E1225" s="81"/>
      <c r="F1225" s="81"/>
      <c r="G1225" s="82"/>
      <c r="I1225" s="84"/>
      <c r="J1225" s="81"/>
      <c r="K1225" s="81"/>
      <c r="L1225" s="82"/>
      <c r="N1225" s="84"/>
    </row>
    <row r="1226" spans="1:14" s="83" customFormat="1" x14ac:dyDescent="0.2">
      <c r="A1226" s="81"/>
      <c r="B1226" s="82"/>
      <c r="D1226" s="84"/>
      <c r="E1226" s="81"/>
      <c r="F1226" s="81"/>
      <c r="G1226" s="82"/>
      <c r="I1226" s="84"/>
      <c r="J1226" s="81"/>
      <c r="K1226" s="81"/>
      <c r="L1226" s="82"/>
      <c r="N1226" s="84"/>
    </row>
    <row r="1227" spans="1:14" s="83" customFormat="1" x14ac:dyDescent="0.2">
      <c r="A1227" s="81"/>
      <c r="B1227" s="82"/>
      <c r="D1227" s="84"/>
      <c r="E1227" s="81"/>
      <c r="F1227" s="81"/>
      <c r="G1227" s="82"/>
      <c r="I1227" s="84"/>
      <c r="J1227" s="81"/>
      <c r="K1227" s="81"/>
      <c r="L1227" s="82"/>
      <c r="N1227" s="84"/>
    </row>
    <row r="1228" spans="1:14" s="83" customFormat="1" x14ac:dyDescent="0.2">
      <c r="A1228" s="81"/>
      <c r="B1228" s="82"/>
      <c r="D1228" s="84"/>
      <c r="E1228" s="81"/>
      <c r="F1228" s="81"/>
      <c r="G1228" s="82"/>
      <c r="I1228" s="84"/>
      <c r="J1228" s="81"/>
      <c r="K1228" s="81"/>
      <c r="L1228" s="82"/>
      <c r="N1228" s="84"/>
    </row>
    <row r="1229" spans="1:14" s="83" customFormat="1" x14ac:dyDescent="0.2">
      <c r="A1229" s="81"/>
      <c r="B1229" s="82"/>
      <c r="D1229" s="84"/>
      <c r="E1229" s="81"/>
      <c r="F1229" s="81"/>
      <c r="G1229" s="82"/>
      <c r="I1229" s="84"/>
      <c r="J1229" s="81"/>
      <c r="K1229" s="81"/>
      <c r="L1229" s="82"/>
      <c r="N1229" s="84"/>
    </row>
    <row r="1230" spans="1:14" s="83" customFormat="1" x14ac:dyDescent="0.2">
      <c r="A1230" s="81"/>
      <c r="B1230" s="82"/>
      <c r="D1230" s="84"/>
      <c r="E1230" s="81"/>
      <c r="F1230" s="81"/>
      <c r="G1230" s="82"/>
      <c r="I1230" s="84"/>
      <c r="J1230" s="81"/>
      <c r="K1230" s="81"/>
      <c r="L1230" s="82"/>
      <c r="N1230" s="84"/>
    </row>
    <row r="1231" spans="1:14" s="83" customFormat="1" x14ac:dyDescent="0.2">
      <c r="A1231" s="81"/>
      <c r="B1231" s="82"/>
      <c r="D1231" s="84"/>
      <c r="E1231" s="81"/>
      <c r="F1231" s="81"/>
      <c r="G1231" s="82"/>
      <c r="I1231" s="84"/>
      <c r="J1231" s="81"/>
      <c r="K1231" s="81"/>
      <c r="L1231" s="82"/>
      <c r="N1231" s="84"/>
    </row>
    <row r="1232" spans="1:14" s="83" customFormat="1" x14ac:dyDescent="0.2">
      <c r="A1232" s="81"/>
      <c r="B1232" s="82"/>
      <c r="D1232" s="84"/>
      <c r="E1232" s="81"/>
      <c r="F1232" s="81"/>
      <c r="G1232" s="82"/>
      <c r="I1232" s="84"/>
      <c r="J1232" s="81"/>
      <c r="K1232" s="81"/>
      <c r="L1232" s="82"/>
      <c r="N1232" s="84"/>
    </row>
    <row r="1233" spans="1:14" s="83" customFormat="1" x14ac:dyDescent="0.2">
      <c r="A1233" s="81"/>
      <c r="B1233" s="82"/>
      <c r="D1233" s="84"/>
      <c r="E1233" s="81"/>
      <c r="F1233" s="81"/>
      <c r="G1233" s="82"/>
      <c r="I1233" s="84"/>
      <c r="J1233" s="81"/>
      <c r="K1233" s="81"/>
      <c r="L1233" s="82"/>
      <c r="N1233" s="84"/>
    </row>
    <row r="1234" spans="1:14" s="83" customFormat="1" x14ac:dyDescent="0.2">
      <c r="A1234" s="81"/>
      <c r="B1234" s="82"/>
      <c r="D1234" s="84"/>
      <c r="E1234" s="81"/>
      <c r="F1234" s="81"/>
      <c r="G1234" s="82"/>
      <c r="I1234" s="84"/>
      <c r="J1234" s="81"/>
      <c r="K1234" s="81"/>
      <c r="L1234" s="82"/>
      <c r="N1234" s="84"/>
    </row>
    <row r="1235" spans="1:14" s="83" customFormat="1" x14ac:dyDescent="0.2">
      <c r="A1235" s="81"/>
      <c r="B1235" s="82"/>
      <c r="D1235" s="84"/>
      <c r="E1235" s="81"/>
      <c r="F1235" s="81"/>
      <c r="G1235" s="82"/>
      <c r="I1235" s="84"/>
      <c r="J1235" s="81"/>
      <c r="K1235" s="81"/>
      <c r="L1235" s="82"/>
      <c r="N1235" s="84"/>
    </row>
    <row r="1236" spans="1:14" s="83" customFormat="1" x14ac:dyDescent="0.2">
      <c r="A1236" s="81"/>
      <c r="B1236" s="82"/>
      <c r="D1236" s="84"/>
      <c r="E1236" s="81"/>
      <c r="F1236" s="81"/>
      <c r="G1236" s="82"/>
      <c r="I1236" s="84"/>
      <c r="J1236" s="81"/>
      <c r="K1236" s="81"/>
      <c r="L1236" s="82"/>
      <c r="N1236" s="84"/>
    </row>
    <row r="1237" spans="1:14" s="83" customFormat="1" x14ac:dyDescent="0.2">
      <c r="A1237" s="81"/>
      <c r="B1237" s="82"/>
      <c r="D1237" s="84"/>
      <c r="E1237" s="81"/>
      <c r="F1237" s="81"/>
      <c r="G1237" s="82"/>
      <c r="I1237" s="84"/>
      <c r="J1237" s="81"/>
      <c r="K1237" s="81"/>
      <c r="L1237" s="82"/>
      <c r="N1237" s="84"/>
    </row>
    <row r="1238" spans="1:14" s="83" customFormat="1" x14ac:dyDescent="0.2">
      <c r="A1238" s="81"/>
      <c r="B1238" s="82"/>
      <c r="D1238" s="84"/>
      <c r="E1238" s="81"/>
      <c r="F1238" s="81"/>
      <c r="G1238" s="82"/>
      <c r="I1238" s="84"/>
      <c r="J1238" s="81"/>
      <c r="K1238" s="81"/>
      <c r="L1238" s="82"/>
      <c r="N1238" s="84"/>
    </row>
    <row r="1239" spans="1:14" s="83" customFormat="1" x14ac:dyDescent="0.2">
      <c r="A1239" s="81"/>
      <c r="B1239" s="82"/>
      <c r="D1239" s="84"/>
      <c r="E1239" s="81"/>
      <c r="F1239" s="81"/>
      <c r="G1239" s="82"/>
      <c r="I1239" s="84"/>
      <c r="J1239" s="81"/>
      <c r="K1239" s="81"/>
      <c r="L1239" s="82"/>
      <c r="N1239" s="84"/>
    </row>
    <row r="1240" spans="1:14" s="83" customFormat="1" x14ac:dyDescent="0.2">
      <c r="A1240" s="81"/>
      <c r="B1240" s="82"/>
      <c r="D1240" s="84"/>
      <c r="E1240" s="81"/>
      <c r="F1240" s="81"/>
      <c r="G1240" s="82"/>
      <c r="I1240" s="84"/>
      <c r="J1240" s="81"/>
      <c r="K1240" s="81"/>
      <c r="L1240" s="82"/>
      <c r="N1240" s="84"/>
    </row>
    <row r="1241" spans="1:14" s="83" customFormat="1" x14ac:dyDescent="0.2">
      <c r="A1241" s="81"/>
      <c r="B1241" s="82"/>
      <c r="D1241" s="84"/>
      <c r="E1241" s="81"/>
      <c r="F1241" s="81"/>
      <c r="G1241" s="82"/>
      <c r="I1241" s="84"/>
      <c r="J1241" s="81"/>
      <c r="K1241" s="81"/>
      <c r="L1241" s="82"/>
      <c r="N1241" s="84"/>
    </row>
    <row r="1242" spans="1:14" s="83" customFormat="1" x14ac:dyDescent="0.2">
      <c r="A1242" s="81"/>
      <c r="B1242" s="82"/>
      <c r="D1242" s="84"/>
      <c r="E1242" s="81"/>
      <c r="F1242" s="81"/>
      <c r="G1242" s="82"/>
      <c r="I1242" s="84"/>
      <c r="J1242" s="81"/>
      <c r="K1242" s="81"/>
      <c r="L1242" s="82"/>
      <c r="N1242" s="84"/>
    </row>
    <row r="1243" spans="1:14" s="83" customFormat="1" x14ac:dyDescent="0.2">
      <c r="A1243" s="81"/>
      <c r="B1243" s="82"/>
      <c r="D1243" s="84"/>
      <c r="E1243" s="81"/>
      <c r="F1243" s="81"/>
      <c r="G1243" s="82"/>
      <c r="I1243" s="84"/>
      <c r="J1243" s="81"/>
      <c r="K1243" s="81"/>
      <c r="L1243" s="82"/>
      <c r="N1243" s="84"/>
    </row>
    <row r="1244" spans="1:14" s="83" customFormat="1" x14ac:dyDescent="0.2">
      <c r="A1244" s="81"/>
      <c r="B1244" s="82"/>
      <c r="D1244" s="84"/>
      <c r="E1244" s="81"/>
      <c r="F1244" s="81"/>
      <c r="G1244" s="82"/>
      <c r="I1244" s="84"/>
      <c r="J1244" s="81"/>
      <c r="K1244" s="81"/>
      <c r="L1244" s="82"/>
      <c r="N1244" s="84"/>
    </row>
    <row r="1245" spans="1:14" s="83" customFormat="1" x14ac:dyDescent="0.2">
      <c r="A1245" s="81"/>
      <c r="B1245" s="82"/>
      <c r="D1245" s="84"/>
      <c r="E1245" s="81"/>
      <c r="F1245" s="81"/>
      <c r="G1245" s="82"/>
      <c r="I1245" s="84"/>
      <c r="J1245" s="81"/>
      <c r="K1245" s="81"/>
      <c r="L1245" s="82"/>
      <c r="N1245" s="84"/>
    </row>
    <row r="1246" spans="1:14" s="83" customFormat="1" x14ac:dyDescent="0.2">
      <c r="A1246" s="81"/>
      <c r="B1246" s="82"/>
      <c r="D1246" s="84"/>
      <c r="E1246" s="81"/>
      <c r="F1246" s="81"/>
      <c r="G1246" s="82"/>
      <c r="I1246" s="84"/>
      <c r="J1246" s="81"/>
      <c r="K1246" s="81"/>
      <c r="L1246" s="82"/>
      <c r="N1246" s="84"/>
    </row>
    <row r="1247" spans="1:14" s="83" customFormat="1" x14ac:dyDescent="0.2">
      <c r="A1247" s="81"/>
      <c r="B1247" s="82"/>
      <c r="D1247" s="84"/>
      <c r="E1247" s="81"/>
      <c r="F1247" s="81"/>
      <c r="G1247" s="82"/>
      <c r="I1247" s="84"/>
      <c r="J1247" s="81"/>
      <c r="K1247" s="81"/>
      <c r="L1247" s="82"/>
      <c r="N1247" s="84"/>
    </row>
    <row r="1248" spans="1:14" s="83" customFormat="1" x14ac:dyDescent="0.2">
      <c r="A1248" s="81"/>
      <c r="B1248" s="82"/>
      <c r="D1248" s="84"/>
      <c r="E1248" s="81"/>
      <c r="F1248" s="81"/>
      <c r="G1248" s="82"/>
      <c r="I1248" s="84"/>
      <c r="J1248" s="81"/>
      <c r="K1248" s="81"/>
      <c r="L1248" s="82"/>
      <c r="N1248" s="84"/>
    </row>
    <row r="1249" spans="1:14" s="83" customFormat="1" x14ac:dyDescent="0.2">
      <c r="A1249" s="81"/>
      <c r="B1249" s="82"/>
      <c r="D1249" s="84"/>
      <c r="E1249" s="81"/>
      <c r="F1249" s="81"/>
      <c r="G1249" s="82"/>
      <c r="I1249" s="84"/>
      <c r="J1249" s="81"/>
      <c r="K1249" s="81"/>
      <c r="L1249" s="82"/>
      <c r="N1249" s="84"/>
    </row>
    <row r="1250" spans="1:14" s="83" customFormat="1" x14ac:dyDescent="0.2">
      <c r="A1250" s="81"/>
      <c r="B1250" s="82"/>
      <c r="D1250" s="84"/>
      <c r="E1250" s="81"/>
      <c r="F1250" s="81"/>
      <c r="G1250" s="82"/>
      <c r="I1250" s="84"/>
      <c r="J1250" s="81"/>
      <c r="K1250" s="81"/>
      <c r="L1250" s="82"/>
      <c r="N1250" s="84"/>
    </row>
    <row r="1251" spans="1:14" s="83" customFormat="1" x14ac:dyDescent="0.2">
      <c r="A1251" s="81"/>
      <c r="B1251" s="82"/>
      <c r="D1251" s="84"/>
      <c r="E1251" s="81"/>
      <c r="F1251" s="81"/>
      <c r="G1251" s="82"/>
      <c r="I1251" s="84"/>
      <c r="J1251" s="81"/>
      <c r="K1251" s="81"/>
      <c r="L1251" s="82"/>
      <c r="N1251" s="84"/>
    </row>
    <row r="1252" spans="1:14" s="83" customFormat="1" x14ac:dyDescent="0.2">
      <c r="A1252" s="81"/>
      <c r="B1252" s="82"/>
      <c r="D1252" s="84"/>
      <c r="E1252" s="81"/>
      <c r="F1252" s="81"/>
      <c r="G1252" s="82"/>
      <c r="I1252" s="84"/>
      <c r="J1252" s="81"/>
      <c r="K1252" s="81"/>
      <c r="L1252" s="82"/>
      <c r="N1252" s="84"/>
    </row>
    <row r="1253" spans="1:14" s="83" customFormat="1" x14ac:dyDescent="0.2">
      <c r="A1253" s="81"/>
      <c r="B1253" s="82"/>
      <c r="D1253" s="84"/>
      <c r="E1253" s="81"/>
      <c r="F1253" s="81"/>
      <c r="G1253" s="82"/>
      <c r="I1253" s="84"/>
      <c r="J1253" s="81"/>
      <c r="K1253" s="81"/>
      <c r="L1253" s="82"/>
      <c r="N1253" s="84"/>
    </row>
    <row r="1254" spans="1:14" s="83" customFormat="1" x14ac:dyDescent="0.2">
      <c r="A1254" s="81"/>
      <c r="B1254" s="82"/>
      <c r="D1254" s="84"/>
      <c r="E1254" s="81"/>
      <c r="F1254" s="81"/>
      <c r="G1254" s="82"/>
      <c r="I1254" s="84"/>
      <c r="J1254" s="81"/>
      <c r="K1254" s="81"/>
      <c r="L1254" s="82"/>
      <c r="N1254" s="84"/>
    </row>
    <row r="1255" spans="1:14" s="83" customFormat="1" x14ac:dyDescent="0.2">
      <c r="A1255" s="81"/>
      <c r="B1255" s="82"/>
      <c r="D1255" s="84"/>
      <c r="E1255" s="81"/>
      <c r="F1255" s="81"/>
      <c r="G1255" s="82"/>
      <c r="I1255" s="84"/>
      <c r="J1255" s="81"/>
      <c r="K1255" s="81"/>
      <c r="L1255" s="82"/>
      <c r="N1255" s="84"/>
    </row>
    <row r="1256" spans="1:14" s="83" customFormat="1" x14ac:dyDescent="0.2">
      <c r="A1256" s="81"/>
      <c r="B1256" s="82"/>
      <c r="D1256" s="84"/>
      <c r="E1256" s="81"/>
      <c r="F1256" s="81"/>
      <c r="G1256" s="82"/>
      <c r="I1256" s="84"/>
      <c r="J1256" s="81"/>
      <c r="K1256" s="81"/>
      <c r="L1256" s="82"/>
      <c r="N1256" s="84"/>
    </row>
    <row r="1257" spans="1:14" s="83" customFormat="1" x14ac:dyDescent="0.2">
      <c r="A1257" s="81"/>
      <c r="B1257" s="82"/>
      <c r="D1257" s="84"/>
      <c r="E1257" s="81"/>
      <c r="F1257" s="81"/>
      <c r="G1257" s="82"/>
      <c r="I1257" s="84"/>
      <c r="J1257" s="81"/>
      <c r="K1257" s="81"/>
      <c r="L1257" s="82"/>
      <c r="N1257" s="84"/>
    </row>
    <row r="1258" spans="1:14" s="83" customFormat="1" x14ac:dyDescent="0.2">
      <c r="A1258" s="81"/>
      <c r="B1258" s="82"/>
      <c r="D1258" s="84"/>
      <c r="E1258" s="81"/>
      <c r="F1258" s="81"/>
      <c r="G1258" s="82"/>
      <c r="I1258" s="84"/>
      <c r="J1258" s="81"/>
      <c r="K1258" s="81"/>
      <c r="L1258" s="82"/>
      <c r="N1258" s="84"/>
    </row>
    <row r="1259" spans="1:14" s="83" customFormat="1" x14ac:dyDescent="0.2">
      <c r="A1259" s="81"/>
      <c r="B1259" s="82"/>
      <c r="D1259" s="84"/>
      <c r="E1259" s="81"/>
      <c r="F1259" s="81"/>
      <c r="G1259" s="82"/>
      <c r="I1259" s="84"/>
      <c r="J1259" s="81"/>
      <c r="K1259" s="81"/>
      <c r="L1259" s="82"/>
      <c r="N1259" s="84"/>
    </row>
    <row r="1260" spans="1:14" s="83" customFormat="1" x14ac:dyDescent="0.2">
      <c r="A1260" s="81"/>
      <c r="B1260" s="82"/>
      <c r="D1260" s="84"/>
      <c r="E1260" s="81"/>
      <c r="F1260" s="81"/>
      <c r="G1260" s="82"/>
      <c r="I1260" s="84"/>
      <c r="J1260" s="81"/>
      <c r="K1260" s="81"/>
      <c r="L1260" s="82"/>
      <c r="N1260" s="84"/>
    </row>
    <row r="1261" spans="1:14" s="83" customFormat="1" x14ac:dyDescent="0.2">
      <c r="A1261" s="81"/>
      <c r="B1261" s="82"/>
      <c r="D1261" s="84"/>
      <c r="E1261" s="81"/>
      <c r="F1261" s="81"/>
      <c r="G1261" s="82"/>
      <c r="I1261" s="84"/>
      <c r="J1261" s="81"/>
      <c r="K1261" s="81"/>
      <c r="L1261" s="82"/>
      <c r="N1261" s="84"/>
    </row>
    <row r="1262" spans="1:14" s="83" customFormat="1" x14ac:dyDescent="0.2">
      <c r="A1262" s="81"/>
      <c r="B1262" s="82"/>
      <c r="D1262" s="84"/>
      <c r="E1262" s="81"/>
      <c r="F1262" s="81"/>
      <c r="G1262" s="82"/>
      <c r="I1262" s="84"/>
      <c r="J1262" s="81"/>
      <c r="K1262" s="81"/>
      <c r="L1262" s="82"/>
      <c r="N1262" s="84"/>
    </row>
    <row r="1263" spans="1:14" s="83" customFormat="1" x14ac:dyDescent="0.2">
      <c r="A1263" s="81"/>
      <c r="B1263" s="82"/>
      <c r="D1263" s="84"/>
      <c r="E1263" s="81"/>
      <c r="F1263" s="81"/>
      <c r="G1263" s="82"/>
      <c r="I1263" s="84"/>
      <c r="J1263" s="81"/>
      <c r="K1263" s="81"/>
      <c r="L1263" s="82"/>
      <c r="N1263" s="84"/>
    </row>
    <row r="1264" spans="1:14" s="83" customFormat="1" x14ac:dyDescent="0.2">
      <c r="A1264" s="81"/>
      <c r="B1264" s="82"/>
      <c r="D1264" s="84"/>
      <c r="E1264" s="81"/>
      <c r="F1264" s="81"/>
      <c r="G1264" s="82"/>
      <c r="I1264" s="84"/>
      <c r="J1264" s="81"/>
      <c r="K1264" s="81"/>
      <c r="L1264" s="82"/>
      <c r="N1264" s="84"/>
    </row>
    <row r="1265" spans="1:14" s="83" customFormat="1" x14ac:dyDescent="0.2">
      <c r="A1265" s="81"/>
      <c r="B1265" s="82"/>
      <c r="D1265" s="84"/>
      <c r="E1265" s="81"/>
      <c r="F1265" s="81"/>
      <c r="G1265" s="82"/>
      <c r="I1265" s="84"/>
      <c r="J1265" s="81"/>
      <c r="K1265" s="81"/>
      <c r="L1265" s="82"/>
      <c r="N1265" s="84"/>
    </row>
    <row r="1266" spans="1:14" s="83" customFormat="1" x14ac:dyDescent="0.2">
      <c r="A1266" s="81"/>
      <c r="B1266" s="82"/>
      <c r="D1266" s="84"/>
      <c r="E1266" s="81"/>
      <c r="F1266" s="81"/>
      <c r="G1266" s="82"/>
      <c r="I1266" s="84"/>
      <c r="J1266" s="81"/>
      <c r="K1266" s="81"/>
      <c r="L1266" s="82"/>
      <c r="N1266" s="84"/>
    </row>
    <row r="1267" spans="1:14" s="83" customFormat="1" x14ac:dyDescent="0.2">
      <c r="A1267" s="81"/>
      <c r="B1267" s="82"/>
      <c r="D1267" s="84"/>
      <c r="E1267" s="81"/>
      <c r="F1267" s="81"/>
      <c r="G1267" s="82"/>
      <c r="I1267" s="84"/>
      <c r="J1267" s="81"/>
      <c r="K1267" s="81"/>
      <c r="L1267" s="82"/>
      <c r="N1267" s="84"/>
    </row>
    <row r="1268" spans="1:14" s="83" customFormat="1" x14ac:dyDescent="0.2">
      <c r="A1268" s="81"/>
      <c r="B1268" s="82"/>
      <c r="D1268" s="84"/>
      <c r="E1268" s="81"/>
      <c r="F1268" s="81"/>
      <c r="G1268" s="82"/>
      <c r="I1268" s="84"/>
      <c r="J1268" s="81"/>
      <c r="K1268" s="81"/>
      <c r="L1268" s="82"/>
      <c r="N1268" s="84"/>
    </row>
    <row r="1269" spans="1:14" s="83" customFormat="1" x14ac:dyDescent="0.2">
      <c r="A1269" s="81"/>
      <c r="B1269" s="82"/>
      <c r="D1269" s="84"/>
      <c r="E1269" s="81"/>
      <c r="F1269" s="81"/>
      <c r="G1269" s="82"/>
      <c r="I1269" s="84"/>
      <c r="J1269" s="81"/>
      <c r="K1269" s="81"/>
      <c r="L1269" s="82"/>
      <c r="N1269" s="84"/>
    </row>
    <row r="1270" spans="1:14" s="83" customFormat="1" x14ac:dyDescent="0.2">
      <c r="A1270" s="81"/>
      <c r="B1270" s="82"/>
      <c r="D1270" s="84"/>
      <c r="E1270" s="81"/>
      <c r="F1270" s="81"/>
      <c r="G1270" s="82"/>
      <c r="I1270" s="84"/>
      <c r="J1270" s="81"/>
      <c r="K1270" s="81"/>
      <c r="L1270" s="82"/>
      <c r="N1270" s="84"/>
    </row>
    <row r="1271" spans="1:14" s="83" customFormat="1" x14ac:dyDescent="0.2">
      <c r="A1271" s="81"/>
      <c r="B1271" s="82"/>
      <c r="D1271" s="84"/>
      <c r="E1271" s="81"/>
      <c r="F1271" s="81"/>
      <c r="G1271" s="82"/>
      <c r="I1271" s="84"/>
      <c r="J1271" s="81"/>
      <c r="K1271" s="81"/>
      <c r="L1271" s="82"/>
      <c r="N1271" s="84"/>
    </row>
    <row r="1272" spans="1:14" s="83" customFormat="1" x14ac:dyDescent="0.2">
      <c r="A1272" s="81"/>
      <c r="B1272" s="82"/>
      <c r="D1272" s="84"/>
      <c r="E1272" s="81"/>
      <c r="F1272" s="81"/>
      <c r="G1272" s="82"/>
      <c r="I1272" s="84"/>
      <c r="J1272" s="81"/>
      <c r="K1272" s="81"/>
      <c r="L1272" s="82"/>
      <c r="N1272" s="84"/>
    </row>
    <row r="1273" spans="1:14" s="83" customFormat="1" x14ac:dyDescent="0.2">
      <c r="A1273" s="81"/>
      <c r="B1273" s="82"/>
      <c r="D1273" s="84"/>
      <c r="E1273" s="81"/>
      <c r="F1273" s="81"/>
      <c r="G1273" s="82"/>
      <c r="I1273" s="84"/>
      <c r="J1273" s="81"/>
      <c r="K1273" s="81"/>
      <c r="L1273" s="82"/>
      <c r="N1273" s="84"/>
    </row>
    <row r="1274" spans="1:14" s="83" customFormat="1" x14ac:dyDescent="0.2">
      <c r="A1274" s="81"/>
      <c r="B1274" s="82"/>
      <c r="D1274" s="84"/>
      <c r="E1274" s="81"/>
      <c r="F1274" s="81"/>
      <c r="G1274" s="82"/>
      <c r="I1274" s="84"/>
      <c r="J1274" s="81"/>
      <c r="K1274" s="81"/>
      <c r="L1274" s="82"/>
      <c r="N1274" s="84"/>
    </row>
    <row r="1275" spans="1:14" s="83" customFormat="1" x14ac:dyDescent="0.2">
      <c r="A1275" s="81"/>
      <c r="B1275" s="82"/>
      <c r="D1275" s="84"/>
      <c r="E1275" s="81"/>
      <c r="F1275" s="81"/>
      <c r="G1275" s="82"/>
      <c r="I1275" s="84"/>
      <c r="J1275" s="81"/>
      <c r="K1275" s="81"/>
      <c r="L1275" s="82"/>
      <c r="N1275" s="84"/>
    </row>
    <row r="1276" spans="1:14" s="83" customFormat="1" x14ac:dyDescent="0.2">
      <c r="A1276" s="81"/>
      <c r="B1276" s="82"/>
      <c r="D1276" s="84"/>
      <c r="E1276" s="81"/>
      <c r="F1276" s="81"/>
      <c r="G1276" s="82"/>
      <c r="I1276" s="84"/>
      <c r="J1276" s="81"/>
      <c r="K1276" s="81"/>
      <c r="L1276" s="82"/>
      <c r="N1276" s="84"/>
    </row>
    <row r="1277" spans="1:14" s="83" customFormat="1" x14ac:dyDescent="0.2">
      <c r="A1277" s="81"/>
      <c r="B1277" s="82"/>
      <c r="D1277" s="84"/>
      <c r="E1277" s="81"/>
      <c r="F1277" s="81"/>
      <c r="G1277" s="82"/>
      <c r="I1277" s="84"/>
      <c r="J1277" s="81"/>
      <c r="K1277" s="81"/>
      <c r="L1277" s="82"/>
      <c r="N1277" s="84"/>
    </row>
    <row r="1278" spans="1:14" s="83" customFormat="1" x14ac:dyDescent="0.2">
      <c r="A1278" s="81"/>
      <c r="B1278" s="82"/>
      <c r="D1278" s="84"/>
      <c r="E1278" s="81"/>
      <c r="F1278" s="81"/>
      <c r="G1278" s="82"/>
      <c r="I1278" s="84"/>
      <c r="J1278" s="81"/>
      <c r="K1278" s="81"/>
      <c r="L1278" s="82"/>
      <c r="N1278" s="84"/>
    </row>
    <row r="1279" spans="1:14" s="83" customFormat="1" x14ac:dyDescent="0.2">
      <c r="A1279" s="81"/>
      <c r="B1279" s="82"/>
      <c r="D1279" s="84"/>
      <c r="E1279" s="81"/>
      <c r="F1279" s="81"/>
      <c r="G1279" s="82"/>
      <c r="I1279" s="84"/>
      <c r="J1279" s="81"/>
      <c r="K1279" s="81"/>
      <c r="L1279" s="82"/>
      <c r="N1279" s="84"/>
    </row>
    <row r="1280" spans="1:14" s="83" customFormat="1" x14ac:dyDescent="0.2">
      <c r="A1280" s="81"/>
      <c r="B1280" s="82"/>
      <c r="D1280" s="84"/>
      <c r="E1280" s="81"/>
      <c r="F1280" s="81"/>
      <c r="G1280" s="82"/>
      <c r="I1280" s="84"/>
      <c r="J1280" s="81"/>
      <c r="K1280" s="81"/>
      <c r="L1280" s="82"/>
      <c r="N1280" s="84"/>
    </row>
    <row r="1281" spans="1:14" s="83" customFormat="1" x14ac:dyDescent="0.2">
      <c r="A1281" s="81"/>
      <c r="B1281" s="82"/>
      <c r="D1281" s="84"/>
      <c r="E1281" s="81"/>
      <c r="F1281" s="81"/>
      <c r="G1281" s="82"/>
      <c r="I1281" s="84"/>
      <c r="J1281" s="81"/>
      <c r="K1281" s="81"/>
      <c r="L1281" s="82"/>
      <c r="N1281" s="84"/>
    </row>
    <row r="1282" spans="1:14" s="83" customFormat="1" x14ac:dyDescent="0.2">
      <c r="A1282" s="81"/>
      <c r="B1282" s="82"/>
      <c r="D1282" s="84"/>
      <c r="E1282" s="81"/>
      <c r="F1282" s="81"/>
      <c r="G1282" s="82"/>
      <c r="I1282" s="84"/>
      <c r="J1282" s="81"/>
      <c r="K1282" s="81"/>
      <c r="L1282" s="82"/>
      <c r="N1282" s="84"/>
    </row>
    <row r="1283" spans="1:14" s="83" customFormat="1" x14ac:dyDescent="0.2">
      <c r="A1283" s="81"/>
      <c r="B1283" s="82"/>
      <c r="D1283" s="84"/>
      <c r="E1283" s="81"/>
      <c r="F1283" s="81"/>
      <c r="G1283" s="82"/>
      <c r="I1283" s="84"/>
      <c r="J1283" s="81"/>
      <c r="K1283" s="81"/>
      <c r="L1283" s="82"/>
      <c r="N1283" s="84"/>
    </row>
    <row r="1284" spans="1:14" s="83" customFormat="1" x14ac:dyDescent="0.2">
      <c r="A1284" s="81"/>
      <c r="B1284" s="82"/>
      <c r="D1284" s="84"/>
      <c r="E1284" s="81"/>
      <c r="F1284" s="81"/>
      <c r="G1284" s="82"/>
      <c r="I1284" s="84"/>
      <c r="J1284" s="81"/>
      <c r="K1284" s="81"/>
      <c r="L1284" s="82"/>
      <c r="N1284" s="84"/>
    </row>
    <row r="1285" spans="1:14" s="83" customFormat="1" x14ac:dyDescent="0.2">
      <c r="A1285" s="81"/>
      <c r="B1285" s="82"/>
      <c r="D1285" s="84"/>
      <c r="E1285" s="81"/>
      <c r="F1285" s="81"/>
      <c r="G1285" s="82"/>
      <c r="I1285" s="84"/>
      <c r="J1285" s="81"/>
      <c r="K1285" s="81"/>
      <c r="L1285" s="82"/>
      <c r="N1285" s="84"/>
    </row>
    <row r="1286" spans="1:14" s="83" customFormat="1" x14ac:dyDescent="0.2">
      <c r="A1286" s="81"/>
      <c r="B1286" s="82"/>
      <c r="D1286" s="84"/>
      <c r="E1286" s="81"/>
      <c r="F1286" s="81"/>
      <c r="G1286" s="82"/>
      <c r="I1286" s="84"/>
      <c r="J1286" s="81"/>
      <c r="K1286" s="81"/>
      <c r="L1286" s="82"/>
      <c r="N1286" s="84"/>
    </row>
    <row r="1287" spans="1:14" s="83" customFormat="1" x14ac:dyDescent="0.2">
      <c r="A1287" s="81"/>
      <c r="B1287" s="82"/>
      <c r="D1287" s="84"/>
      <c r="E1287" s="81"/>
      <c r="F1287" s="81"/>
      <c r="G1287" s="82"/>
      <c r="I1287" s="84"/>
      <c r="J1287" s="81"/>
      <c r="K1287" s="81"/>
      <c r="L1287" s="82"/>
      <c r="N1287" s="84"/>
    </row>
    <row r="1288" spans="1:14" s="83" customFormat="1" x14ac:dyDescent="0.2">
      <c r="A1288" s="81"/>
      <c r="B1288" s="82"/>
      <c r="D1288" s="84"/>
      <c r="E1288" s="81"/>
      <c r="F1288" s="81"/>
      <c r="G1288" s="82"/>
      <c r="I1288" s="84"/>
      <c r="J1288" s="81"/>
      <c r="K1288" s="81"/>
      <c r="L1288" s="82"/>
      <c r="N1288" s="84"/>
    </row>
    <row r="1289" spans="1:14" s="83" customFormat="1" x14ac:dyDescent="0.2">
      <c r="A1289" s="81"/>
      <c r="B1289" s="82"/>
      <c r="D1289" s="84"/>
      <c r="E1289" s="81"/>
      <c r="F1289" s="81"/>
      <c r="G1289" s="82"/>
      <c r="I1289" s="84"/>
      <c r="J1289" s="81"/>
      <c r="K1289" s="81"/>
      <c r="L1289" s="82"/>
      <c r="N1289" s="84"/>
    </row>
    <row r="1290" spans="1:14" s="83" customFormat="1" x14ac:dyDescent="0.2">
      <c r="A1290" s="81"/>
      <c r="B1290" s="82"/>
      <c r="D1290" s="84"/>
      <c r="E1290" s="81"/>
      <c r="F1290" s="81"/>
      <c r="G1290" s="82"/>
      <c r="I1290" s="84"/>
      <c r="J1290" s="81"/>
      <c r="K1290" s="81"/>
      <c r="L1290" s="82"/>
      <c r="N1290" s="84"/>
    </row>
    <row r="1291" spans="1:14" s="83" customFormat="1" x14ac:dyDescent="0.2">
      <c r="A1291" s="81"/>
      <c r="B1291" s="82"/>
      <c r="D1291" s="84"/>
      <c r="E1291" s="81"/>
      <c r="F1291" s="81"/>
      <c r="G1291" s="82"/>
      <c r="I1291" s="84"/>
      <c r="J1291" s="81"/>
      <c r="K1291" s="81"/>
      <c r="L1291" s="82"/>
      <c r="N1291" s="84"/>
    </row>
    <row r="1292" spans="1:14" s="83" customFormat="1" x14ac:dyDescent="0.2">
      <c r="A1292" s="81"/>
      <c r="B1292" s="82"/>
      <c r="D1292" s="84"/>
      <c r="E1292" s="81"/>
      <c r="F1292" s="81"/>
      <c r="G1292" s="82"/>
      <c r="I1292" s="84"/>
      <c r="J1292" s="81"/>
      <c r="K1292" s="81"/>
      <c r="L1292" s="82"/>
      <c r="N1292" s="84"/>
    </row>
    <row r="1293" spans="1:14" s="83" customFormat="1" x14ac:dyDescent="0.2">
      <c r="A1293" s="81"/>
      <c r="B1293" s="82"/>
      <c r="D1293" s="84"/>
      <c r="E1293" s="81"/>
      <c r="F1293" s="81"/>
      <c r="G1293" s="82"/>
      <c r="I1293" s="84"/>
      <c r="J1293" s="81"/>
      <c r="K1293" s="81"/>
      <c r="L1293" s="82"/>
      <c r="N1293" s="84"/>
    </row>
    <row r="1294" spans="1:14" s="83" customFormat="1" x14ac:dyDescent="0.2">
      <c r="A1294" s="81"/>
      <c r="B1294" s="82"/>
      <c r="D1294" s="84"/>
      <c r="E1294" s="81"/>
      <c r="F1294" s="81"/>
      <c r="G1294" s="82"/>
      <c r="I1294" s="84"/>
      <c r="J1294" s="81"/>
      <c r="K1294" s="81"/>
      <c r="L1294" s="82"/>
      <c r="N1294" s="84"/>
    </row>
    <row r="1295" spans="1:14" s="83" customFormat="1" x14ac:dyDescent="0.2">
      <c r="A1295" s="81"/>
      <c r="B1295" s="82"/>
      <c r="D1295" s="84"/>
      <c r="E1295" s="81"/>
      <c r="F1295" s="81"/>
      <c r="G1295" s="82"/>
      <c r="I1295" s="84"/>
      <c r="J1295" s="81"/>
      <c r="K1295" s="81"/>
      <c r="L1295" s="82"/>
      <c r="N1295" s="84"/>
    </row>
    <row r="1296" spans="1:14" s="83" customFormat="1" x14ac:dyDescent="0.2">
      <c r="A1296" s="81"/>
      <c r="B1296" s="82"/>
      <c r="D1296" s="84"/>
      <c r="E1296" s="81"/>
      <c r="F1296" s="81"/>
      <c r="G1296" s="82"/>
      <c r="I1296" s="84"/>
      <c r="J1296" s="81"/>
      <c r="K1296" s="81"/>
      <c r="L1296" s="82"/>
      <c r="N1296" s="84"/>
    </row>
    <row r="1297" spans="1:14" s="83" customFormat="1" x14ac:dyDescent="0.2">
      <c r="A1297" s="81"/>
      <c r="B1297" s="82"/>
      <c r="D1297" s="84"/>
      <c r="E1297" s="81"/>
      <c r="F1297" s="81"/>
      <c r="G1297" s="82"/>
      <c r="I1297" s="84"/>
      <c r="J1297" s="81"/>
      <c r="K1297" s="81"/>
      <c r="L1297" s="82"/>
      <c r="N1297" s="84"/>
    </row>
    <row r="1298" spans="1:14" s="83" customFormat="1" x14ac:dyDescent="0.2">
      <c r="A1298" s="81"/>
      <c r="B1298" s="82"/>
      <c r="D1298" s="84"/>
      <c r="E1298" s="81"/>
      <c r="F1298" s="81"/>
      <c r="G1298" s="82"/>
      <c r="I1298" s="84"/>
      <c r="J1298" s="81"/>
      <c r="K1298" s="81"/>
      <c r="L1298" s="82"/>
      <c r="N1298" s="84"/>
    </row>
    <row r="1299" spans="1:14" s="83" customFormat="1" x14ac:dyDescent="0.2">
      <c r="A1299" s="81"/>
      <c r="B1299" s="82"/>
      <c r="D1299" s="84"/>
      <c r="E1299" s="81"/>
      <c r="F1299" s="81"/>
      <c r="G1299" s="82"/>
      <c r="I1299" s="84"/>
      <c r="J1299" s="81"/>
      <c r="K1299" s="81"/>
      <c r="L1299" s="82"/>
      <c r="N1299" s="84"/>
    </row>
    <row r="1300" spans="1:14" s="83" customFormat="1" x14ac:dyDescent="0.2">
      <c r="A1300" s="81"/>
      <c r="B1300" s="82"/>
      <c r="D1300" s="84"/>
      <c r="E1300" s="81"/>
      <c r="F1300" s="81"/>
      <c r="G1300" s="82"/>
      <c r="I1300" s="84"/>
      <c r="J1300" s="81"/>
      <c r="K1300" s="81"/>
      <c r="L1300" s="82"/>
      <c r="N1300" s="84"/>
    </row>
    <row r="1301" spans="1:14" s="83" customFormat="1" x14ac:dyDescent="0.2">
      <c r="A1301" s="81"/>
      <c r="B1301" s="82"/>
      <c r="D1301" s="84"/>
      <c r="E1301" s="81"/>
      <c r="F1301" s="81"/>
      <c r="G1301" s="82"/>
      <c r="I1301" s="84"/>
      <c r="J1301" s="81"/>
      <c r="K1301" s="81"/>
      <c r="L1301" s="82"/>
      <c r="N1301" s="84"/>
    </row>
    <row r="1302" spans="1:14" s="83" customFormat="1" x14ac:dyDescent="0.2">
      <c r="A1302" s="81"/>
      <c r="B1302" s="82"/>
      <c r="D1302" s="84"/>
      <c r="E1302" s="81"/>
      <c r="F1302" s="81"/>
      <c r="G1302" s="82"/>
      <c r="I1302" s="84"/>
      <c r="J1302" s="81"/>
      <c r="K1302" s="81"/>
      <c r="L1302" s="82"/>
      <c r="N1302" s="84"/>
    </row>
    <row r="1303" spans="1:14" s="83" customFormat="1" x14ac:dyDescent="0.2">
      <c r="A1303" s="81"/>
      <c r="B1303" s="82"/>
      <c r="D1303" s="84"/>
      <c r="E1303" s="81"/>
      <c r="F1303" s="81"/>
      <c r="G1303" s="82"/>
      <c r="I1303" s="84"/>
      <c r="J1303" s="81"/>
      <c r="K1303" s="81"/>
      <c r="L1303" s="82"/>
      <c r="N1303" s="84"/>
    </row>
    <row r="1304" spans="1:14" s="83" customFormat="1" x14ac:dyDescent="0.2">
      <c r="A1304" s="81"/>
      <c r="B1304" s="82"/>
      <c r="D1304" s="84"/>
      <c r="E1304" s="81"/>
      <c r="F1304" s="81"/>
      <c r="G1304" s="82"/>
      <c r="I1304" s="84"/>
      <c r="J1304" s="81"/>
      <c r="K1304" s="81"/>
      <c r="L1304" s="82"/>
      <c r="N1304" s="84"/>
    </row>
    <row r="1305" spans="1:14" s="83" customFormat="1" x14ac:dyDescent="0.2">
      <c r="A1305" s="81"/>
      <c r="B1305" s="82"/>
      <c r="D1305" s="84"/>
      <c r="E1305" s="81"/>
      <c r="F1305" s="81"/>
      <c r="G1305" s="82"/>
      <c r="I1305" s="84"/>
      <c r="J1305" s="81"/>
      <c r="K1305" s="81"/>
      <c r="L1305" s="82"/>
      <c r="N1305" s="84"/>
    </row>
    <row r="1306" spans="1:14" s="83" customFormat="1" x14ac:dyDescent="0.2">
      <c r="A1306" s="81"/>
      <c r="B1306" s="82"/>
      <c r="D1306" s="84"/>
      <c r="E1306" s="81"/>
      <c r="F1306" s="81"/>
      <c r="G1306" s="82"/>
      <c r="I1306" s="84"/>
      <c r="J1306" s="81"/>
      <c r="K1306" s="81"/>
      <c r="L1306" s="82"/>
      <c r="N1306" s="84"/>
    </row>
    <row r="1307" spans="1:14" s="83" customFormat="1" x14ac:dyDescent="0.2">
      <c r="A1307" s="81"/>
      <c r="B1307" s="82"/>
      <c r="D1307" s="84"/>
      <c r="E1307" s="81"/>
      <c r="F1307" s="81"/>
      <c r="G1307" s="82"/>
      <c r="I1307" s="84"/>
      <c r="J1307" s="81"/>
      <c r="K1307" s="81"/>
      <c r="L1307" s="82"/>
      <c r="N1307" s="84"/>
    </row>
    <row r="1308" spans="1:14" s="83" customFormat="1" x14ac:dyDescent="0.2">
      <c r="A1308" s="81"/>
      <c r="B1308" s="82"/>
      <c r="D1308" s="84"/>
      <c r="E1308" s="81"/>
      <c r="F1308" s="81"/>
      <c r="G1308" s="82"/>
      <c r="I1308" s="84"/>
      <c r="J1308" s="81"/>
      <c r="K1308" s="81"/>
      <c r="L1308" s="82"/>
      <c r="N1308" s="84"/>
    </row>
    <row r="1309" spans="1:14" s="83" customFormat="1" x14ac:dyDescent="0.2">
      <c r="A1309" s="81"/>
      <c r="B1309" s="82"/>
      <c r="D1309" s="84"/>
      <c r="E1309" s="81"/>
      <c r="F1309" s="81"/>
      <c r="G1309" s="82"/>
      <c r="I1309" s="84"/>
      <c r="J1309" s="81"/>
      <c r="K1309" s="81"/>
      <c r="L1309" s="82"/>
      <c r="N1309" s="84"/>
    </row>
    <row r="1310" spans="1:14" s="83" customFormat="1" x14ac:dyDescent="0.2">
      <c r="A1310" s="81"/>
      <c r="B1310" s="82"/>
      <c r="D1310" s="84"/>
      <c r="E1310" s="81"/>
      <c r="F1310" s="81"/>
      <c r="G1310" s="82"/>
      <c r="I1310" s="84"/>
      <c r="J1310" s="81"/>
      <c r="K1310" s="81"/>
      <c r="L1310" s="82"/>
      <c r="N1310" s="84"/>
    </row>
    <row r="1311" spans="1:14" s="83" customFormat="1" x14ac:dyDescent="0.2">
      <c r="A1311" s="81"/>
      <c r="B1311" s="82"/>
      <c r="D1311" s="84"/>
      <c r="E1311" s="81"/>
      <c r="F1311" s="81"/>
      <c r="G1311" s="82"/>
      <c r="I1311" s="84"/>
      <c r="J1311" s="81"/>
      <c r="K1311" s="81"/>
      <c r="L1311" s="82"/>
      <c r="N1311" s="84"/>
    </row>
    <row r="1312" spans="1:14" s="83" customFormat="1" x14ac:dyDescent="0.2">
      <c r="A1312" s="81"/>
      <c r="B1312" s="82"/>
      <c r="D1312" s="84"/>
      <c r="E1312" s="81"/>
      <c r="F1312" s="81"/>
      <c r="G1312" s="82"/>
      <c r="I1312" s="84"/>
      <c r="J1312" s="81"/>
      <c r="K1312" s="81"/>
      <c r="L1312" s="82"/>
      <c r="N1312" s="84"/>
    </row>
    <row r="1313" spans="1:14" s="83" customFormat="1" x14ac:dyDescent="0.2">
      <c r="A1313" s="81"/>
      <c r="B1313" s="82"/>
      <c r="D1313" s="84"/>
      <c r="E1313" s="81"/>
      <c r="F1313" s="81"/>
      <c r="G1313" s="82"/>
      <c r="I1313" s="84"/>
      <c r="J1313" s="81"/>
      <c r="K1313" s="81"/>
      <c r="L1313" s="82"/>
      <c r="N1313" s="84"/>
    </row>
    <row r="1314" spans="1:14" s="83" customFormat="1" x14ac:dyDescent="0.2">
      <c r="A1314" s="81"/>
      <c r="B1314" s="82"/>
      <c r="D1314" s="84"/>
      <c r="E1314" s="81"/>
      <c r="F1314" s="81"/>
      <c r="G1314" s="82"/>
      <c r="I1314" s="84"/>
      <c r="J1314" s="81"/>
      <c r="K1314" s="81"/>
      <c r="L1314" s="82"/>
      <c r="N1314" s="84"/>
    </row>
    <row r="1315" spans="1:14" s="83" customFormat="1" x14ac:dyDescent="0.2">
      <c r="A1315" s="81"/>
      <c r="B1315" s="82"/>
      <c r="D1315" s="84"/>
      <c r="E1315" s="81"/>
      <c r="F1315" s="81"/>
      <c r="G1315" s="82"/>
      <c r="I1315" s="84"/>
      <c r="J1315" s="81"/>
      <c r="K1315" s="81"/>
      <c r="L1315" s="82"/>
      <c r="N1315" s="84"/>
    </row>
    <row r="1316" spans="1:14" s="83" customFormat="1" x14ac:dyDescent="0.2">
      <c r="A1316" s="81"/>
      <c r="B1316" s="82"/>
      <c r="D1316" s="84"/>
      <c r="E1316" s="81"/>
      <c r="F1316" s="81"/>
      <c r="G1316" s="82"/>
      <c r="I1316" s="84"/>
      <c r="J1316" s="81"/>
      <c r="K1316" s="81"/>
      <c r="L1316" s="82"/>
      <c r="N1316" s="84"/>
    </row>
    <row r="1317" spans="1:14" s="83" customFormat="1" x14ac:dyDescent="0.2">
      <c r="A1317" s="81"/>
      <c r="B1317" s="82"/>
      <c r="D1317" s="84"/>
      <c r="E1317" s="81"/>
      <c r="F1317" s="81"/>
      <c r="G1317" s="82"/>
      <c r="I1317" s="84"/>
      <c r="J1317" s="81"/>
      <c r="K1317" s="81"/>
      <c r="L1317" s="82"/>
      <c r="N1317" s="84"/>
    </row>
    <row r="1318" spans="1:14" s="83" customFormat="1" x14ac:dyDescent="0.2">
      <c r="A1318" s="81"/>
      <c r="B1318" s="82"/>
      <c r="D1318" s="84"/>
      <c r="E1318" s="81"/>
      <c r="F1318" s="81"/>
      <c r="G1318" s="82"/>
      <c r="I1318" s="84"/>
      <c r="J1318" s="81"/>
      <c r="K1318" s="81"/>
      <c r="L1318" s="82"/>
      <c r="N1318" s="84"/>
    </row>
    <row r="1319" spans="1:14" s="83" customFormat="1" x14ac:dyDescent="0.2">
      <c r="A1319" s="81"/>
      <c r="B1319" s="82"/>
      <c r="D1319" s="84"/>
      <c r="E1319" s="81"/>
      <c r="F1319" s="81"/>
      <c r="G1319" s="82"/>
      <c r="I1319" s="84"/>
      <c r="J1319" s="81"/>
      <c r="K1319" s="81"/>
      <c r="L1319" s="82"/>
      <c r="N1319" s="84"/>
    </row>
    <row r="1320" spans="1:14" s="83" customFormat="1" x14ac:dyDescent="0.2">
      <c r="A1320" s="81"/>
      <c r="B1320" s="82"/>
      <c r="D1320" s="84"/>
      <c r="E1320" s="81"/>
      <c r="F1320" s="81"/>
      <c r="G1320" s="82"/>
      <c r="I1320" s="84"/>
      <c r="J1320" s="81"/>
      <c r="K1320" s="81"/>
      <c r="L1320" s="82"/>
      <c r="N1320" s="84"/>
    </row>
    <row r="1321" spans="1:14" s="83" customFormat="1" x14ac:dyDescent="0.2">
      <c r="A1321" s="81"/>
      <c r="B1321" s="82"/>
      <c r="D1321" s="84"/>
      <c r="E1321" s="81"/>
      <c r="F1321" s="81"/>
      <c r="G1321" s="82"/>
      <c r="I1321" s="84"/>
      <c r="J1321" s="81"/>
      <c r="K1321" s="81"/>
      <c r="L1321" s="82"/>
      <c r="N1321" s="84"/>
    </row>
    <row r="1322" spans="1:14" s="83" customFormat="1" x14ac:dyDescent="0.2">
      <c r="A1322" s="81"/>
      <c r="B1322" s="82"/>
      <c r="D1322" s="84"/>
      <c r="E1322" s="81"/>
      <c r="F1322" s="81"/>
      <c r="G1322" s="82"/>
      <c r="I1322" s="84"/>
      <c r="J1322" s="81"/>
      <c r="K1322" s="81"/>
      <c r="L1322" s="82"/>
      <c r="N1322" s="84"/>
    </row>
    <row r="1323" spans="1:14" s="83" customFormat="1" x14ac:dyDescent="0.2">
      <c r="A1323" s="81"/>
      <c r="B1323" s="82"/>
      <c r="D1323" s="84"/>
      <c r="E1323" s="81"/>
      <c r="F1323" s="81"/>
      <c r="G1323" s="82"/>
      <c r="I1323" s="84"/>
      <c r="J1323" s="81"/>
      <c r="K1323" s="81"/>
      <c r="L1323" s="82"/>
      <c r="N1323" s="84"/>
    </row>
    <row r="1324" spans="1:14" s="83" customFormat="1" x14ac:dyDescent="0.2">
      <c r="A1324" s="81"/>
      <c r="B1324" s="82"/>
      <c r="D1324" s="84"/>
      <c r="E1324" s="81"/>
      <c r="F1324" s="81"/>
      <c r="G1324" s="82"/>
      <c r="I1324" s="84"/>
      <c r="J1324" s="81"/>
      <c r="K1324" s="81"/>
      <c r="L1324" s="82"/>
      <c r="N1324" s="84"/>
    </row>
    <row r="1325" spans="1:14" s="83" customFormat="1" x14ac:dyDescent="0.2">
      <c r="A1325" s="81"/>
      <c r="B1325" s="82"/>
      <c r="D1325" s="84"/>
      <c r="E1325" s="81"/>
      <c r="F1325" s="81"/>
      <c r="G1325" s="82"/>
      <c r="I1325" s="84"/>
      <c r="J1325" s="81"/>
      <c r="K1325" s="81"/>
      <c r="L1325" s="82"/>
      <c r="N1325" s="84"/>
    </row>
    <row r="1326" spans="1:14" s="83" customFormat="1" x14ac:dyDescent="0.2">
      <c r="A1326" s="81"/>
      <c r="B1326" s="82"/>
      <c r="D1326" s="84"/>
      <c r="E1326" s="81"/>
      <c r="F1326" s="81"/>
      <c r="G1326" s="82"/>
      <c r="I1326" s="84"/>
      <c r="J1326" s="81"/>
      <c r="K1326" s="81"/>
      <c r="L1326" s="82"/>
      <c r="N1326" s="84"/>
    </row>
    <row r="1327" spans="1:14" s="83" customFormat="1" x14ac:dyDescent="0.2">
      <c r="A1327" s="81"/>
      <c r="B1327" s="82"/>
      <c r="D1327" s="84"/>
      <c r="E1327" s="81"/>
      <c r="F1327" s="81"/>
      <c r="G1327" s="82"/>
      <c r="I1327" s="84"/>
      <c r="J1327" s="81"/>
      <c r="K1327" s="81"/>
      <c r="L1327" s="82"/>
      <c r="N1327" s="84"/>
    </row>
    <row r="1328" spans="1:14" s="83" customFormat="1" x14ac:dyDescent="0.2">
      <c r="A1328" s="81"/>
      <c r="B1328" s="82"/>
      <c r="D1328" s="84"/>
      <c r="E1328" s="81"/>
      <c r="F1328" s="81"/>
      <c r="G1328" s="82"/>
      <c r="I1328" s="84"/>
      <c r="J1328" s="81"/>
      <c r="K1328" s="81"/>
      <c r="L1328" s="82"/>
      <c r="N1328" s="84"/>
    </row>
    <row r="1329" spans="1:14" s="83" customFormat="1" x14ac:dyDescent="0.2">
      <c r="A1329" s="81"/>
      <c r="B1329" s="82"/>
      <c r="D1329" s="84"/>
      <c r="E1329" s="81"/>
      <c r="F1329" s="81"/>
      <c r="G1329" s="82"/>
      <c r="I1329" s="84"/>
      <c r="J1329" s="81"/>
      <c r="K1329" s="81"/>
      <c r="L1329" s="82"/>
      <c r="N1329" s="84"/>
    </row>
    <row r="1330" spans="1:14" s="83" customFormat="1" x14ac:dyDescent="0.2">
      <c r="A1330" s="81"/>
      <c r="B1330" s="82"/>
      <c r="D1330" s="84"/>
      <c r="E1330" s="81"/>
      <c r="F1330" s="81"/>
      <c r="G1330" s="82"/>
      <c r="I1330" s="84"/>
      <c r="J1330" s="81"/>
      <c r="K1330" s="81"/>
      <c r="L1330" s="82"/>
      <c r="N1330" s="84"/>
    </row>
    <row r="1331" spans="1:14" s="83" customFormat="1" x14ac:dyDescent="0.2">
      <c r="A1331" s="81"/>
      <c r="B1331" s="82"/>
      <c r="D1331" s="84"/>
      <c r="E1331" s="81"/>
      <c r="F1331" s="81"/>
      <c r="G1331" s="82"/>
      <c r="I1331" s="84"/>
      <c r="J1331" s="81"/>
      <c r="K1331" s="81"/>
      <c r="L1331" s="82"/>
      <c r="N1331" s="84"/>
    </row>
    <row r="1332" spans="1:14" s="83" customFormat="1" x14ac:dyDescent="0.2">
      <c r="A1332" s="81"/>
      <c r="B1332" s="82"/>
      <c r="D1332" s="84"/>
      <c r="E1332" s="81"/>
      <c r="F1332" s="81"/>
      <c r="G1332" s="82"/>
      <c r="I1332" s="84"/>
      <c r="J1332" s="81"/>
      <c r="K1332" s="81"/>
      <c r="L1332" s="82"/>
      <c r="N1332" s="84"/>
    </row>
    <row r="1333" spans="1:14" s="83" customFormat="1" x14ac:dyDescent="0.2">
      <c r="A1333" s="81"/>
      <c r="B1333" s="82"/>
      <c r="D1333" s="84"/>
      <c r="E1333" s="81"/>
      <c r="F1333" s="81"/>
      <c r="G1333" s="82"/>
      <c r="I1333" s="84"/>
      <c r="J1333" s="81"/>
      <c r="K1333" s="81"/>
      <c r="L1333" s="82"/>
      <c r="N1333" s="84"/>
    </row>
    <row r="1334" spans="1:14" s="83" customFormat="1" x14ac:dyDescent="0.2">
      <c r="A1334" s="81"/>
      <c r="B1334" s="82"/>
      <c r="D1334" s="84"/>
      <c r="E1334" s="81"/>
      <c r="F1334" s="81"/>
      <c r="G1334" s="82"/>
      <c r="I1334" s="84"/>
      <c r="J1334" s="81"/>
      <c r="K1334" s="81"/>
      <c r="L1334" s="82"/>
      <c r="N1334" s="84"/>
    </row>
    <row r="1335" spans="1:14" s="83" customFormat="1" x14ac:dyDescent="0.2">
      <c r="A1335" s="81"/>
      <c r="B1335" s="82"/>
      <c r="D1335" s="84"/>
      <c r="E1335" s="81"/>
      <c r="F1335" s="81"/>
      <c r="G1335" s="82"/>
      <c r="I1335" s="84"/>
      <c r="J1335" s="81"/>
      <c r="K1335" s="81"/>
      <c r="L1335" s="82"/>
      <c r="N1335" s="84"/>
    </row>
    <row r="1336" spans="1:14" s="83" customFormat="1" x14ac:dyDescent="0.2">
      <c r="A1336" s="81"/>
      <c r="B1336" s="82"/>
      <c r="D1336" s="84"/>
      <c r="E1336" s="81"/>
      <c r="F1336" s="81"/>
      <c r="G1336" s="82"/>
      <c r="I1336" s="84"/>
      <c r="J1336" s="81"/>
      <c r="K1336" s="81"/>
      <c r="L1336" s="82"/>
      <c r="N1336" s="84"/>
    </row>
    <row r="1337" spans="1:14" s="83" customFormat="1" x14ac:dyDescent="0.2">
      <c r="A1337" s="81"/>
      <c r="B1337" s="82"/>
      <c r="D1337" s="84"/>
      <c r="E1337" s="81"/>
      <c r="F1337" s="81"/>
      <c r="G1337" s="82"/>
      <c r="I1337" s="84"/>
      <c r="J1337" s="81"/>
      <c r="K1337" s="81"/>
      <c r="L1337" s="82"/>
      <c r="N1337" s="84"/>
    </row>
    <row r="1338" spans="1:14" s="83" customFormat="1" x14ac:dyDescent="0.2">
      <c r="A1338" s="81"/>
      <c r="B1338" s="82"/>
      <c r="D1338" s="84"/>
      <c r="E1338" s="81"/>
      <c r="F1338" s="81"/>
      <c r="G1338" s="82"/>
      <c r="I1338" s="84"/>
      <c r="J1338" s="81"/>
      <c r="K1338" s="81"/>
      <c r="L1338" s="82"/>
      <c r="N1338" s="84"/>
    </row>
    <row r="1339" spans="1:14" s="83" customFormat="1" x14ac:dyDescent="0.2">
      <c r="A1339" s="81"/>
      <c r="B1339" s="82"/>
      <c r="D1339" s="84"/>
      <c r="E1339" s="81"/>
      <c r="F1339" s="81"/>
      <c r="G1339" s="82"/>
      <c r="I1339" s="84"/>
      <c r="J1339" s="81"/>
      <c r="K1339" s="81"/>
      <c r="L1339" s="82"/>
      <c r="N1339" s="84"/>
    </row>
    <row r="1340" spans="1:14" s="83" customFormat="1" x14ac:dyDescent="0.2">
      <c r="A1340" s="81"/>
      <c r="B1340" s="82"/>
      <c r="D1340" s="84"/>
      <c r="E1340" s="81"/>
      <c r="F1340" s="81"/>
      <c r="G1340" s="82"/>
      <c r="I1340" s="84"/>
      <c r="J1340" s="81"/>
      <c r="K1340" s="81"/>
      <c r="L1340" s="82"/>
      <c r="N1340" s="84"/>
    </row>
    <row r="1341" spans="1:14" s="83" customFormat="1" x14ac:dyDescent="0.2">
      <c r="A1341" s="81"/>
      <c r="B1341" s="82"/>
      <c r="D1341" s="84"/>
      <c r="E1341" s="81"/>
      <c r="F1341" s="81"/>
      <c r="G1341" s="82"/>
      <c r="I1341" s="84"/>
      <c r="J1341" s="81"/>
      <c r="K1341" s="81"/>
      <c r="L1341" s="82"/>
      <c r="N1341" s="84"/>
    </row>
    <row r="1342" spans="1:14" s="83" customFormat="1" x14ac:dyDescent="0.2">
      <c r="A1342" s="81"/>
      <c r="B1342" s="82"/>
      <c r="D1342" s="84"/>
      <c r="E1342" s="81"/>
      <c r="F1342" s="81"/>
      <c r="G1342" s="82"/>
      <c r="I1342" s="84"/>
      <c r="J1342" s="81"/>
      <c r="K1342" s="81"/>
      <c r="L1342" s="82"/>
      <c r="N1342" s="84"/>
    </row>
    <row r="1343" spans="1:14" s="83" customFormat="1" x14ac:dyDescent="0.2">
      <c r="A1343" s="81"/>
      <c r="B1343" s="82"/>
      <c r="D1343" s="84"/>
      <c r="E1343" s="81"/>
      <c r="F1343" s="81"/>
      <c r="G1343" s="82"/>
      <c r="I1343" s="84"/>
      <c r="J1343" s="81"/>
      <c r="K1343" s="81"/>
      <c r="L1343" s="82"/>
      <c r="N1343" s="84"/>
    </row>
    <row r="1344" spans="1:14" s="83" customFormat="1" x14ac:dyDescent="0.2">
      <c r="A1344" s="81"/>
      <c r="B1344" s="82"/>
      <c r="D1344" s="84"/>
      <c r="E1344" s="81"/>
      <c r="F1344" s="81"/>
      <c r="G1344" s="82"/>
      <c r="I1344" s="84"/>
      <c r="J1344" s="81"/>
      <c r="K1344" s="81"/>
      <c r="L1344" s="82"/>
      <c r="N1344" s="84"/>
    </row>
    <row r="1345" spans="1:14" s="83" customFormat="1" x14ac:dyDescent="0.2">
      <c r="A1345" s="81"/>
      <c r="B1345" s="82"/>
      <c r="D1345" s="84"/>
      <c r="E1345" s="81"/>
      <c r="F1345" s="81"/>
      <c r="G1345" s="82"/>
      <c r="I1345" s="84"/>
      <c r="J1345" s="81"/>
      <c r="K1345" s="81"/>
      <c r="L1345" s="82"/>
      <c r="N1345" s="84"/>
    </row>
    <row r="1346" spans="1:14" s="83" customFormat="1" x14ac:dyDescent="0.2">
      <c r="A1346" s="81"/>
      <c r="B1346" s="82"/>
      <c r="D1346" s="84"/>
      <c r="E1346" s="81"/>
      <c r="F1346" s="81"/>
      <c r="G1346" s="82"/>
      <c r="I1346" s="84"/>
      <c r="J1346" s="81"/>
      <c r="K1346" s="81"/>
      <c r="L1346" s="82"/>
      <c r="N1346" s="84"/>
    </row>
    <row r="1347" spans="1:14" s="83" customFormat="1" x14ac:dyDescent="0.2">
      <c r="A1347" s="81"/>
      <c r="B1347" s="82"/>
      <c r="D1347" s="84"/>
      <c r="E1347" s="81"/>
      <c r="F1347" s="81"/>
      <c r="G1347" s="82"/>
      <c r="I1347" s="84"/>
      <c r="J1347" s="81"/>
      <c r="K1347" s="81"/>
      <c r="L1347" s="82"/>
      <c r="N1347" s="84"/>
    </row>
    <row r="1348" spans="1:14" s="83" customFormat="1" x14ac:dyDescent="0.2">
      <c r="A1348" s="81"/>
      <c r="B1348" s="82"/>
      <c r="D1348" s="84"/>
      <c r="E1348" s="81"/>
      <c r="F1348" s="81"/>
      <c r="G1348" s="82"/>
      <c r="I1348" s="84"/>
      <c r="J1348" s="81"/>
      <c r="K1348" s="81"/>
      <c r="L1348" s="82"/>
      <c r="N1348" s="84"/>
    </row>
    <row r="1349" spans="1:14" s="83" customFormat="1" x14ac:dyDescent="0.2">
      <c r="A1349" s="81"/>
      <c r="B1349" s="82"/>
      <c r="D1349" s="84"/>
      <c r="E1349" s="81"/>
      <c r="F1349" s="81"/>
      <c r="G1349" s="82"/>
      <c r="I1349" s="84"/>
      <c r="J1349" s="81"/>
      <c r="K1349" s="81"/>
      <c r="L1349" s="82"/>
      <c r="N1349" s="84"/>
    </row>
    <row r="1350" spans="1:14" s="83" customFormat="1" x14ac:dyDescent="0.2">
      <c r="A1350" s="81"/>
      <c r="B1350" s="82"/>
      <c r="D1350" s="84"/>
      <c r="E1350" s="81"/>
      <c r="F1350" s="81"/>
      <c r="G1350" s="82"/>
      <c r="I1350" s="84"/>
      <c r="J1350" s="81"/>
      <c r="K1350" s="81"/>
      <c r="L1350" s="82"/>
      <c r="N1350" s="84"/>
    </row>
    <row r="1351" spans="1:14" s="83" customFormat="1" x14ac:dyDescent="0.2">
      <c r="A1351" s="81"/>
      <c r="B1351" s="82"/>
      <c r="D1351" s="84"/>
      <c r="E1351" s="81"/>
      <c r="F1351" s="81"/>
      <c r="G1351" s="82"/>
      <c r="I1351" s="84"/>
      <c r="J1351" s="81"/>
      <c r="K1351" s="81"/>
      <c r="L1351" s="82"/>
      <c r="N1351" s="84"/>
    </row>
    <row r="1352" spans="1:14" s="83" customFormat="1" x14ac:dyDescent="0.2">
      <c r="A1352" s="81"/>
      <c r="B1352" s="82"/>
      <c r="D1352" s="84"/>
      <c r="E1352" s="81"/>
      <c r="F1352" s="81"/>
      <c r="G1352" s="82"/>
      <c r="I1352" s="84"/>
      <c r="J1352" s="81"/>
      <c r="K1352" s="81"/>
      <c r="L1352" s="82"/>
      <c r="N1352" s="84"/>
    </row>
    <row r="1353" spans="1:14" s="83" customFormat="1" x14ac:dyDescent="0.2">
      <c r="A1353" s="81"/>
      <c r="B1353" s="82"/>
      <c r="D1353" s="84"/>
      <c r="E1353" s="81"/>
      <c r="F1353" s="81"/>
      <c r="G1353" s="82"/>
      <c r="I1353" s="84"/>
      <c r="J1353" s="81"/>
      <c r="K1353" s="81"/>
      <c r="L1353" s="82"/>
      <c r="N1353" s="84"/>
    </row>
    <row r="1354" spans="1:14" s="83" customFormat="1" x14ac:dyDescent="0.2">
      <c r="A1354" s="81"/>
      <c r="B1354" s="82"/>
      <c r="D1354" s="84"/>
      <c r="E1354" s="81"/>
      <c r="F1354" s="81"/>
      <c r="G1354" s="82"/>
      <c r="I1354" s="84"/>
      <c r="J1354" s="81"/>
      <c r="K1354" s="81"/>
      <c r="L1354" s="82"/>
      <c r="N1354" s="84"/>
    </row>
    <row r="1355" spans="1:14" s="83" customFormat="1" x14ac:dyDescent="0.2">
      <c r="A1355" s="81"/>
      <c r="B1355" s="82"/>
      <c r="D1355" s="84"/>
      <c r="E1355" s="81"/>
      <c r="F1355" s="81"/>
      <c r="G1355" s="82"/>
      <c r="I1355" s="84"/>
      <c r="J1355" s="81"/>
      <c r="K1355" s="81"/>
      <c r="L1355" s="82"/>
      <c r="N1355" s="84"/>
    </row>
    <row r="1356" spans="1:14" s="83" customFormat="1" x14ac:dyDescent="0.2">
      <c r="A1356" s="81"/>
      <c r="B1356" s="82"/>
      <c r="D1356" s="84"/>
      <c r="E1356" s="81"/>
      <c r="F1356" s="81"/>
      <c r="G1356" s="82"/>
      <c r="I1356" s="84"/>
      <c r="J1356" s="81"/>
      <c r="K1356" s="81"/>
      <c r="L1356" s="82"/>
      <c r="N1356" s="84"/>
    </row>
    <row r="1357" spans="1:14" s="83" customFormat="1" x14ac:dyDescent="0.2">
      <c r="A1357" s="81"/>
      <c r="B1357" s="82"/>
      <c r="D1357" s="84"/>
      <c r="E1357" s="81"/>
      <c r="F1357" s="81"/>
      <c r="G1357" s="82"/>
      <c r="I1357" s="84"/>
      <c r="J1357" s="81"/>
      <c r="K1357" s="81"/>
      <c r="L1357" s="82"/>
      <c r="N1357" s="84"/>
    </row>
    <row r="1358" spans="1:14" s="83" customFormat="1" x14ac:dyDescent="0.2">
      <c r="A1358" s="81"/>
      <c r="B1358" s="82"/>
      <c r="D1358" s="84"/>
      <c r="E1358" s="81"/>
      <c r="F1358" s="81"/>
      <c r="G1358" s="82"/>
      <c r="I1358" s="84"/>
      <c r="J1358" s="81"/>
      <c r="K1358" s="81"/>
      <c r="L1358" s="82"/>
      <c r="N1358" s="84"/>
    </row>
    <row r="1359" spans="1:14" s="83" customFormat="1" x14ac:dyDescent="0.2">
      <c r="A1359" s="81"/>
      <c r="B1359" s="82"/>
      <c r="D1359" s="84"/>
      <c r="E1359" s="81"/>
      <c r="F1359" s="81"/>
      <c r="G1359" s="82"/>
      <c r="I1359" s="84"/>
      <c r="J1359" s="81"/>
      <c r="K1359" s="81"/>
      <c r="L1359" s="82"/>
      <c r="N1359" s="84"/>
    </row>
    <row r="1360" spans="1:14" s="83" customFormat="1" x14ac:dyDescent="0.2">
      <c r="A1360" s="81"/>
      <c r="B1360" s="82"/>
      <c r="D1360" s="84"/>
      <c r="E1360" s="81"/>
      <c r="F1360" s="81"/>
      <c r="G1360" s="82"/>
      <c r="I1360" s="84"/>
      <c r="J1360" s="81"/>
      <c r="K1360" s="81"/>
      <c r="L1360" s="82"/>
      <c r="N1360" s="84"/>
    </row>
    <row r="1361" spans="1:14" s="83" customFormat="1" x14ac:dyDescent="0.2">
      <c r="A1361" s="81"/>
      <c r="B1361" s="82"/>
      <c r="D1361" s="84"/>
      <c r="E1361" s="81"/>
      <c r="F1361" s="81"/>
      <c r="G1361" s="82"/>
      <c r="I1361" s="84"/>
      <c r="J1361" s="81"/>
      <c r="K1361" s="81"/>
      <c r="L1361" s="82"/>
      <c r="N1361" s="84"/>
    </row>
    <row r="1362" spans="1:14" s="83" customFormat="1" x14ac:dyDescent="0.2">
      <c r="A1362" s="81"/>
      <c r="B1362" s="82"/>
      <c r="D1362" s="84"/>
      <c r="E1362" s="81"/>
      <c r="F1362" s="81"/>
      <c r="G1362" s="82"/>
      <c r="I1362" s="84"/>
      <c r="J1362" s="81"/>
      <c r="K1362" s="81"/>
      <c r="L1362" s="82"/>
      <c r="N1362" s="84"/>
    </row>
    <row r="1363" spans="1:14" s="83" customFormat="1" x14ac:dyDescent="0.2">
      <c r="A1363" s="81"/>
      <c r="B1363" s="82"/>
      <c r="D1363" s="84"/>
      <c r="E1363" s="81"/>
      <c r="F1363" s="81"/>
      <c r="G1363" s="82"/>
      <c r="I1363" s="84"/>
      <c r="J1363" s="81"/>
      <c r="K1363" s="81"/>
      <c r="L1363" s="82"/>
      <c r="N1363" s="84"/>
    </row>
    <row r="1364" spans="1:14" s="83" customFormat="1" x14ac:dyDescent="0.2">
      <c r="A1364" s="81"/>
      <c r="B1364" s="82"/>
      <c r="D1364" s="84"/>
      <c r="E1364" s="81"/>
      <c r="F1364" s="81"/>
      <c r="G1364" s="82"/>
      <c r="I1364" s="84"/>
      <c r="J1364" s="81"/>
      <c r="K1364" s="81"/>
      <c r="L1364" s="82"/>
      <c r="N1364" s="84"/>
    </row>
    <row r="1365" spans="1:14" s="83" customFormat="1" x14ac:dyDescent="0.2">
      <c r="A1365" s="81"/>
      <c r="B1365" s="82"/>
      <c r="D1365" s="84"/>
      <c r="E1365" s="81"/>
      <c r="F1365" s="81"/>
      <c r="G1365" s="82"/>
      <c r="I1365" s="84"/>
      <c r="J1365" s="81"/>
      <c r="K1365" s="81"/>
      <c r="L1365" s="82"/>
      <c r="N1365" s="84"/>
    </row>
    <row r="1366" spans="1:14" s="83" customFormat="1" x14ac:dyDescent="0.2">
      <c r="A1366" s="81"/>
      <c r="B1366" s="82"/>
      <c r="D1366" s="84"/>
      <c r="E1366" s="81"/>
      <c r="F1366" s="81"/>
      <c r="G1366" s="82"/>
      <c r="I1366" s="84"/>
      <c r="J1366" s="81"/>
      <c r="K1366" s="81"/>
      <c r="L1366" s="82"/>
      <c r="N1366" s="84"/>
    </row>
    <row r="1367" spans="1:14" s="83" customFormat="1" x14ac:dyDescent="0.2">
      <c r="A1367" s="81"/>
      <c r="B1367" s="82"/>
      <c r="D1367" s="84"/>
      <c r="E1367" s="81"/>
      <c r="F1367" s="81"/>
      <c r="G1367" s="82"/>
      <c r="I1367" s="84"/>
      <c r="J1367" s="81"/>
      <c r="K1367" s="81"/>
      <c r="L1367" s="82"/>
      <c r="N1367" s="84"/>
    </row>
    <row r="1368" spans="1:14" s="83" customFormat="1" x14ac:dyDescent="0.2">
      <c r="A1368" s="81"/>
      <c r="B1368" s="82"/>
      <c r="D1368" s="84"/>
      <c r="E1368" s="81"/>
      <c r="F1368" s="81"/>
      <c r="G1368" s="82"/>
      <c r="I1368" s="84"/>
      <c r="J1368" s="81"/>
      <c r="K1368" s="81"/>
      <c r="L1368" s="82"/>
      <c r="N1368" s="84"/>
    </row>
    <row r="1369" spans="1:14" s="83" customFormat="1" x14ac:dyDescent="0.2">
      <c r="A1369" s="81"/>
      <c r="B1369" s="82"/>
      <c r="D1369" s="84"/>
      <c r="E1369" s="81"/>
      <c r="F1369" s="81"/>
      <c r="G1369" s="82"/>
      <c r="I1369" s="84"/>
      <c r="J1369" s="81"/>
      <c r="K1369" s="81"/>
      <c r="L1369" s="82"/>
      <c r="N1369" s="84"/>
    </row>
    <row r="1370" spans="1:14" s="83" customFormat="1" x14ac:dyDescent="0.2">
      <c r="A1370" s="81"/>
      <c r="B1370" s="82"/>
      <c r="D1370" s="84"/>
      <c r="E1370" s="81"/>
      <c r="F1370" s="81"/>
      <c r="G1370" s="82"/>
      <c r="I1370" s="84"/>
      <c r="J1370" s="81"/>
      <c r="K1370" s="81"/>
      <c r="L1370" s="82"/>
      <c r="N1370" s="84"/>
    </row>
    <row r="1371" spans="1:14" s="83" customFormat="1" x14ac:dyDescent="0.2">
      <c r="A1371" s="81"/>
      <c r="B1371" s="82"/>
      <c r="D1371" s="84"/>
      <c r="E1371" s="81"/>
      <c r="F1371" s="81"/>
      <c r="G1371" s="82"/>
      <c r="I1371" s="84"/>
      <c r="J1371" s="81"/>
      <c r="K1371" s="81"/>
      <c r="L1371" s="82"/>
      <c r="N1371" s="84"/>
    </row>
    <row r="1372" spans="1:14" s="83" customFormat="1" x14ac:dyDescent="0.2">
      <c r="A1372" s="81"/>
      <c r="B1372" s="82"/>
      <c r="D1372" s="84"/>
      <c r="E1372" s="81"/>
      <c r="F1372" s="81"/>
      <c r="G1372" s="82"/>
      <c r="I1372" s="84"/>
      <c r="J1372" s="81"/>
      <c r="K1372" s="81"/>
      <c r="L1372" s="82"/>
      <c r="N1372" s="84"/>
    </row>
    <row r="1373" spans="1:14" s="83" customFormat="1" x14ac:dyDescent="0.2">
      <c r="A1373" s="81"/>
      <c r="B1373" s="82"/>
      <c r="D1373" s="84"/>
      <c r="E1373" s="81"/>
      <c r="F1373" s="81"/>
      <c r="G1373" s="82"/>
      <c r="I1373" s="84"/>
      <c r="J1373" s="81"/>
      <c r="K1373" s="81"/>
      <c r="L1373" s="82"/>
      <c r="N1373" s="84"/>
    </row>
    <row r="1374" spans="1:14" s="83" customFormat="1" x14ac:dyDescent="0.2">
      <c r="A1374" s="81"/>
      <c r="B1374" s="82"/>
      <c r="D1374" s="84"/>
      <c r="E1374" s="81"/>
      <c r="F1374" s="81"/>
      <c r="G1374" s="82"/>
      <c r="I1374" s="84"/>
      <c r="J1374" s="81"/>
      <c r="K1374" s="81"/>
      <c r="L1374" s="82"/>
      <c r="N1374" s="84"/>
    </row>
    <row r="1375" spans="1:14" s="83" customFormat="1" x14ac:dyDescent="0.2">
      <c r="A1375" s="81"/>
      <c r="B1375" s="82"/>
      <c r="D1375" s="84"/>
      <c r="E1375" s="81"/>
      <c r="F1375" s="81"/>
      <c r="G1375" s="82"/>
      <c r="I1375" s="84"/>
      <c r="J1375" s="81"/>
      <c r="K1375" s="81"/>
      <c r="L1375" s="82"/>
      <c r="N1375" s="84"/>
    </row>
    <row r="1376" spans="1:14" s="83" customFormat="1" x14ac:dyDescent="0.2">
      <c r="A1376" s="81"/>
      <c r="B1376" s="82"/>
      <c r="D1376" s="84"/>
      <c r="E1376" s="81"/>
      <c r="F1376" s="81"/>
      <c r="G1376" s="82"/>
      <c r="I1376" s="84"/>
      <c r="J1376" s="81"/>
      <c r="K1376" s="81"/>
      <c r="L1376" s="82"/>
      <c r="N1376" s="84"/>
    </row>
    <row r="1377" spans="1:14" s="83" customFormat="1" x14ac:dyDescent="0.2">
      <c r="A1377" s="81"/>
      <c r="B1377" s="82"/>
      <c r="D1377" s="84"/>
      <c r="E1377" s="81"/>
      <c r="F1377" s="81"/>
      <c r="G1377" s="82"/>
      <c r="I1377" s="84"/>
      <c r="J1377" s="81"/>
      <c r="K1377" s="81"/>
      <c r="L1377" s="82"/>
      <c r="N1377" s="84"/>
    </row>
    <row r="1378" spans="1:14" s="83" customFormat="1" x14ac:dyDescent="0.2">
      <c r="A1378" s="81"/>
      <c r="B1378" s="82"/>
      <c r="D1378" s="84"/>
      <c r="E1378" s="81"/>
      <c r="F1378" s="81"/>
      <c r="G1378" s="82"/>
      <c r="I1378" s="84"/>
      <c r="J1378" s="81"/>
      <c r="K1378" s="81"/>
      <c r="L1378" s="82"/>
      <c r="N1378" s="84"/>
    </row>
    <row r="1379" spans="1:14" s="83" customFormat="1" x14ac:dyDescent="0.2">
      <c r="A1379" s="81"/>
      <c r="B1379" s="82"/>
      <c r="D1379" s="84"/>
      <c r="E1379" s="81"/>
      <c r="F1379" s="81"/>
      <c r="G1379" s="82"/>
      <c r="I1379" s="84"/>
      <c r="J1379" s="81"/>
      <c r="K1379" s="81"/>
      <c r="L1379" s="82"/>
      <c r="N1379" s="84"/>
    </row>
    <row r="1380" spans="1:14" s="83" customFormat="1" x14ac:dyDescent="0.2">
      <c r="A1380" s="81"/>
      <c r="B1380" s="82"/>
      <c r="D1380" s="84"/>
      <c r="E1380" s="81"/>
      <c r="F1380" s="81"/>
      <c r="G1380" s="82"/>
      <c r="I1380" s="84"/>
      <c r="J1380" s="81"/>
      <c r="K1380" s="81"/>
      <c r="L1380" s="82"/>
      <c r="N1380" s="84"/>
    </row>
    <row r="1381" spans="1:14" s="83" customFormat="1" x14ac:dyDescent="0.2">
      <c r="A1381" s="81"/>
      <c r="B1381" s="82"/>
      <c r="D1381" s="84"/>
      <c r="E1381" s="81"/>
      <c r="F1381" s="81"/>
      <c r="G1381" s="82"/>
      <c r="I1381" s="84"/>
      <c r="J1381" s="81"/>
      <c r="K1381" s="81"/>
      <c r="L1381" s="82"/>
      <c r="N1381" s="84"/>
    </row>
    <row r="1382" spans="1:14" s="83" customFormat="1" x14ac:dyDescent="0.2">
      <c r="A1382" s="81"/>
      <c r="B1382" s="82"/>
      <c r="D1382" s="84"/>
      <c r="E1382" s="81"/>
      <c r="F1382" s="81"/>
      <c r="G1382" s="82"/>
      <c r="I1382" s="84"/>
      <c r="J1382" s="81"/>
      <c r="K1382" s="81"/>
      <c r="L1382" s="82"/>
      <c r="N1382" s="84"/>
    </row>
    <row r="1383" spans="1:14" s="83" customFormat="1" x14ac:dyDescent="0.2">
      <c r="A1383" s="81"/>
      <c r="B1383" s="82"/>
      <c r="D1383" s="84"/>
      <c r="E1383" s="81"/>
      <c r="F1383" s="81"/>
      <c r="G1383" s="82"/>
      <c r="I1383" s="84"/>
      <c r="J1383" s="81"/>
      <c r="K1383" s="81"/>
      <c r="L1383" s="82"/>
      <c r="N1383" s="84"/>
    </row>
    <row r="1384" spans="1:14" s="83" customFormat="1" x14ac:dyDescent="0.2">
      <c r="A1384" s="81"/>
      <c r="B1384" s="82"/>
      <c r="D1384" s="84"/>
      <c r="E1384" s="81"/>
      <c r="F1384" s="81"/>
      <c r="G1384" s="82"/>
      <c r="I1384" s="84"/>
      <c r="J1384" s="81"/>
      <c r="K1384" s="81"/>
      <c r="L1384" s="82"/>
      <c r="N1384" s="84"/>
    </row>
    <row r="1385" spans="1:14" s="83" customFormat="1" x14ac:dyDescent="0.2">
      <c r="A1385" s="81"/>
      <c r="B1385" s="82"/>
      <c r="D1385" s="84"/>
      <c r="E1385" s="81"/>
      <c r="F1385" s="81"/>
      <c r="G1385" s="82"/>
      <c r="I1385" s="84"/>
      <c r="J1385" s="81"/>
      <c r="K1385" s="81"/>
      <c r="L1385" s="82"/>
      <c r="N1385" s="84"/>
    </row>
    <row r="1386" spans="1:14" s="83" customFormat="1" x14ac:dyDescent="0.2">
      <c r="A1386" s="81"/>
      <c r="B1386" s="82"/>
      <c r="D1386" s="84"/>
      <c r="E1386" s="81"/>
      <c r="F1386" s="81"/>
      <c r="G1386" s="82"/>
      <c r="I1386" s="84"/>
      <c r="J1386" s="81"/>
      <c r="K1386" s="81"/>
      <c r="L1386" s="82"/>
      <c r="N1386" s="84"/>
    </row>
    <row r="1387" spans="1:14" s="83" customFormat="1" x14ac:dyDescent="0.2">
      <c r="A1387" s="81"/>
      <c r="B1387" s="82"/>
      <c r="D1387" s="84"/>
      <c r="E1387" s="81"/>
      <c r="F1387" s="81"/>
      <c r="G1387" s="82"/>
      <c r="I1387" s="84"/>
      <c r="J1387" s="81"/>
      <c r="K1387" s="81"/>
      <c r="L1387" s="82"/>
      <c r="N1387" s="84"/>
    </row>
    <row r="1388" spans="1:14" s="83" customFormat="1" x14ac:dyDescent="0.2">
      <c r="A1388" s="81"/>
      <c r="B1388" s="82"/>
      <c r="D1388" s="84"/>
      <c r="E1388" s="81"/>
      <c r="F1388" s="81"/>
      <c r="G1388" s="82"/>
      <c r="I1388" s="84"/>
      <c r="J1388" s="81"/>
      <c r="K1388" s="81"/>
      <c r="L1388" s="82"/>
      <c r="N1388" s="84"/>
    </row>
    <row r="1389" spans="1:14" s="83" customFormat="1" x14ac:dyDescent="0.2">
      <c r="A1389" s="81"/>
      <c r="B1389" s="82"/>
      <c r="D1389" s="84"/>
      <c r="E1389" s="81"/>
      <c r="F1389" s="81"/>
      <c r="G1389" s="82"/>
      <c r="I1389" s="84"/>
      <c r="J1389" s="81"/>
      <c r="K1389" s="81"/>
      <c r="L1389" s="82"/>
      <c r="N1389" s="84"/>
    </row>
    <row r="1390" spans="1:14" s="83" customFormat="1" x14ac:dyDescent="0.2">
      <c r="A1390" s="81"/>
      <c r="B1390" s="82"/>
      <c r="D1390" s="84"/>
      <c r="E1390" s="81"/>
      <c r="F1390" s="81"/>
      <c r="G1390" s="82"/>
      <c r="I1390" s="84"/>
      <c r="J1390" s="81"/>
      <c r="K1390" s="81"/>
      <c r="L1390" s="82"/>
      <c r="N1390" s="84"/>
    </row>
    <row r="1391" spans="1:14" s="83" customFormat="1" x14ac:dyDescent="0.2">
      <c r="A1391" s="81"/>
      <c r="B1391" s="82"/>
      <c r="D1391" s="84"/>
      <c r="E1391" s="81"/>
      <c r="F1391" s="81"/>
      <c r="G1391" s="82"/>
      <c r="I1391" s="84"/>
      <c r="J1391" s="81"/>
      <c r="K1391" s="81"/>
      <c r="L1391" s="82"/>
      <c r="N1391" s="84"/>
    </row>
    <row r="1392" spans="1:14" s="83" customFormat="1" x14ac:dyDescent="0.2">
      <c r="A1392" s="81"/>
      <c r="B1392" s="82"/>
      <c r="D1392" s="84"/>
      <c r="E1392" s="81"/>
      <c r="F1392" s="81"/>
      <c r="G1392" s="82"/>
      <c r="I1392" s="84"/>
      <c r="J1392" s="81"/>
      <c r="K1392" s="81"/>
      <c r="L1392" s="82"/>
      <c r="N1392" s="84"/>
    </row>
    <row r="1393" spans="1:14" s="83" customFormat="1" x14ac:dyDescent="0.2">
      <c r="A1393" s="81"/>
      <c r="B1393" s="82"/>
      <c r="D1393" s="84"/>
      <c r="E1393" s="81"/>
      <c r="F1393" s="81"/>
      <c r="G1393" s="82"/>
      <c r="I1393" s="84"/>
      <c r="J1393" s="81"/>
      <c r="K1393" s="81"/>
      <c r="L1393" s="82"/>
      <c r="N1393" s="84"/>
    </row>
    <row r="1394" spans="1:14" s="83" customFormat="1" x14ac:dyDescent="0.2">
      <c r="A1394" s="81"/>
      <c r="B1394" s="82"/>
      <c r="D1394" s="84"/>
      <c r="E1394" s="81"/>
      <c r="F1394" s="81"/>
      <c r="G1394" s="82"/>
      <c r="I1394" s="84"/>
      <c r="J1394" s="81"/>
      <c r="K1394" s="81"/>
      <c r="L1394" s="82"/>
      <c r="N1394" s="84"/>
    </row>
    <row r="1395" spans="1:14" s="83" customFormat="1" x14ac:dyDescent="0.2">
      <c r="A1395" s="81"/>
      <c r="B1395" s="82"/>
      <c r="D1395" s="84"/>
      <c r="E1395" s="81"/>
      <c r="F1395" s="81"/>
      <c r="G1395" s="82"/>
      <c r="I1395" s="84"/>
      <c r="J1395" s="81"/>
      <c r="K1395" s="81"/>
      <c r="L1395" s="82"/>
      <c r="N1395" s="84"/>
    </row>
    <row r="1396" spans="1:14" s="83" customFormat="1" x14ac:dyDescent="0.2">
      <c r="A1396" s="81"/>
      <c r="B1396" s="82"/>
      <c r="D1396" s="84"/>
      <c r="E1396" s="81"/>
      <c r="F1396" s="81"/>
      <c r="G1396" s="82"/>
      <c r="I1396" s="84"/>
      <c r="J1396" s="81"/>
      <c r="K1396" s="81"/>
      <c r="L1396" s="82"/>
      <c r="N1396" s="84"/>
    </row>
    <row r="1397" spans="1:14" s="83" customFormat="1" x14ac:dyDescent="0.2">
      <c r="A1397" s="81"/>
      <c r="B1397" s="82"/>
      <c r="D1397" s="84"/>
      <c r="E1397" s="81"/>
      <c r="F1397" s="81"/>
      <c r="G1397" s="82"/>
      <c r="I1397" s="84"/>
      <c r="J1397" s="81"/>
      <c r="K1397" s="81"/>
      <c r="L1397" s="82"/>
      <c r="N1397" s="84"/>
    </row>
    <row r="1398" spans="1:14" s="83" customFormat="1" x14ac:dyDescent="0.2">
      <c r="A1398" s="81"/>
      <c r="B1398" s="82"/>
      <c r="D1398" s="84"/>
      <c r="E1398" s="81"/>
      <c r="F1398" s="81"/>
      <c r="G1398" s="82"/>
      <c r="I1398" s="84"/>
      <c r="J1398" s="81"/>
      <c r="K1398" s="81"/>
      <c r="L1398" s="82"/>
      <c r="N1398" s="84"/>
    </row>
    <row r="1399" spans="1:14" s="83" customFormat="1" x14ac:dyDescent="0.2">
      <c r="A1399" s="81"/>
      <c r="B1399" s="82"/>
      <c r="D1399" s="84"/>
      <c r="E1399" s="81"/>
      <c r="F1399" s="81"/>
      <c r="G1399" s="82"/>
      <c r="I1399" s="84"/>
      <c r="J1399" s="81"/>
      <c r="K1399" s="81"/>
      <c r="L1399" s="82"/>
      <c r="N1399" s="84"/>
    </row>
    <row r="1400" spans="1:14" s="83" customFormat="1" x14ac:dyDescent="0.2">
      <c r="A1400" s="81"/>
      <c r="B1400" s="82"/>
      <c r="D1400" s="84"/>
      <c r="E1400" s="81"/>
      <c r="F1400" s="81"/>
      <c r="G1400" s="82"/>
      <c r="I1400" s="84"/>
      <c r="J1400" s="81"/>
      <c r="K1400" s="81"/>
      <c r="L1400" s="82"/>
      <c r="N1400" s="84"/>
    </row>
    <row r="1401" spans="1:14" s="83" customFormat="1" x14ac:dyDescent="0.2">
      <c r="A1401" s="81"/>
      <c r="B1401" s="82"/>
      <c r="D1401" s="84"/>
      <c r="E1401" s="81"/>
      <c r="F1401" s="81"/>
      <c r="G1401" s="82"/>
      <c r="I1401" s="84"/>
      <c r="J1401" s="81"/>
      <c r="K1401" s="81"/>
      <c r="L1401" s="82"/>
      <c r="N1401" s="84"/>
    </row>
    <row r="1402" spans="1:14" s="83" customFormat="1" x14ac:dyDescent="0.2">
      <c r="A1402" s="81"/>
      <c r="B1402" s="82"/>
      <c r="D1402" s="84"/>
      <c r="E1402" s="81"/>
      <c r="F1402" s="81"/>
      <c r="G1402" s="82"/>
      <c r="I1402" s="84"/>
      <c r="J1402" s="81"/>
      <c r="K1402" s="81"/>
      <c r="L1402" s="82"/>
      <c r="N1402" s="84"/>
    </row>
    <row r="1403" spans="1:14" s="83" customFormat="1" x14ac:dyDescent="0.2">
      <c r="A1403" s="81"/>
      <c r="B1403" s="82"/>
      <c r="D1403" s="84"/>
      <c r="E1403" s="81"/>
      <c r="F1403" s="81"/>
      <c r="G1403" s="82"/>
      <c r="I1403" s="84"/>
      <c r="J1403" s="81"/>
      <c r="K1403" s="81"/>
      <c r="L1403" s="82"/>
      <c r="N1403" s="84"/>
    </row>
    <row r="1404" spans="1:14" s="83" customFormat="1" x14ac:dyDescent="0.2">
      <c r="A1404" s="81"/>
      <c r="B1404" s="82"/>
      <c r="D1404" s="84"/>
      <c r="E1404" s="81"/>
      <c r="F1404" s="81"/>
      <c r="G1404" s="82"/>
      <c r="I1404" s="84"/>
      <c r="J1404" s="81"/>
      <c r="K1404" s="81"/>
      <c r="L1404" s="82"/>
      <c r="N1404" s="84"/>
    </row>
    <row r="1405" spans="1:14" s="83" customFormat="1" x14ac:dyDescent="0.2">
      <c r="A1405" s="81"/>
      <c r="B1405" s="82"/>
      <c r="D1405" s="84"/>
      <c r="E1405" s="81"/>
      <c r="F1405" s="81"/>
      <c r="G1405" s="82"/>
      <c r="I1405" s="84"/>
      <c r="J1405" s="81"/>
      <c r="K1405" s="81"/>
      <c r="L1405" s="82"/>
      <c r="N1405" s="84"/>
    </row>
    <row r="1406" spans="1:14" s="83" customFormat="1" x14ac:dyDescent="0.2">
      <c r="A1406" s="81"/>
      <c r="B1406" s="82"/>
      <c r="D1406" s="84"/>
      <c r="E1406" s="81"/>
      <c r="F1406" s="81"/>
      <c r="G1406" s="82"/>
      <c r="I1406" s="84"/>
      <c r="J1406" s="81"/>
      <c r="K1406" s="81"/>
      <c r="L1406" s="82"/>
      <c r="N1406" s="84"/>
    </row>
    <row r="1407" spans="1:14" s="83" customFormat="1" x14ac:dyDescent="0.2">
      <c r="A1407" s="81"/>
      <c r="B1407" s="82"/>
      <c r="D1407" s="84"/>
      <c r="E1407" s="81"/>
      <c r="F1407" s="81"/>
      <c r="G1407" s="82"/>
      <c r="I1407" s="84"/>
      <c r="J1407" s="81"/>
      <c r="K1407" s="81"/>
      <c r="L1407" s="82"/>
      <c r="N1407" s="84"/>
    </row>
    <row r="1408" spans="1:14" s="83" customFormat="1" x14ac:dyDescent="0.2">
      <c r="A1408" s="81"/>
      <c r="B1408" s="82"/>
      <c r="D1408" s="84"/>
      <c r="E1408" s="81"/>
      <c r="F1408" s="81"/>
      <c r="G1408" s="82"/>
      <c r="I1408" s="84"/>
      <c r="J1408" s="81"/>
      <c r="K1408" s="81"/>
      <c r="L1408" s="82"/>
      <c r="N1408" s="84"/>
    </row>
    <row r="1409" spans="1:14" s="83" customFormat="1" x14ac:dyDescent="0.2">
      <c r="A1409" s="81"/>
      <c r="B1409" s="82"/>
      <c r="D1409" s="84"/>
      <c r="E1409" s="81"/>
      <c r="F1409" s="81"/>
      <c r="G1409" s="82"/>
      <c r="I1409" s="84"/>
      <c r="J1409" s="81"/>
      <c r="K1409" s="81"/>
      <c r="L1409" s="82"/>
      <c r="N1409" s="84"/>
    </row>
    <row r="1410" spans="1:14" s="83" customFormat="1" x14ac:dyDescent="0.2">
      <c r="A1410" s="81"/>
      <c r="B1410" s="82"/>
      <c r="D1410" s="84"/>
      <c r="E1410" s="81"/>
      <c r="F1410" s="81"/>
      <c r="G1410" s="82"/>
      <c r="I1410" s="84"/>
      <c r="J1410" s="81"/>
      <c r="K1410" s="81"/>
      <c r="L1410" s="82"/>
      <c r="N1410" s="84"/>
    </row>
    <row r="1411" spans="1:14" s="83" customFormat="1" x14ac:dyDescent="0.2">
      <c r="A1411" s="81"/>
      <c r="B1411" s="82"/>
      <c r="D1411" s="84"/>
      <c r="E1411" s="81"/>
      <c r="F1411" s="81"/>
      <c r="G1411" s="82"/>
      <c r="I1411" s="84"/>
      <c r="J1411" s="81"/>
      <c r="K1411" s="81"/>
      <c r="L1411" s="82"/>
      <c r="N1411" s="84"/>
    </row>
    <row r="1412" spans="1:14" s="83" customFormat="1" x14ac:dyDescent="0.2">
      <c r="A1412" s="81"/>
      <c r="B1412" s="82"/>
      <c r="D1412" s="84"/>
      <c r="E1412" s="81"/>
      <c r="F1412" s="81"/>
      <c r="G1412" s="82"/>
      <c r="I1412" s="84"/>
      <c r="J1412" s="81"/>
      <c r="K1412" s="81"/>
      <c r="L1412" s="82"/>
      <c r="N1412" s="84"/>
    </row>
    <row r="1413" spans="1:14" s="83" customFormat="1" x14ac:dyDescent="0.2">
      <c r="A1413" s="81"/>
      <c r="B1413" s="82"/>
      <c r="D1413" s="84"/>
      <c r="E1413" s="81"/>
      <c r="F1413" s="81"/>
      <c r="G1413" s="82"/>
      <c r="I1413" s="84"/>
      <c r="J1413" s="81"/>
      <c r="K1413" s="81"/>
      <c r="L1413" s="82"/>
      <c r="N1413" s="84"/>
    </row>
    <row r="1414" spans="1:14" s="83" customFormat="1" x14ac:dyDescent="0.2">
      <c r="A1414" s="81"/>
      <c r="B1414" s="82"/>
      <c r="D1414" s="84"/>
      <c r="E1414" s="81"/>
      <c r="F1414" s="81"/>
      <c r="G1414" s="82"/>
      <c r="I1414" s="84"/>
      <c r="J1414" s="81"/>
      <c r="K1414" s="81"/>
      <c r="L1414" s="82"/>
      <c r="N1414" s="84"/>
    </row>
    <row r="1415" spans="1:14" s="83" customFormat="1" x14ac:dyDescent="0.2">
      <c r="A1415" s="81"/>
      <c r="B1415" s="82"/>
      <c r="D1415" s="84"/>
      <c r="E1415" s="81"/>
      <c r="F1415" s="81"/>
      <c r="G1415" s="82"/>
      <c r="I1415" s="84"/>
      <c r="J1415" s="81"/>
      <c r="K1415" s="81"/>
      <c r="L1415" s="82"/>
      <c r="N1415" s="84"/>
    </row>
    <row r="1416" spans="1:14" s="83" customFormat="1" x14ac:dyDescent="0.2">
      <c r="A1416" s="81"/>
      <c r="B1416" s="82"/>
      <c r="D1416" s="84"/>
      <c r="E1416" s="81"/>
      <c r="F1416" s="81"/>
      <c r="G1416" s="82"/>
      <c r="I1416" s="84"/>
      <c r="J1416" s="81"/>
      <c r="K1416" s="81"/>
      <c r="L1416" s="82"/>
      <c r="N1416" s="84"/>
    </row>
    <row r="1417" spans="1:14" s="83" customFormat="1" x14ac:dyDescent="0.2">
      <c r="A1417" s="81"/>
      <c r="B1417" s="82"/>
      <c r="D1417" s="84"/>
      <c r="E1417" s="81"/>
      <c r="F1417" s="81"/>
      <c r="G1417" s="82"/>
      <c r="I1417" s="84"/>
      <c r="J1417" s="81"/>
      <c r="K1417" s="81"/>
      <c r="L1417" s="82"/>
      <c r="N1417" s="84"/>
    </row>
    <row r="1418" spans="1:14" s="83" customFormat="1" x14ac:dyDescent="0.2">
      <c r="A1418" s="81"/>
      <c r="B1418" s="82"/>
      <c r="D1418" s="84"/>
      <c r="E1418" s="81"/>
      <c r="F1418" s="81"/>
      <c r="G1418" s="82"/>
      <c r="I1418" s="84"/>
      <c r="J1418" s="81"/>
      <c r="K1418" s="81"/>
      <c r="L1418" s="82"/>
      <c r="N1418" s="84"/>
    </row>
    <row r="1419" spans="1:14" s="83" customFormat="1" x14ac:dyDescent="0.2">
      <c r="A1419" s="81"/>
      <c r="B1419" s="82"/>
      <c r="D1419" s="84"/>
      <c r="E1419" s="81"/>
      <c r="F1419" s="81"/>
      <c r="G1419" s="82"/>
      <c r="I1419" s="84"/>
      <c r="J1419" s="81"/>
      <c r="K1419" s="81"/>
      <c r="L1419" s="82"/>
      <c r="N1419" s="84"/>
    </row>
    <row r="1420" spans="1:14" s="83" customFormat="1" x14ac:dyDescent="0.2">
      <c r="A1420" s="81"/>
      <c r="B1420" s="82"/>
      <c r="D1420" s="84"/>
      <c r="E1420" s="81"/>
      <c r="F1420" s="81"/>
      <c r="G1420" s="82"/>
      <c r="I1420" s="84"/>
      <c r="J1420" s="81"/>
      <c r="K1420" s="81"/>
      <c r="L1420" s="82"/>
      <c r="N1420" s="84"/>
    </row>
    <row r="1421" spans="1:14" s="83" customFormat="1" x14ac:dyDescent="0.2">
      <c r="A1421" s="81"/>
      <c r="B1421" s="82"/>
      <c r="D1421" s="84"/>
      <c r="E1421" s="81"/>
      <c r="F1421" s="81"/>
      <c r="G1421" s="82"/>
      <c r="I1421" s="84"/>
      <c r="J1421" s="81"/>
      <c r="K1421" s="81"/>
      <c r="L1421" s="82"/>
      <c r="N1421" s="84"/>
    </row>
    <row r="1422" spans="1:14" s="83" customFormat="1" x14ac:dyDescent="0.2">
      <c r="A1422" s="81"/>
      <c r="B1422" s="82"/>
      <c r="D1422" s="84"/>
      <c r="E1422" s="81"/>
      <c r="F1422" s="81"/>
      <c r="G1422" s="82"/>
      <c r="I1422" s="84"/>
      <c r="J1422" s="81"/>
      <c r="K1422" s="81"/>
      <c r="L1422" s="82"/>
      <c r="N1422" s="84"/>
    </row>
    <row r="1423" spans="1:14" s="83" customFormat="1" x14ac:dyDescent="0.2">
      <c r="A1423" s="81"/>
      <c r="B1423" s="82"/>
      <c r="D1423" s="84"/>
      <c r="E1423" s="81"/>
      <c r="F1423" s="81"/>
      <c r="G1423" s="82"/>
      <c r="I1423" s="84"/>
      <c r="J1423" s="81"/>
      <c r="K1423" s="81"/>
      <c r="L1423" s="82"/>
      <c r="N1423" s="84"/>
    </row>
    <row r="1424" spans="1:14" s="83" customFormat="1" x14ac:dyDescent="0.2">
      <c r="A1424" s="81"/>
      <c r="B1424" s="82"/>
      <c r="D1424" s="84"/>
      <c r="E1424" s="81"/>
      <c r="F1424" s="81"/>
      <c r="G1424" s="82"/>
      <c r="I1424" s="84"/>
      <c r="J1424" s="81"/>
      <c r="K1424" s="81"/>
      <c r="L1424" s="82"/>
      <c r="N1424" s="84"/>
    </row>
    <row r="1425" spans="1:14" s="83" customFormat="1" x14ac:dyDescent="0.2">
      <c r="A1425" s="81"/>
      <c r="B1425" s="82"/>
      <c r="D1425" s="84"/>
      <c r="E1425" s="81"/>
      <c r="F1425" s="81"/>
      <c r="G1425" s="82"/>
      <c r="I1425" s="84"/>
      <c r="J1425" s="81"/>
      <c r="K1425" s="81"/>
      <c r="L1425" s="82"/>
      <c r="N1425" s="84"/>
    </row>
    <row r="1426" spans="1:14" s="83" customFormat="1" x14ac:dyDescent="0.2">
      <c r="A1426" s="81"/>
      <c r="B1426" s="82"/>
      <c r="D1426" s="84"/>
      <c r="E1426" s="81"/>
      <c r="F1426" s="81"/>
      <c r="G1426" s="82"/>
      <c r="I1426" s="84"/>
      <c r="J1426" s="81"/>
      <c r="K1426" s="81"/>
      <c r="L1426" s="82"/>
      <c r="N1426" s="84"/>
    </row>
    <row r="1427" spans="1:14" s="83" customFormat="1" x14ac:dyDescent="0.2">
      <c r="A1427" s="81"/>
      <c r="B1427" s="82"/>
      <c r="D1427" s="84"/>
      <c r="E1427" s="81"/>
      <c r="F1427" s="81"/>
      <c r="G1427" s="82"/>
      <c r="I1427" s="84"/>
      <c r="J1427" s="81"/>
      <c r="K1427" s="81"/>
      <c r="L1427" s="82"/>
      <c r="N1427" s="84"/>
    </row>
    <row r="1428" spans="1:14" s="83" customFormat="1" x14ac:dyDescent="0.2">
      <c r="A1428" s="81"/>
      <c r="B1428" s="82"/>
      <c r="D1428" s="84"/>
      <c r="E1428" s="81"/>
      <c r="F1428" s="81"/>
      <c r="G1428" s="82"/>
      <c r="I1428" s="84"/>
      <c r="J1428" s="81"/>
      <c r="K1428" s="81"/>
      <c r="L1428" s="82"/>
      <c r="N1428" s="84"/>
    </row>
    <row r="1429" spans="1:14" s="83" customFormat="1" x14ac:dyDescent="0.2">
      <c r="A1429" s="81"/>
      <c r="B1429" s="82"/>
      <c r="D1429" s="84"/>
      <c r="E1429" s="81"/>
      <c r="F1429" s="81"/>
      <c r="G1429" s="82"/>
      <c r="I1429" s="84"/>
      <c r="J1429" s="81"/>
      <c r="K1429" s="81"/>
      <c r="L1429" s="82"/>
      <c r="N1429" s="84"/>
    </row>
    <row r="1430" spans="1:14" s="83" customFormat="1" x14ac:dyDescent="0.2">
      <c r="A1430" s="81"/>
      <c r="B1430" s="82"/>
      <c r="D1430" s="84"/>
      <c r="E1430" s="81"/>
      <c r="F1430" s="81"/>
      <c r="G1430" s="82"/>
      <c r="I1430" s="84"/>
      <c r="J1430" s="81"/>
      <c r="K1430" s="81"/>
      <c r="L1430" s="82"/>
      <c r="N1430" s="84"/>
    </row>
    <row r="1431" spans="1:14" s="83" customFormat="1" x14ac:dyDescent="0.2">
      <c r="A1431" s="81"/>
      <c r="B1431" s="82"/>
      <c r="D1431" s="84"/>
      <c r="E1431" s="81"/>
      <c r="F1431" s="81"/>
      <c r="G1431" s="82"/>
      <c r="I1431" s="84"/>
      <c r="J1431" s="81"/>
      <c r="K1431" s="81"/>
      <c r="L1431" s="82"/>
      <c r="N1431" s="84"/>
    </row>
    <row r="1432" spans="1:14" s="83" customFormat="1" x14ac:dyDescent="0.2">
      <c r="A1432" s="81"/>
      <c r="B1432" s="82"/>
      <c r="D1432" s="84"/>
      <c r="E1432" s="81"/>
      <c r="F1432" s="81"/>
      <c r="G1432" s="82"/>
      <c r="I1432" s="84"/>
      <c r="J1432" s="81"/>
      <c r="K1432" s="81"/>
      <c r="L1432" s="82"/>
      <c r="N1432" s="84"/>
    </row>
    <row r="1433" spans="1:14" s="83" customFormat="1" x14ac:dyDescent="0.2">
      <c r="A1433" s="81"/>
      <c r="B1433" s="82"/>
      <c r="D1433" s="84"/>
      <c r="E1433" s="81"/>
      <c r="F1433" s="81"/>
      <c r="G1433" s="82"/>
      <c r="I1433" s="84"/>
      <c r="J1433" s="81"/>
      <c r="K1433" s="81"/>
      <c r="L1433" s="82"/>
      <c r="N1433" s="84"/>
    </row>
    <row r="1434" spans="1:14" s="83" customFormat="1" x14ac:dyDescent="0.2">
      <c r="A1434" s="81"/>
      <c r="B1434" s="82"/>
      <c r="D1434" s="84"/>
      <c r="E1434" s="81"/>
      <c r="F1434" s="81"/>
      <c r="G1434" s="82"/>
      <c r="I1434" s="84"/>
      <c r="J1434" s="81"/>
      <c r="K1434" s="81"/>
      <c r="L1434" s="82"/>
      <c r="N1434" s="84"/>
    </row>
    <row r="1435" spans="1:14" s="83" customFormat="1" x14ac:dyDescent="0.2">
      <c r="A1435" s="81"/>
      <c r="B1435" s="82"/>
      <c r="D1435" s="84"/>
      <c r="E1435" s="81"/>
      <c r="F1435" s="81"/>
      <c r="G1435" s="82"/>
      <c r="I1435" s="84"/>
      <c r="J1435" s="81"/>
      <c r="K1435" s="81"/>
      <c r="L1435" s="82"/>
      <c r="N1435" s="84"/>
    </row>
    <row r="1436" spans="1:14" s="83" customFormat="1" x14ac:dyDescent="0.2">
      <c r="A1436" s="81"/>
      <c r="B1436" s="82"/>
      <c r="D1436" s="84"/>
      <c r="E1436" s="81"/>
      <c r="F1436" s="81"/>
      <c r="G1436" s="82"/>
      <c r="I1436" s="84"/>
      <c r="J1436" s="81"/>
      <c r="K1436" s="81"/>
      <c r="L1436" s="82"/>
      <c r="N1436" s="84"/>
    </row>
    <row r="1437" spans="1:14" s="83" customFormat="1" x14ac:dyDescent="0.2">
      <c r="A1437" s="81"/>
      <c r="B1437" s="82"/>
      <c r="D1437" s="84"/>
      <c r="E1437" s="81"/>
      <c r="F1437" s="81"/>
      <c r="G1437" s="82"/>
      <c r="I1437" s="84"/>
      <c r="J1437" s="81"/>
      <c r="K1437" s="81"/>
      <c r="L1437" s="82"/>
      <c r="N1437" s="84"/>
    </row>
    <row r="1438" spans="1:14" s="83" customFormat="1" x14ac:dyDescent="0.2">
      <c r="A1438" s="81"/>
      <c r="B1438" s="82"/>
      <c r="D1438" s="84"/>
      <c r="E1438" s="81"/>
      <c r="F1438" s="81"/>
      <c r="G1438" s="82"/>
      <c r="I1438" s="84"/>
      <c r="J1438" s="81"/>
      <c r="K1438" s="81"/>
      <c r="L1438" s="82"/>
      <c r="N1438" s="84"/>
    </row>
    <row r="1439" spans="1:14" s="83" customFormat="1" x14ac:dyDescent="0.2">
      <c r="A1439" s="81"/>
      <c r="B1439" s="82"/>
      <c r="D1439" s="84"/>
      <c r="E1439" s="81"/>
      <c r="F1439" s="81"/>
      <c r="G1439" s="82"/>
      <c r="I1439" s="84"/>
      <c r="J1439" s="81"/>
      <c r="K1439" s="81"/>
      <c r="L1439" s="82"/>
      <c r="N1439" s="84"/>
    </row>
    <row r="1440" spans="1:14" s="83" customFormat="1" x14ac:dyDescent="0.2">
      <c r="A1440" s="81"/>
      <c r="B1440" s="82"/>
      <c r="D1440" s="84"/>
      <c r="E1440" s="81"/>
      <c r="F1440" s="81"/>
      <c r="G1440" s="82"/>
      <c r="I1440" s="84"/>
      <c r="J1440" s="81"/>
      <c r="K1440" s="81"/>
      <c r="L1440" s="82"/>
      <c r="N1440" s="84"/>
    </row>
    <row r="1441" spans="1:14" s="83" customFormat="1" x14ac:dyDescent="0.2">
      <c r="A1441" s="81"/>
      <c r="B1441" s="82"/>
      <c r="D1441" s="84"/>
      <c r="E1441" s="81"/>
      <c r="F1441" s="81"/>
      <c r="G1441" s="82"/>
      <c r="I1441" s="84"/>
      <c r="J1441" s="81"/>
      <c r="K1441" s="81"/>
      <c r="L1441" s="82"/>
      <c r="N1441" s="84"/>
    </row>
    <row r="1442" spans="1:14" s="83" customFormat="1" x14ac:dyDescent="0.2">
      <c r="A1442" s="81"/>
      <c r="B1442" s="82"/>
      <c r="D1442" s="84"/>
      <c r="E1442" s="81"/>
      <c r="F1442" s="81"/>
      <c r="G1442" s="82"/>
      <c r="I1442" s="84"/>
      <c r="J1442" s="81"/>
      <c r="K1442" s="81"/>
      <c r="L1442" s="82"/>
      <c r="N1442" s="84"/>
    </row>
    <row r="1443" spans="1:14" s="83" customFormat="1" x14ac:dyDescent="0.2">
      <c r="A1443" s="81"/>
      <c r="B1443" s="82"/>
      <c r="D1443" s="84"/>
      <c r="E1443" s="81"/>
      <c r="F1443" s="81"/>
      <c r="G1443" s="82"/>
      <c r="I1443" s="84"/>
      <c r="J1443" s="81"/>
      <c r="K1443" s="81"/>
      <c r="L1443" s="82"/>
      <c r="N1443" s="84"/>
    </row>
    <row r="1444" spans="1:14" s="83" customFormat="1" x14ac:dyDescent="0.2">
      <c r="A1444" s="81"/>
      <c r="B1444" s="82"/>
      <c r="D1444" s="84"/>
      <c r="E1444" s="81"/>
      <c r="F1444" s="81"/>
      <c r="G1444" s="82"/>
      <c r="I1444" s="84"/>
      <c r="J1444" s="81"/>
      <c r="K1444" s="81"/>
      <c r="L1444" s="82"/>
      <c r="N1444" s="84"/>
    </row>
    <row r="1445" spans="1:14" s="83" customFormat="1" x14ac:dyDescent="0.2">
      <c r="A1445" s="81"/>
      <c r="B1445" s="82"/>
      <c r="D1445" s="84"/>
      <c r="E1445" s="81"/>
      <c r="F1445" s="81"/>
      <c r="G1445" s="82"/>
      <c r="I1445" s="84"/>
      <c r="J1445" s="81"/>
      <c r="K1445" s="81"/>
      <c r="L1445" s="82"/>
      <c r="N1445" s="84"/>
    </row>
    <row r="1446" spans="1:14" s="83" customFormat="1" x14ac:dyDescent="0.2">
      <c r="A1446" s="81"/>
      <c r="B1446" s="82"/>
      <c r="D1446" s="84"/>
      <c r="E1446" s="81"/>
      <c r="F1446" s="81"/>
      <c r="G1446" s="82"/>
      <c r="I1446" s="84"/>
      <c r="J1446" s="81"/>
      <c r="K1446" s="81"/>
      <c r="L1446" s="82"/>
      <c r="N1446" s="84"/>
    </row>
    <row r="1447" spans="1:14" s="83" customFormat="1" x14ac:dyDescent="0.2">
      <c r="A1447" s="81"/>
      <c r="B1447" s="82"/>
      <c r="D1447" s="84"/>
      <c r="E1447" s="81"/>
      <c r="F1447" s="81"/>
      <c r="G1447" s="82"/>
      <c r="I1447" s="84"/>
      <c r="J1447" s="81"/>
      <c r="K1447" s="81"/>
      <c r="L1447" s="82"/>
      <c r="N1447" s="84"/>
    </row>
    <row r="1448" spans="1:14" s="83" customFormat="1" x14ac:dyDescent="0.2">
      <c r="A1448" s="81"/>
      <c r="B1448" s="82"/>
      <c r="D1448" s="84"/>
      <c r="E1448" s="81"/>
      <c r="F1448" s="81"/>
      <c r="G1448" s="82"/>
      <c r="I1448" s="84"/>
      <c r="J1448" s="81"/>
      <c r="K1448" s="81"/>
      <c r="L1448" s="82"/>
      <c r="N1448" s="84"/>
    </row>
    <row r="1449" spans="1:14" s="83" customFormat="1" x14ac:dyDescent="0.2">
      <c r="A1449" s="81"/>
      <c r="B1449" s="82"/>
      <c r="D1449" s="84"/>
      <c r="E1449" s="81"/>
      <c r="F1449" s="81"/>
      <c r="G1449" s="82"/>
      <c r="I1449" s="84"/>
      <c r="J1449" s="81"/>
      <c r="K1449" s="81"/>
      <c r="L1449" s="82"/>
      <c r="N1449" s="84"/>
    </row>
    <row r="1450" spans="1:14" s="83" customFormat="1" x14ac:dyDescent="0.2">
      <c r="A1450" s="81"/>
      <c r="B1450" s="82"/>
      <c r="D1450" s="84"/>
      <c r="E1450" s="81"/>
      <c r="F1450" s="81"/>
      <c r="G1450" s="82"/>
      <c r="I1450" s="84"/>
      <c r="J1450" s="81"/>
      <c r="K1450" s="81"/>
      <c r="L1450" s="82"/>
      <c r="N1450" s="84"/>
    </row>
    <row r="1451" spans="1:14" s="83" customFormat="1" x14ac:dyDescent="0.2">
      <c r="A1451" s="81"/>
      <c r="B1451" s="82"/>
      <c r="D1451" s="84"/>
      <c r="E1451" s="81"/>
      <c r="F1451" s="81"/>
      <c r="G1451" s="82"/>
      <c r="I1451" s="84"/>
      <c r="J1451" s="81"/>
      <c r="K1451" s="81"/>
      <c r="L1451" s="82"/>
      <c r="N1451" s="84"/>
    </row>
    <row r="1452" spans="1:14" s="83" customFormat="1" x14ac:dyDescent="0.2">
      <c r="A1452" s="81"/>
      <c r="B1452" s="82"/>
      <c r="D1452" s="84"/>
      <c r="E1452" s="81"/>
      <c r="F1452" s="81"/>
      <c r="G1452" s="82"/>
      <c r="I1452" s="84"/>
      <c r="J1452" s="81"/>
      <c r="K1452" s="81"/>
      <c r="L1452" s="82"/>
      <c r="N1452" s="84"/>
    </row>
    <row r="1453" spans="1:14" s="83" customFormat="1" x14ac:dyDescent="0.2">
      <c r="A1453" s="81"/>
      <c r="B1453" s="82"/>
      <c r="D1453" s="84"/>
      <c r="E1453" s="81"/>
      <c r="F1453" s="81"/>
      <c r="G1453" s="82"/>
      <c r="I1453" s="84"/>
      <c r="J1453" s="81"/>
      <c r="K1453" s="81"/>
      <c r="L1453" s="82"/>
      <c r="N1453" s="84"/>
    </row>
    <row r="1454" spans="1:14" s="83" customFormat="1" x14ac:dyDescent="0.2">
      <c r="A1454" s="81"/>
      <c r="B1454" s="82"/>
      <c r="D1454" s="84"/>
      <c r="E1454" s="81"/>
      <c r="F1454" s="81"/>
      <c r="G1454" s="82"/>
      <c r="I1454" s="84"/>
      <c r="J1454" s="81"/>
      <c r="K1454" s="81"/>
      <c r="L1454" s="82"/>
      <c r="N1454" s="84"/>
    </row>
    <row r="1455" spans="1:14" s="83" customFormat="1" x14ac:dyDescent="0.2">
      <c r="A1455" s="81"/>
      <c r="B1455" s="82"/>
      <c r="D1455" s="84"/>
      <c r="E1455" s="81"/>
      <c r="F1455" s="81"/>
      <c r="G1455" s="82"/>
      <c r="I1455" s="84"/>
      <c r="J1455" s="81"/>
      <c r="K1455" s="81"/>
      <c r="L1455" s="82"/>
      <c r="N1455" s="84"/>
    </row>
    <row r="1456" spans="1:14" s="83" customFormat="1" x14ac:dyDescent="0.2">
      <c r="A1456" s="81"/>
      <c r="B1456" s="82"/>
      <c r="D1456" s="84"/>
      <c r="E1456" s="81"/>
      <c r="F1456" s="81"/>
      <c r="G1456" s="82"/>
      <c r="I1456" s="84"/>
      <c r="J1456" s="81"/>
      <c r="K1456" s="81"/>
      <c r="L1456" s="82"/>
      <c r="N1456" s="84"/>
    </row>
    <row r="1457" spans="1:14" s="83" customFormat="1" x14ac:dyDescent="0.2">
      <c r="A1457" s="81"/>
      <c r="B1457" s="82"/>
      <c r="D1457" s="84"/>
      <c r="E1457" s="81"/>
      <c r="F1457" s="81"/>
      <c r="G1457" s="82"/>
      <c r="I1457" s="84"/>
      <c r="J1457" s="81"/>
      <c r="K1457" s="81"/>
      <c r="L1457" s="82"/>
      <c r="N1457" s="84"/>
    </row>
    <row r="1458" spans="1:14" s="83" customFormat="1" x14ac:dyDescent="0.2">
      <c r="A1458" s="81"/>
      <c r="B1458" s="82"/>
      <c r="D1458" s="84"/>
      <c r="E1458" s="81"/>
      <c r="F1458" s="81"/>
      <c r="G1458" s="82"/>
      <c r="I1458" s="84"/>
      <c r="J1458" s="81"/>
      <c r="K1458" s="81"/>
      <c r="L1458" s="82"/>
      <c r="N1458" s="84"/>
    </row>
    <row r="1459" spans="1:14" s="83" customFormat="1" x14ac:dyDescent="0.2">
      <c r="A1459" s="81"/>
      <c r="B1459" s="82"/>
      <c r="D1459" s="84"/>
      <c r="E1459" s="81"/>
      <c r="F1459" s="81"/>
      <c r="G1459" s="82"/>
      <c r="I1459" s="84"/>
      <c r="J1459" s="81"/>
      <c r="K1459" s="81"/>
      <c r="L1459" s="82"/>
      <c r="N1459" s="84"/>
    </row>
    <row r="1460" spans="1:14" s="83" customFormat="1" x14ac:dyDescent="0.2">
      <c r="A1460" s="81"/>
      <c r="B1460" s="82"/>
      <c r="D1460" s="84"/>
      <c r="E1460" s="81"/>
      <c r="F1460" s="81"/>
      <c r="G1460" s="82"/>
      <c r="I1460" s="84"/>
      <c r="J1460" s="81"/>
      <c r="K1460" s="81"/>
      <c r="L1460" s="82"/>
      <c r="N1460" s="84"/>
    </row>
    <row r="1461" spans="1:14" s="83" customFormat="1" x14ac:dyDescent="0.2">
      <c r="A1461" s="81"/>
      <c r="B1461" s="82"/>
      <c r="D1461" s="84"/>
      <c r="E1461" s="81"/>
      <c r="F1461" s="81"/>
      <c r="G1461" s="82"/>
      <c r="I1461" s="84"/>
      <c r="J1461" s="81"/>
      <c r="K1461" s="81"/>
      <c r="L1461" s="82"/>
      <c r="N1461" s="84"/>
    </row>
    <row r="1462" spans="1:14" s="83" customFormat="1" x14ac:dyDescent="0.2">
      <c r="A1462" s="81"/>
      <c r="B1462" s="82"/>
      <c r="D1462" s="84"/>
      <c r="E1462" s="81"/>
      <c r="F1462" s="81"/>
      <c r="G1462" s="82"/>
      <c r="I1462" s="84"/>
      <c r="J1462" s="81"/>
      <c r="K1462" s="81"/>
      <c r="L1462" s="82"/>
      <c r="N1462" s="84"/>
    </row>
    <row r="1463" spans="1:14" s="83" customFormat="1" x14ac:dyDescent="0.2">
      <c r="A1463" s="81"/>
      <c r="B1463" s="82"/>
      <c r="D1463" s="84"/>
      <c r="E1463" s="81"/>
      <c r="F1463" s="81"/>
      <c r="G1463" s="82"/>
      <c r="I1463" s="84"/>
      <c r="J1463" s="81"/>
      <c r="K1463" s="81"/>
      <c r="L1463" s="82"/>
      <c r="N1463" s="84"/>
    </row>
    <row r="1464" spans="1:14" s="83" customFormat="1" x14ac:dyDescent="0.2">
      <c r="A1464" s="81"/>
      <c r="B1464" s="82"/>
      <c r="D1464" s="84"/>
      <c r="E1464" s="81"/>
      <c r="F1464" s="81"/>
      <c r="G1464" s="82"/>
      <c r="I1464" s="84"/>
      <c r="J1464" s="81"/>
      <c r="K1464" s="81"/>
      <c r="L1464" s="82"/>
      <c r="N1464" s="84"/>
    </row>
    <row r="1465" spans="1:14" s="83" customFormat="1" x14ac:dyDescent="0.2">
      <c r="A1465" s="81"/>
      <c r="B1465" s="82"/>
      <c r="D1465" s="84"/>
      <c r="E1465" s="81"/>
      <c r="F1465" s="81"/>
      <c r="G1465" s="82"/>
      <c r="I1465" s="84"/>
      <c r="J1465" s="81"/>
      <c r="K1465" s="81"/>
      <c r="L1465" s="82"/>
      <c r="N1465" s="84"/>
    </row>
    <row r="1466" spans="1:14" s="83" customFormat="1" x14ac:dyDescent="0.2">
      <c r="A1466" s="81"/>
      <c r="B1466" s="82"/>
      <c r="D1466" s="84"/>
      <c r="E1466" s="81"/>
      <c r="F1466" s="81"/>
      <c r="G1466" s="82"/>
      <c r="I1466" s="84"/>
      <c r="J1466" s="81"/>
      <c r="K1466" s="81"/>
      <c r="L1466" s="82"/>
      <c r="N1466" s="84"/>
    </row>
    <row r="1467" spans="1:14" s="83" customFormat="1" x14ac:dyDescent="0.2">
      <c r="A1467" s="81"/>
      <c r="B1467" s="82"/>
      <c r="D1467" s="84"/>
      <c r="E1467" s="81"/>
      <c r="F1467" s="81"/>
      <c r="G1467" s="82"/>
      <c r="I1467" s="84"/>
      <c r="J1467" s="81"/>
      <c r="K1467" s="81"/>
      <c r="L1467" s="82"/>
      <c r="N1467" s="84"/>
    </row>
    <row r="1468" spans="1:14" s="83" customFormat="1" x14ac:dyDescent="0.2">
      <c r="A1468" s="81"/>
      <c r="B1468" s="82"/>
      <c r="D1468" s="84"/>
      <c r="E1468" s="81"/>
      <c r="F1468" s="81"/>
      <c r="G1468" s="82"/>
      <c r="I1468" s="84"/>
      <c r="J1468" s="81"/>
      <c r="K1468" s="81"/>
      <c r="L1468" s="82"/>
      <c r="N1468" s="84"/>
    </row>
    <row r="1469" spans="1:14" s="83" customFormat="1" x14ac:dyDescent="0.2">
      <c r="A1469" s="81"/>
      <c r="B1469" s="82"/>
      <c r="D1469" s="84"/>
      <c r="E1469" s="81"/>
      <c r="F1469" s="81"/>
      <c r="G1469" s="82"/>
      <c r="I1469" s="84"/>
      <c r="J1469" s="81"/>
      <c r="K1469" s="81"/>
      <c r="L1469" s="82"/>
      <c r="N1469" s="84"/>
    </row>
    <row r="1470" spans="1:14" s="83" customFormat="1" x14ac:dyDescent="0.2">
      <c r="A1470" s="81"/>
      <c r="B1470" s="82"/>
      <c r="D1470" s="84"/>
      <c r="E1470" s="81"/>
      <c r="F1470" s="81"/>
      <c r="G1470" s="82"/>
      <c r="I1470" s="84"/>
      <c r="J1470" s="81"/>
      <c r="K1470" s="81"/>
      <c r="L1470" s="82"/>
      <c r="N1470" s="84"/>
    </row>
    <row r="1471" spans="1:14" s="83" customFormat="1" x14ac:dyDescent="0.2">
      <c r="A1471" s="81"/>
      <c r="B1471" s="82"/>
      <c r="D1471" s="84"/>
      <c r="E1471" s="81"/>
      <c r="F1471" s="81"/>
      <c r="G1471" s="82"/>
      <c r="I1471" s="84"/>
      <c r="J1471" s="81"/>
      <c r="K1471" s="81"/>
      <c r="L1471" s="82"/>
      <c r="N1471" s="84"/>
    </row>
    <row r="1472" spans="1:14" s="83" customFormat="1" x14ac:dyDescent="0.2">
      <c r="A1472" s="81"/>
      <c r="B1472" s="82"/>
      <c r="D1472" s="84"/>
      <c r="E1472" s="81"/>
      <c r="F1472" s="81"/>
      <c r="G1472" s="82"/>
      <c r="I1472" s="84"/>
      <c r="J1472" s="81"/>
      <c r="K1472" s="81"/>
      <c r="L1472" s="82"/>
      <c r="N1472" s="84"/>
    </row>
    <row r="1473" spans="1:14" s="83" customFormat="1" x14ac:dyDescent="0.2">
      <c r="A1473" s="81"/>
      <c r="B1473" s="82"/>
      <c r="D1473" s="84"/>
      <c r="E1473" s="81"/>
      <c r="F1473" s="81"/>
      <c r="G1473" s="82"/>
      <c r="I1473" s="84"/>
      <c r="J1473" s="81"/>
      <c r="K1473" s="81"/>
      <c r="L1473" s="82"/>
      <c r="N1473" s="84"/>
    </row>
    <row r="1474" spans="1:14" s="83" customFormat="1" x14ac:dyDescent="0.2">
      <c r="A1474" s="81"/>
      <c r="B1474" s="82"/>
      <c r="D1474" s="84"/>
      <c r="E1474" s="81"/>
      <c r="F1474" s="81"/>
      <c r="G1474" s="82"/>
      <c r="I1474" s="84"/>
      <c r="J1474" s="81"/>
      <c r="K1474" s="81"/>
      <c r="L1474" s="82"/>
      <c r="N1474" s="84"/>
    </row>
    <row r="1475" spans="1:14" s="83" customFormat="1" x14ac:dyDescent="0.2">
      <c r="A1475" s="81"/>
      <c r="B1475" s="82"/>
      <c r="D1475" s="84"/>
      <c r="E1475" s="81"/>
      <c r="F1475" s="81"/>
      <c r="G1475" s="82"/>
      <c r="I1475" s="84"/>
      <c r="J1475" s="81"/>
      <c r="K1475" s="81"/>
      <c r="L1475" s="82"/>
      <c r="N1475" s="84"/>
    </row>
    <row r="1476" spans="1:14" s="83" customFormat="1" x14ac:dyDescent="0.2">
      <c r="A1476" s="81"/>
      <c r="B1476" s="82"/>
      <c r="D1476" s="84"/>
      <c r="E1476" s="81"/>
      <c r="F1476" s="81"/>
      <c r="G1476" s="82"/>
      <c r="I1476" s="84"/>
      <c r="J1476" s="81"/>
      <c r="K1476" s="81"/>
      <c r="L1476" s="82"/>
      <c r="N1476" s="84"/>
    </row>
    <row r="1477" spans="1:14" s="83" customFormat="1" x14ac:dyDescent="0.2">
      <c r="A1477" s="81"/>
      <c r="B1477" s="82"/>
      <c r="D1477" s="84"/>
      <c r="E1477" s="81"/>
      <c r="F1477" s="81"/>
      <c r="G1477" s="82"/>
      <c r="I1477" s="84"/>
      <c r="J1477" s="81"/>
      <c r="K1477" s="81"/>
      <c r="L1477" s="82"/>
      <c r="N1477" s="84"/>
    </row>
    <row r="1478" spans="1:14" s="83" customFormat="1" x14ac:dyDescent="0.2">
      <c r="A1478" s="81"/>
      <c r="B1478" s="82"/>
      <c r="D1478" s="84"/>
      <c r="E1478" s="81"/>
      <c r="F1478" s="81"/>
      <c r="G1478" s="82"/>
      <c r="I1478" s="84"/>
      <c r="J1478" s="81"/>
      <c r="K1478" s="81"/>
      <c r="L1478" s="82"/>
      <c r="N1478" s="84"/>
    </row>
    <row r="1479" spans="1:14" s="83" customFormat="1" x14ac:dyDescent="0.2">
      <c r="A1479" s="81"/>
      <c r="B1479" s="82"/>
      <c r="D1479" s="84"/>
      <c r="E1479" s="81"/>
      <c r="F1479" s="81"/>
      <c r="G1479" s="82"/>
      <c r="I1479" s="84"/>
      <c r="J1479" s="81"/>
      <c r="K1479" s="81"/>
      <c r="L1479" s="82"/>
      <c r="N1479" s="84"/>
    </row>
    <row r="1480" spans="1:14" s="83" customFormat="1" x14ac:dyDescent="0.2">
      <c r="A1480" s="81"/>
      <c r="B1480" s="82"/>
      <c r="D1480" s="84"/>
      <c r="E1480" s="81"/>
      <c r="F1480" s="81"/>
      <c r="G1480" s="82"/>
      <c r="I1480" s="84"/>
      <c r="J1480" s="81"/>
      <c r="K1480" s="81"/>
      <c r="L1480" s="82"/>
      <c r="N1480" s="84"/>
    </row>
    <row r="1481" spans="1:14" s="83" customFormat="1" x14ac:dyDescent="0.2">
      <c r="A1481" s="81"/>
      <c r="B1481" s="82"/>
      <c r="D1481" s="84"/>
      <c r="E1481" s="81"/>
      <c r="F1481" s="81"/>
      <c r="G1481" s="82"/>
      <c r="I1481" s="84"/>
      <c r="J1481" s="81"/>
      <c r="K1481" s="81"/>
      <c r="L1481" s="82"/>
      <c r="N1481" s="84"/>
    </row>
    <row r="1482" spans="1:14" s="83" customFormat="1" x14ac:dyDescent="0.2">
      <c r="A1482" s="81"/>
      <c r="B1482" s="82"/>
      <c r="D1482" s="84"/>
      <c r="E1482" s="81"/>
      <c r="F1482" s="81"/>
      <c r="G1482" s="82"/>
      <c r="I1482" s="84"/>
      <c r="J1482" s="81"/>
      <c r="K1482" s="81"/>
      <c r="L1482" s="82"/>
      <c r="N1482" s="84"/>
    </row>
    <row r="1483" spans="1:14" s="83" customFormat="1" x14ac:dyDescent="0.2">
      <c r="A1483" s="81"/>
      <c r="B1483" s="82"/>
      <c r="D1483" s="84"/>
      <c r="E1483" s="81"/>
      <c r="F1483" s="81"/>
      <c r="G1483" s="82"/>
      <c r="I1483" s="84"/>
      <c r="J1483" s="81"/>
      <c r="K1483" s="81"/>
      <c r="L1483" s="82"/>
      <c r="N1483" s="84"/>
    </row>
    <row r="1484" spans="1:14" s="83" customFormat="1" x14ac:dyDescent="0.2">
      <c r="A1484" s="81"/>
      <c r="B1484" s="82"/>
      <c r="D1484" s="84"/>
      <c r="E1484" s="81"/>
      <c r="F1484" s="81"/>
      <c r="G1484" s="82"/>
      <c r="I1484" s="84"/>
      <c r="J1484" s="81"/>
      <c r="K1484" s="81"/>
      <c r="L1484" s="82"/>
      <c r="N1484" s="84"/>
    </row>
    <row r="1485" spans="1:14" s="83" customFormat="1" x14ac:dyDescent="0.2">
      <c r="A1485" s="81"/>
      <c r="B1485" s="82"/>
      <c r="D1485" s="84"/>
      <c r="E1485" s="81"/>
      <c r="F1485" s="81"/>
      <c r="G1485" s="82"/>
      <c r="I1485" s="84"/>
      <c r="J1485" s="81"/>
      <c r="K1485" s="81"/>
      <c r="L1485" s="82"/>
      <c r="N1485" s="84"/>
    </row>
    <row r="1486" spans="1:14" s="83" customFormat="1" x14ac:dyDescent="0.2">
      <c r="A1486" s="81"/>
      <c r="B1486" s="82"/>
      <c r="D1486" s="84"/>
      <c r="E1486" s="81"/>
      <c r="F1486" s="81"/>
      <c r="G1486" s="82"/>
      <c r="I1486" s="84"/>
      <c r="J1486" s="81"/>
      <c r="K1486" s="81"/>
      <c r="L1486" s="82"/>
      <c r="N1486" s="84"/>
    </row>
    <row r="1487" spans="1:14" s="83" customFormat="1" x14ac:dyDescent="0.2">
      <c r="A1487" s="81"/>
      <c r="B1487" s="82"/>
      <c r="D1487" s="84"/>
      <c r="E1487" s="81"/>
      <c r="F1487" s="81"/>
      <c r="G1487" s="82"/>
      <c r="I1487" s="84"/>
      <c r="J1487" s="81"/>
      <c r="K1487" s="81"/>
      <c r="L1487" s="82"/>
      <c r="N1487" s="84"/>
    </row>
    <row r="1488" spans="1:14" s="83" customFormat="1" x14ac:dyDescent="0.2">
      <c r="A1488" s="81"/>
      <c r="B1488" s="82"/>
      <c r="D1488" s="84"/>
      <c r="E1488" s="81"/>
      <c r="F1488" s="81"/>
      <c r="G1488" s="82"/>
      <c r="I1488" s="84"/>
      <c r="J1488" s="81"/>
      <c r="K1488" s="81"/>
      <c r="L1488" s="82"/>
      <c r="N1488" s="84"/>
    </row>
    <row r="1489" spans="1:14" s="83" customFormat="1" x14ac:dyDescent="0.2">
      <c r="A1489" s="81"/>
      <c r="B1489" s="82"/>
      <c r="D1489" s="84"/>
      <c r="E1489" s="81"/>
      <c r="F1489" s="81"/>
      <c r="G1489" s="82"/>
      <c r="I1489" s="84"/>
      <c r="J1489" s="81"/>
      <c r="K1489" s="81"/>
      <c r="L1489" s="82"/>
      <c r="N1489" s="84"/>
    </row>
    <row r="1490" spans="1:14" s="83" customFormat="1" x14ac:dyDescent="0.2">
      <c r="A1490" s="81"/>
      <c r="B1490" s="82"/>
      <c r="D1490" s="84"/>
      <c r="E1490" s="81"/>
      <c r="F1490" s="81"/>
      <c r="G1490" s="82"/>
      <c r="I1490" s="84"/>
      <c r="J1490" s="81"/>
      <c r="K1490" s="81"/>
      <c r="L1490" s="82"/>
      <c r="N1490" s="84"/>
    </row>
    <row r="1491" spans="1:14" s="83" customFormat="1" x14ac:dyDescent="0.2">
      <c r="A1491" s="81"/>
      <c r="B1491" s="82"/>
      <c r="D1491" s="84"/>
      <c r="E1491" s="81"/>
      <c r="F1491" s="81"/>
      <c r="G1491" s="82"/>
      <c r="I1491" s="84"/>
      <c r="J1491" s="81"/>
      <c r="K1491" s="81"/>
      <c r="L1491" s="82"/>
      <c r="N1491" s="84"/>
    </row>
    <row r="1492" spans="1:14" s="83" customFormat="1" x14ac:dyDescent="0.2">
      <c r="A1492" s="81"/>
      <c r="B1492" s="82"/>
      <c r="D1492" s="84"/>
      <c r="E1492" s="81"/>
      <c r="F1492" s="81"/>
      <c r="G1492" s="82"/>
      <c r="I1492" s="84"/>
      <c r="J1492" s="81"/>
      <c r="K1492" s="81"/>
      <c r="L1492" s="82"/>
      <c r="N1492" s="84"/>
    </row>
    <row r="1493" spans="1:14" s="83" customFormat="1" x14ac:dyDescent="0.2">
      <c r="A1493" s="81"/>
      <c r="B1493" s="82"/>
      <c r="D1493" s="84"/>
      <c r="E1493" s="81"/>
      <c r="F1493" s="81"/>
      <c r="G1493" s="82"/>
      <c r="I1493" s="84"/>
      <c r="J1493" s="81"/>
      <c r="K1493" s="81"/>
      <c r="L1493" s="82"/>
      <c r="N1493" s="84"/>
    </row>
    <row r="1494" spans="1:14" s="83" customFormat="1" x14ac:dyDescent="0.2">
      <c r="A1494" s="81"/>
      <c r="B1494" s="82"/>
      <c r="D1494" s="84"/>
      <c r="E1494" s="81"/>
      <c r="F1494" s="81"/>
      <c r="G1494" s="82"/>
      <c r="I1494" s="84"/>
      <c r="J1494" s="81"/>
      <c r="K1494" s="81"/>
      <c r="L1494" s="82"/>
      <c r="N1494" s="84"/>
    </row>
    <row r="1495" spans="1:14" s="83" customFormat="1" x14ac:dyDescent="0.2">
      <c r="A1495" s="81"/>
      <c r="B1495" s="82"/>
      <c r="D1495" s="84"/>
      <c r="E1495" s="81"/>
      <c r="F1495" s="81"/>
      <c r="G1495" s="82"/>
      <c r="I1495" s="84"/>
      <c r="J1495" s="81"/>
      <c r="K1495" s="81"/>
      <c r="L1495" s="82"/>
      <c r="N1495" s="84"/>
    </row>
    <row r="1496" spans="1:14" s="83" customFormat="1" x14ac:dyDescent="0.2">
      <c r="A1496" s="81"/>
      <c r="B1496" s="82"/>
      <c r="D1496" s="84"/>
      <c r="E1496" s="81"/>
      <c r="F1496" s="81"/>
      <c r="G1496" s="82"/>
      <c r="I1496" s="84"/>
      <c r="J1496" s="81"/>
      <c r="K1496" s="81"/>
      <c r="L1496" s="82"/>
      <c r="N1496" s="84"/>
    </row>
    <row r="1497" spans="1:14" s="83" customFormat="1" x14ac:dyDescent="0.2">
      <c r="A1497" s="81"/>
      <c r="B1497" s="82"/>
      <c r="D1497" s="84"/>
      <c r="E1497" s="81"/>
      <c r="F1497" s="81"/>
      <c r="G1497" s="82"/>
      <c r="I1497" s="84"/>
      <c r="J1497" s="81"/>
      <c r="K1497" s="81"/>
      <c r="L1497" s="82"/>
      <c r="N1497" s="84"/>
    </row>
    <row r="1498" spans="1:14" s="83" customFormat="1" x14ac:dyDescent="0.2">
      <c r="A1498" s="81"/>
      <c r="B1498" s="82"/>
      <c r="D1498" s="84"/>
      <c r="E1498" s="81"/>
      <c r="F1498" s="81"/>
      <c r="G1498" s="82"/>
      <c r="I1498" s="84"/>
      <c r="J1498" s="81"/>
      <c r="K1498" s="81"/>
      <c r="L1498" s="82"/>
      <c r="N1498" s="84"/>
    </row>
    <row r="1499" spans="1:14" s="83" customFormat="1" x14ac:dyDescent="0.2">
      <c r="A1499" s="81"/>
      <c r="B1499" s="82"/>
      <c r="D1499" s="84"/>
      <c r="E1499" s="81"/>
      <c r="F1499" s="81"/>
      <c r="G1499" s="82"/>
      <c r="I1499" s="84"/>
      <c r="J1499" s="81"/>
      <c r="K1499" s="81"/>
      <c r="L1499" s="82"/>
      <c r="N1499" s="84"/>
    </row>
    <row r="1500" spans="1:14" s="83" customFormat="1" x14ac:dyDescent="0.2">
      <c r="A1500" s="81"/>
      <c r="B1500" s="82"/>
      <c r="D1500" s="84"/>
      <c r="E1500" s="81"/>
      <c r="F1500" s="81"/>
      <c r="G1500" s="82"/>
      <c r="I1500" s="84"/>
      <c r="J1500" s="81"/>
      <c r="K1500" s="81"/>
      <c r="L1500" s="82"/>
      <c r="N1500" s="84"/>
    </row>
    <row r="1501" spans="1:14" s="83" customFormat="1" x14ac:dyDescent="0.2">
      <c r="A1501" s="81"/>
      <c r="B1501" s="82"/>
      <c r="D1501" s="84"/>
      <c r="E1501" s="81"/>
      <c r="F1501" s="81"/>
      <c r="G1501" s="82"/>
      <c r="I1501" s="84"/>
      <c r="J1501" s="81"/>
      <c r="K1501" s="81"/>
      <c r="L1501" s="82"/>
      <c r="N1501" s="84"/>
    </row>
    <row r="1502" spans="1:14" s="83" customFormat="1" x14ac:dyDescent="0.2">
      <c r="A1502" s="81"/>
      <c r="B1502" s="82"/>
      <c r="D1502" s="84"/>
      <c r="E1502" s="81"/>
      <c r="F1502" s="81"/>
      <c r="G1502" s="82"/>
      <c r="I1502" s="84"/>
      <c r="J1502" s="81"/>
      <c r="K1502" s="81"/>
      <c r="L1502" s="82"/>
      <c r="N1502" s="84"/>
    </row>
    <row r="1503" spans="1:14" s="83" customFormat="1" x14ac:dyDescent="0.2">
      <c r="A1503" s="81"/>
      <c r="B1503" s="82"/>
      <c r="D1503" s="84"/>
      <c r="E1503" s="81"/>
      <c r="F1503" s="81"/>
      <c r="G1503" s="82"/>
      <c r="I1503" s="84"/>
      <c r="J1503" s="81"/>
      <c r="K1503" s="81"/>
      <c r="L1503" s="82"/>
      <c r="N1503" s="84"/>
    </row>
    <row r="1504" spans="1:14" s="83" customFormat="1" x14ac:dyDescent="0.2">
      <c r="A1504" s="81"/>
      <c r="B1504" s="82"/>
      <c r="D1504" s="84"/>
      <c r="E1504" s="81"/>
      <c r="F1504" s="81"/>
      <c r="G1504" s="82"/>
      <c r="I1504" s="84"/>
      <c r="J1504" s="81"/>
      <c r="K1504" s="81"/>
      <c r="L1504" s="82"/>
      <c r="N1504" s="84"/>
    </row>
    <row r="1505" spans="1:14" s="83" customFormat="1" x14ac:dyDescent="0.2">
      <c r="A1505" s="81"/>
      <c r="B1505" s="82"/>
      <c r="D1505" s="84"/>
      <c r="E1505" s="81"/>
      <c r="F1505" s="81"/>
      <c r="G1505" s="82"/>
      <c r="I1505" s="84"/>
      <c r="J1505" s="81"/>
      <c r="K1505" s="81"/>
      <c r="L1505" s="82"/>
      <c r="N1505" s="84"/>
    </row>
    <row r="1506" spans="1:14" s="83" customFormat="1" x14ac:dyDescent="0.2">
      <c r="A1506" s="81"/>
      <c r="B1506" s="82"/>
      <c r="D1506" s="84"/>
      <c r="E1506" s="81"/>
      <c r="F1506" s="81"/>
      <c r="G1506" s="82"/>
      <c r="I1506" s="84"/>
      <c r="J1506" s="81"/>
      <c r="K1506" s="81"/>
      <c r="L1506" s="82"/>
      <c r="N1506" s="84"/>
    </row>
    <row r="1507" spans="1:14" s="83" customFormat="1" x14ac:dyDescent="0.2">
      <c r="A1507" s="81"/>
      <c r="B1507" s="82"/>
      <c r="D1507" s="84"/>
      <c r="E1507" s="81"/>
      <c r="F1507" s="81"/>
      <c r="G1507" s="82"/>
      <c r="I1507" s="84"/>
      <c r="J1507" s="81"/>
      <c r="K1507" s="81"/>
      <c r="L1507" s="82"/>
      <c r="N1507" s="84"/>
    </row>
    <row r="1508" spans="1:14" s="83" customFormat="1" x14ac:dyDescent="0.2">
      <c r="A1508" s="81"/>
      <c r="B1508" s="82"/>
      <c r="D1508" s="84"/>
      <c r="E1508" s="81"/>
      <c r="F1508" s="81"/>
      <c r="G1508" s="82"/>
      <c r="I1508" s="84"/>
      <c r="J1508" s="81"/>
      <c r="K1508" s="81"/>
      <c r="L1508" s="82"/>
      <c r="N1508" s="84"/>
    </row>
    <row r="1509" spans="1:14" s="83" customFormat="1" x14ac:dyDescent="0.2">
      <c r="A1509" s="81"/>
      <c r="B1509" s="82"/>
      <c r="D1509" s="84"/>
      <c r="E1509" s="81"/>
      <c r="F1509" s="81"/>
      <c r="G1509" s="82"/>
      <c r="I1509" s="84"/>
      <c r="J1509" s="81"/>
      <c r="K1509" s="81"/>
      <c r="L1509" s="82"/>
      <c r="N1509" s="84"/>
    </row>
    <row r="1510" spans="1:14" s="83" customFormat="1" x14ac:dyDescent="0.2">
      <c r="A1510" s="81"/>
      <c r="B1510" s="82"/>
      <c r="D1510" s="84"/>
      <c r="E1510" s="81"/>
      <c r="F1510" s="81"/>
      <c r="G1510" s="82"/>
      <c r="I1510" s="84"/>
      <c r="J1510" s="81"/>
      <c r="K1510" s="81"/>
      <c r="L1510" s="82"/>
      <c r="N1510" s="84"/>
    </row>
    <row r="1511" spans="1:14" s="83" customFormat="1" x14ac:dyDescent="0.2">
      <c r="A1511" s="81"/>
      <c r="B1511" s="82"/>
      <c r="D1511" s="84"/>
      <c r="E1511" s="81"/>
      <c r="F1511" s="81"/>
      <c r="G1511" s="82"/>
      <c r="I1511" s="84"/>
      <c r="J1511" s="81"/>
      <c r="K1511" s="81"/>
      <c r="L1511" s="82"/>
      <c r="N1511" s="84"/>
    </row>
    <row r="1512" spans="1:14" s="83" customFormat="1" x14ac:dyDescent="0.2">
      <c r="A1512" s="81"/>
      <c r="B1512" s="82"/>
      <c r="D1512" s="84"/>
      <c r="E1512" s="81"/>
      <c r="F1512" s="81"/>
      <c r="G1512" s="82"/>
      <c r="I1512" s="84"/>
      <c r="J1512" s="81"/>
      <c r="K1512" s="81"/>
      <c r="L1512" s="82"/>
      <c r="N1512" s="84"/>
    </row>
    <row r="1513" spans="1:14" s="83" customFormat="1" x14ac:dyDescent="0.2">
      <c r="A1513" s="81"/>
      <c r="B1513" s="82"/>
      <c r="D1513" s="84"/>
      <c r="E1513" s="81"/>
      <c r="F1513" s="81"/>
      <c r="G1513" s="82"/>
      <c r="I1513" s="84"/>
      <c r="J1513" s="81"/>
      <c r="K1513" s="81"/>
      <c r="L1513" s="82"/>
      <c r="N1513" s="84"/>
    </row>
    <row r="1514" spans="1:14" s="83" customFormat="1" x14ac:dyDescent="0.2">
      <c r="A1514" s="81"/>
      <c r="B1514" s="82"/>
      <c r="D1514" s="84"/>
      <c r="E1514" s="81"/>
      <c r="F1514" s="81"/>
      <c r="G1514" s="82"/>
      <c r="I1514" s="84"/>
      <c r="J1514" s="81"/>
      <c r="K1514" s="81"/>
      <c r="L1514" s="82"/>
      <c r="N1514" s="84"/>
    </row>
    <row r="1515" spans="1:14" s="83" customFormat="1" x14ac:dyDescent="0.2">
      <c r="A1515" s="81"/>
      <c r="B1515" s="82"/>
      <c r="D1515" s="84"/>
      <c r="E1515" s="81"/>
      <c r="F1515" s="81"/>
      <c r="G1515" s="82"/>
      <c r="I1515" s="84"/>
      <c r="J1515" s="81"/>
      <c r="K1515" s="81"/>
      <c r="L1515" s="82"/>
      <c r="N1515" s="84"/>
    </row>
    <row r="1516" spans="1:14" s="83" customFormat="1" x14ac:dyDescent="0.2">
      <c r="A1516" s="81"/>
      <c r="B1516" s="82"/>
      <c r="D1516" s="84"/>
      <c r="E1516" s="81"/>
      <c r="F1516" s="81"/>
      <c r="G1516" s="82"/>
      <c r="I1516" s="84"/>
      <c r="J1516" s="81"/>
      <c r="K1516" s="81"/>
      <c r="L1516" s="82"/>
      <c r="N1516" s="84"/>
    </row>
    <row r="1517" spans="1:14" s="83" customFormat="1" x14ac:dyDescent="0.2">
      <c r="A1517" s="81"/>
      <c r="B1517" s="82"/>
      <c r="D1517" s="84"/>
      <c r="E1517" s="81"/>
      <c r="F1517" s="81"/>
      <c r="G1517" s="82"/>
      <c r="I1517" s="84"/>
      <c r="J1517" s="81"/>
      <c r="K1517" s="81"/>
      <c r="L1517" s="82"/>
      <c r="N1517" s="84"/>
    </row>
    <row r="1518" spans="1:14" s="83" customFormat="1" x14ac:dyDescent="0.2">
      <c r="A1518" s="81"/>
      <c r="B1518" s="82"/>
      <c r="D1518" s="84"/>
      <c r="E1518" s="81"/>
      <c r="F1518" s="81"/>
      <c r="G1518" s="82"/>
      <c r="I1518" s="84"/>
      <c r="J1518" s="81"/>
      <c r="K1518" s="81"/>
      <c r="L1518" s="82"/>
      <c r="N1518" s="84"/>
    </row>
    <row r="1519" spans="1:14" s="83" customFormat="1" x14ac:dyDescent="0.2">
      <c r="A1519" s="81"/>
      <c r="B1519" s="82"/>
      <c r="D1519" s="84"/>
      <c r="E1519" s="81"/>
      <c r="F1519" s="81"/>
      <c r="G1519" s="82"/>
      <c r="I1519" s="84"/>
      <c r="J1519" s="81"/>
      <c r="K1519" s="81"/>
      <c r="L1519" s="82"/>
      <c r="N1519" s="84"/>
    </row>
    <row r="1520" spans="1:14" s="83" customFormat="1" x14ac:dyDescent="0.2">
      <c r="A1520" s="81"/>
      <c r="B1520" s="82"/>
      <c r="D1520" s="84"/>
      <c r="E1520" s="81"/>
      <c r="F1520" s="81"/>
      <c r="G1520" s="82"/>
      <c r="I1520" s="84"/>
      <c r="J1520" s="81"/>
      <c r="K1520" s="81"/>
      <c r="L1520" s="82"/>
      <c r="N1520" s="84"/>
    </row>
    <row r="1521" spans="1:14" s="83" customFormat="1" x14ac:dyDescent="0.2">
      <c r="A1521" s="81"/>
      <c r="B1521" s="82"/>
      <c r="D1521" s="84"/>
      <c r="E1521" s="81"/>
      <c r="F1521" s="81"/>
      <c r="G1521" s="82"/>
      <c r="I1521" s="84"/>
      <c r="J1521" s="81"/>
      <c r="K1521" s="81"/>
      <c r="L1521" s="82"/>
      <c r="N1521" s="84"/>
    </row>
    <row r="1522" spans="1:14" s="83" customFormat="1" x14ac:dyDescent="0.2">
      <c r="A1522" s="81"/>
      <c r="B1522" s="82"/>
      <c r="D1522" s="84"/>
      <c r="E1522" s="81"/>
      <c r="F1522" s="81"/>
      <c r="G1522" s="82"/>
      <c r="I1522" s="84"/>
      <c r="J1522" s="81"/>
      <c r="K1522" s="81"/>
      <c r="L1522" s="82"/>
      <c r="N1522" s="84"/>
    </row>
    <row r="1523" spans="1:14" s="83" customFormat="1" x14ac:dyDescent="0.2">
      <c r="A1523" s="81"/>
      <c r="B1523" s="82"/>
      <c r="D1523" s="84"/>
      <c r="E1523" s="81"/>
      <c r="F1523" s="81"/>
      <c r="G1523" s="82"/>
      <c r="I1523" s="84"/>
      <c r="J1523" s="81"/>
      <c r="K1523" s="81"/>
      <c r="L1523" s="82"/>
      <c r="N1523" s="84"/>
    </row>
    <row r="1524" spans="1:14" s="83" customFormat="1" x14ac:dyDescent="0.2">
      <c r="A1524" s="81"/>
      <c r="B1524" s="82"/>
      <c r="D1524" s="84"/>
      <c r="E1524" s="81"/>
      <c r="F1524" s="81"/>
      <c r="G1524" s="82"/>
      <c r="I1524" s="84"/>
      <c r="J1524" s="81"/>
      <c r="K1524" s="81"/>
      <c r="L1524" s="82"/>
      <c r="N1524" s="84"/>
    </row>
    <row r="1525" spans="1:14" s="83" customFormat="1" x14ac:dyDescent="0.2">
      <c r="A1525" s="81"/>
      <c r="B1525" s="82"/>
      <c r="D1525" s="84"/>
      <c r="E1525" s="81"/>
      <c r="F1525" s="81"/>
      <c r="G1525" s="82"/>
      <c r="I1525" s="84"/>
      <c r="J1525" s="81"/>
      <c r="K1525" s="81"/>
      <c r="L1525" s="82"/>
      <c r="N1525" s="84"/>
    </row>
    <row r="1526" spans="1:14" s="83" customFormat="1" x14ac:dyDescent="0.2">
      <c r="A1526" s="81"/>
      <c r="B1526" s="82"/>
      <c r="D1526" s="84"/>
      <c r="E1526" s="81"/>
      <c r="F1526" s="81"/>
      <c r="G1526" s="82"/>
      <c r="I1526" s="84"/>
      <c r="J1526" s="81"/>
      <c r="K1526" s="81"/>
      <c r="L1526" s="82"/>
      <c r="N1526" s="84"/>
    </row>
    <row r="1527" spans="1:14" s="83" customFormat="1" x14ac:dyDescent="0.2">
      <c r="A1527" s="81"/>
      <c r="B1527" s="82"/>
      <c r="D1527" s="84"/>
      <c r="E1527" s="81"/>
      <c r="F1527" s="81"/>
      <c r="G1527" s="82"/>
      <c r="I1527" s="84"/>
      <c r="J1527" s="81"/>
      <c r="K1527" s="81"/>
      <c r="L1527" s="82"/>
      <c r="N1527" s="84"/>
    </row>
    <row r="1528" spans="1:14" s="83" customFormat="1" x14ac:dyDescent="0.2">
      <c r="A1528" s="81"/>
      <c r="B1528" s="82"/>
      <c r="D1528" s="84"/>
      <c r="E1528" s="81"/>
      <c r="F1528" s="81"/>
      <c r="G1528" s="82"/>
      <c r="I1528" s="84"/>
      <c r="J1528" s="81"/>
      <c r="K1528" s="81"/>
      <c r="L1528" s="82"/>
      <c r="N1528" s="84"/>
    </row>
    <row r="1529" spans="1:14" s="83" customFormat="1" x14ac:dyDescent="0.2">
      <c r="A1529" s="81"/>
      <c r="B1529" s="82"/>
      <c r="D1529" s="84"/>
      <c r="E1529" s="81"/>
      <c r="F1529" s="81"/>
      <c r="G1529" s="82"/>
      <c r="I1529" s="84"/>
      <c r="J1529" s="81"/>
      <c r="K1529" s="81"/>
      <c r="L1529" s="82"/>
      <c r="N1529" s="84"/>
    </row>
    <row r="1530" spans="1:14" s="83" customFormat="1" x14ac:dyDescent="0.2">
      <c r="A1530" s="81"/>
      <c r="B1530" s="82"/>
      <c r="D1530" s="84"/>
      <c r="E1530" s="81"/>
      <c r="F1530" s="81"/>
      <c r="G1530" s="82"/>
      <c r="I1530" s="84"/>
      <c r="J1530" s="81"/>
      <c r="K1530" s="81"/>
      <c r="L1530" s="82"/>
      <c r="N1530" s="84"/>
    </row>
    <row r="1531" spans="1:14" s="83" customFormat="1" x14ac:dyDescent="0.2">
      <c r="A1531" s="81"/>
      <c r="B1531" s="82"/>
      <c r="D1531" s="84"/>
      <c r="E1531" s="81"/>
      <c r="F1531" s="81"/>
      <c r="G1531" s="82"/>
      <c r="I1531" s="84"/>
      <c r="J1531" s="81"/>
      <c r="K1531" s="81"/>
      <c r="L1531" s="82"/>
      <c r="N1531" s="84"/>
    </row>
    <row r="1532" spans="1:14" s="83" customFormat="1" x14ac:dyDescent="0.2">
      <c r="A1532" s="81"/>
      <c r="B1532" s="82"/>
      <c r="D1532" s="84"/>
      <c r="E1532" s="81"/>
      <c r="F1532" s="81"/>
      <c r="G1532" s="82"/>
      <c r="I1532" s="84"/>
      <c r="J1532" s="81"/>
      <c r="K1532" s="81"/>
      <c r="L1532" s="82"/>
      <c r="N1532" s="84"/>
    </row>
    <row r="1533" spans="1:14" s="83" customFormat="1" x14ac:dyDescent="0.2">
      <c r="A1533" s="81"/>
      <c r="B1533" s="82"/>
      <c r="D1533" s="84"/>
      <c r="E1533" s="81"/>
      <c r="F1533" s="81"/>
      <c r="G1533" s="82"/>
      <c r="I1533" s="84"/>
      <c r="J1533" s="81"/>
      <c r="K1533" s="81"/>
      <c r="L1533" s="82"/>
      <c r="N1533" s="84"/>
    </row>
    <row r="1534" spans="1:14" s="83" customFormat="1" x14ac:dyDescent="0.2">
      <c r="A1534" s="81"/>
      <c r="B1534" s="82"/>
      <c r="D1534" s="84"/>
      <c r="E1534" s="81"/>
      <c r="F1534" s="81"/>
      <c r="G1534" s="82"/>
      <c r="I1534" s="84"/>
      <c r="J1534" s="81"/>
      <c r="K1534" s="81"/>
      <c r="L1534" s="82"/>
      <c r="N1534" s="84"/>
    </row>
    <row r="1535" spans="1:14" s="83" customFormat="1" x14ac:dyDescent="0.2">
      <c r="A1535" s="81"/>
      <c r="B1535" s="82"/>
      <c r="D1535" s="84"/>
      <c r="E1535" s="81"/>
      <c r="F1535" s="81"/>
      <c r="G1535" s="82"/>
      <c r="I1535" s="84"/>
      <c r="J1535" s="81"/>
      <c r="K1535" s="81"/>
      <c r="L1535" s="82"/>
      <c r="N1535" s="84"/>
    </row>
    <row r="1536" spans="1:14" s="83" customFormat="1" x14ac:dyDescent="0.2">
      <c r="A1536" s="81"/>
      <c r="B1536" s="82"/>
      <c r="D1536" s="84"/>
      <c r="E1536" s="81"/>
      <c r="F1536" s="81"/>
      <c r="G1536" s="82"/>
      <c r="I1536" s="84"/>
      <c r="J1536" s="81"/>
      <c r="K1536" s="81"/>
      <c r="L1536" s="82"/>
      <c r="N1536" s="84"/>
    </row>
    <row r="1537" spans="1:14" s="83" customFormat="1" x14ac:dyDescent="0.2">
      <c r="A1537" s="81"/>
      <c r="B1537" s="82"/>
      <c r="D1537" s="84"/>
      <c r="E1537" s="81"/>
      <c r="F1537" s="81"/>
      <c r="G1537" s="82"/>
      <c r="I1537" s="84"/>
      <c r="J1537" s="81"/>
      <c r="K1537" s="81"/>
      <c r="L1537" s="82"/>
      <c r="N1537" s="84"/>
    </row>
    <row r="1538" spans="1:14" s="83" customFormat="1" x14ac:dyDescent="0.2">
      <c r="A1538" s="81"/>
      <c r="B1538" s="82"/>
      <c r="D1538" s="84"/>
      <c r="E1538" s="81"/>
      <c r="F1538" s="81"/>
      <c r="G1538" s="82"/>
      <c r="I1538" s="84"/>
      <c r="J1538" s="81"/>
      <c r="K1538" s="81"/>
      <c r="L1538" s="82"/>
      <c r="N1538" s="84"/>
    </row>
    <row r="1539" spans="1:14" s="83" customFormat="1" x14ac:dyDescent="0.2">
      <c r="A1539" s="81"/>
      <c r="B1539" s="82"/>
      <c r="D1539" s="84"/>
      <c r="E1539" s="81"/>
      <c r="F1539" s="81"/>
      <c r="G1539" s="82"/>
      <c r="I1539" s="84"/>
      <c r="J1539" s="81"/>
      <c r="K1539" s="81"/>
      <c r="L1539" s="82"/>
      <c r="N1539" s="84"/>
    </row>
    <row r="1540" spans="1:14" s="83" customFormat="1" x14ac:dyDescent="0.2">
      <c r="A1540" s="81"/>
      <c r="B1540" s="82"/>
      <c r="D1540" s="84"/>
      <c r="E1540" s="81"/>
      <c r="F1540" s="81"/>
      <c r="G1540" s="82"/>
      <c r="I1540" s="84"/>
      <c r="J1540" s="81"/>
      <c r="K1540" s="81"/>
      <c r="L1540" s="82"/>
      <c r="N1540" s="84"/>
    </row>
    <row r="1541" spans="1:14" s="83" customFormat="1" x14ac:dyDescent="0.2">
      <c r="A1541" s="81"/>
      <c r="B1541" s="82"/>
      <c r="D1541" s="84"/>
      <c r="E1541" s="81"/>
      <c r="F1541" s="81"/>
      <c r="G1541" s="82"/>
      <c r="I1541" s="84"/>
      <c r="J1541" s="81"/>
      <c r="K1541" s="81"/>
      <c r="L1541" s="82"/>
      <c r="N1541" s="84"/>
    </row>
    <row r="1542" spans="1:14" s="83" customFormat="1" x14ac:dyDescent="0.2">
      <c r="A1542" s="81"/>
      <c r="B1542" s="82"/>
      <c r="D1542" s="84"/>
      <c r="E1542" s="81"/>
      <c r="F1542" s="81"/>
      <c r="G1542" s="82"/>
      <c r="I1542" s="84"/>
      <c r="J1542" s="81"/>
      <c r="K1542" s="81"/>
      <c r="L1542" s="82"/>
      <c r="N1542" s="84"/>
    </row>
    <row r="1543" spans="1:14" s="83" customFormat="1" x14ac:dyDescent="0.2">
      <c r="A1543" s="81"/>
      <c r="B1543" s="82"/>
      <c r="D1543" s="84"/>
      <c r="E1543" s="81"/>
      <c r="F1543" s="81"/>
      <c r="G1543" s="82"/>
      <c r="I1543" s="84"/>
      <c r="J1543" s="81"/>
      <c r="K1543" s="81"/>
      <c r="L1543" s="82"/>
      <c r="N1543" s="84"/>
    </row>
    <row r="1544" spans="1:14" s="83" customFormat="1" x14ac:dyDescent="0.2">
      <c r="A1544" s="81"/>
      <c r="B1544" s="82"/>
      <c r="D1544" s="84"/>
      <c r="E1544" s="81"/>
      <c r="F1544" s="81"/>
      <c r="G1544" s="82"/>
      <c r="I1544" s="84"/>
      <c r="J1544" s="81"/>
      <c r="K1544" s="81"/>
      <c r="L1544" s="82"/>
      <c r="N1544" s="84"/>
    </row>
    <row r="1545" spans="1:14" s="83" customFormat="1" x14ac:dyDescent="0.2">
      <c r="A1545" s="81"/>
      <c r="B1545" s="82"/>
      <c r="D1545" s="84"/>
      <c r="E1545" s="81"/>
      <c r="F1545" s="81"/>
      <c r="G1545" s="82"/>
      <c r="I1545" s="84"/>
      <c r="J1545" s="81"/>
      <c r="K1545" s="81"/>
      <c r="L1545" s="82"/>
      <c r="N1545" s="84"/>
    </row>
    <row r="1546" spans="1:14" s="83" customFormat="1" x14ac:dyDescent="0.2">
      <c r="A1546" s="81"/>
      <c r="B1546" s="82"/>
      <c r="D1546" s="84"/>
      <c r="E1546" s="81"/>
      <c r="F1546" s="81"/>
      <c r="G1546" s="82"/>
      <c r="I1546" s="84"/>
      <c r="J1546" s="81"/>
      <c r="K1546" s="81"/>
      <c r="L1546" s="82"/>
      <c r="N1546" s="84"/>
    </row>
    <row r="1547" spans="1:14" s="83" customFormat="1" x14ac:dyDescent="0.2">
      <c r="A1547" s="81"/>
      <c r="B1547" s="82"/>
      <c r="D1547" s="84"/>
      <c r="E1547" s="81"/>
      <c r="F1547" s="81"/>
      <c r="G1547" s="82"/>
      <c r="I1547" s="84"/>
      <c r="J1547" s="81"/>
      <c r="K1547" s="81"/>
      <c r="L1547" s="82"/>
      <c r="N1547" s="84"/>
    </row>
    <row r="1548" spans="1:14" s="83" customFormat="1" x14ac:dyDescent="0.2">
      <c r="A1548" s="81"/>
      <c r="B1548" s="82"/>
      <c r="D1548" s="84"/>
      <c r="E1548" s="81"/>
      <c r="F1548" s="81"/>
      <c r="G1548" s="82"/>
      <c r="I1548" s="84"/>
      <c r="J1548" s="81"/>
      <c r="K1548" s="81"/>
      <c r="L1548" s="82"/>
      <c r="N1548" s="84"/>
    </row>
    <row r="1549" spans="1:14" s="83" customFormat="1" x14ac:dyDescent="0.2">
      <c r="A1549" s="81"/>
      <c r="B1549" s="82"/>
      <c r="D1549" s="84"/>
      <c r="E1549" s="81"/>
      <c r="F1549" s="81"/>
      <c r="G1549" s="82"/>
      <c r="I1549" s="84"/>
      <c r="J1549" s="81"/>
      <c r="K1549" s="81"/>
      <c r="L1549" s="82"/>
      <c r="N1549" s="84"/>
    </row>
    <row r="1550" spans="1:14" s="83" customFormat="1" x14ac:dyDescent="0.2">
      <c r="A1550" s="81"/>
      <c r="B1550" s="82"/>
      <c r="D1550" s="84"/>
      <c r="E1550" s="81"/>
      <c r="F1550" s="81"/>
      <c r="G1550" s="82"/>
      <c r="I1550" s="84"/>
      <c r="J1550" s="81"/>
      <c r="K1550" s="81"/>
      <c r="L1550" s="82"/>
      <c r="N1550" s="84"/>
    </row>
    <row r="1551" spans="1:14" s="83" customFormat="1" x14ac:dyDescent="0.2">
      <c r="A1551" s="81"/>
      <c r="B1551" s="82"/>
      <c r="D1551" s="84"/>
      <c r="E1551" s="81"/>
      <c r="F1551" s="81"/>
      <c r="G1551" s="82"/>
      <c r="I1551" s="84"/>
      <c r="J1551" s="81"/>
      <c r="K1551" s="81"/>
      <c r="L1551" s="82"/>
      <c r="N1551" s="84"/>
    </row>
    <row r="1552" spans="1:14" s="83" customFormat="1" x14ac:dyDescent="0.2">
      <c r="A1552" s="81"/>
      <c r="B1552" s="82"/>
      <c r="D1552" s="84"/>
      <c r="E1552" s="81"/>
      <c r="F1552" s="81"/>
      <c r="G1552" s="82"/>
      <c r="I1552" s="84"/>
      <c r="J1552" s="81"/>
      <c r="K1552" s="81"/>
      <c r="L1552" s="82"/>
      <c r="N1552" s="84"/>
    </row>
    <row r="1553" spans="1:14" s="83" customFormat="1" x14ac:dyDescent="0.2">
      <c r="A1553" s="81"/>
      <c r="B1553" s="82"/>
      <c r="D1553" s="84"/>
      <c r="E1553" s="81"/>
      <c r="F1553" s="81"/>
      <c r="G1553" s="82"/>
      <c r="I1553" s="84"/>
      <c r="J1553" s="81"/>
      <c r="K1553" s="81"/>
      <c r="L1553" s="82"/>
      <c r="N1553" s="84"/>
    </row>
    <row r="1554" spans="1:14" s="83" customFormat="1" x14ac:dyDescent="0.2">
      <c r="A1554" s="81"/>
      <c r="B1554" s="82"/>
      <c r="D1554" s="84"/>
      <c r="E1554" s="81"/>
      <c r="F1554" s="81"/>
      <c r="G1554" s="82"/>
      <c r="I1554" s="84"/>
      <c r="J1554" s="81"/>
      <c r="K1554" s="81"/>
      <c r="L1554" s="82"/>
      <c r="N1554" s="84"/>
    </row>
    <row r="1555" spans="1:14" s="83" customFormat="1" x14ac:dyDescent="0.2">
      <c r="A1555" s="81"/>
      <c r="B1555" s="82"/>
      <c r="D1555" s="84"/>
      <c r="E1555" s="81"/>
      <c r="F1555" s="81"/>
      <c r="G1555" s="82"/>
      <c r="I1555" s="84"/>
      <c r="J1555" s="81"/>
      <c r="K1555" s="81"/>
      <c r="L1555" s="82"/>
      <c r="N1555" s="84"/>
    </row>
    <row r="1556" spans="1:14" s="83" customFormat="1" x14ac:dyDescent="0.2">
      <c r="A1556" s="81"/>
      <c r="B1556" s="82"/>
      <c r="D1556" s="84"/>
      <c r="E1556" s="81"/>
      <c r="F1556" s="81"/>
      <c r="G1556" s="82"/>
      <c r="I1556" s="84"/>
      <c r="J1556" s="81"/>
      <c r="K1556" s="81"/>
      <c r="L1556" s="82"/>
      <c r="N1556" s="84"/>
    </row>
    <row r="1557" spans="1:14" s="83" customFormat="1" x14ac:dyDescent="0.2">
      <c r="A1557" s="81"/>
      <c r="B1557" s="82"/>
      <c r="D1557" s="84"/>
      <c r="E1557" s="81"/>
      <c r="F1557" s="81"/>
      <c r="G1557" s="82"/>
      <c r="I1557" s="84"/>
      <c r="J1557" s="81"/>
      <c r="K1557" s="81"/>
      <c r="L1557" s="82"/>
      <c r="N1557" s="84"/>
    </row>
    <row r="1558" spans="1:14" s="83" customFormat="1" x14ac:dyDescent="0.2">
      <c r="A1558" s="81"/>
      <c r="B1558" s="82"/>
      <c r="D1558" s="84"/>
      <c r="E1558" s="81"/>
      <c r="F1558" s="81"/>
      <c r="G1558" s="82"/>
      <c r="I1558" s="84"/>
      <c r="J1558" s="81"/>
      <c r="K1558" s="81"/>
      <c r="L1558" s="82"/>
      <c r="N1558" s="84"/>
    </row>
    <row r="1559" spans="1:14" s="83" customFormat="1" x14ac:dyDescent="0.2">
      <c r="A1559" s="81"/>
      <c r="B1559" s="82"/>
      <c r="D1559" s="84"/>
      <c r="E1559" s="81"/>
      <c r="F1559" s="81"/>
      <c r="G1559" s="82"/>
      <c r="I1559" s="84"/>
      <c r="J1559" s="81"/>
      <c r="K1559" s="81"/>
      <c r="L1559" s="82"/>
      <c r="N1559" s="84"/>
    </row>
    <row r="1560" spans="1:14" s="83" customFormat="1" x14ac:dyDescent="0.2">
      <c r="A1560" s="81"/>
      <c r="B1560" s="82"/>
      <c r="D1560" s="84"/>
      <c r="E1560" s="81"/>
      <c r="F1560" s="81"/>
      <c r="G1560" s="82"/>
      <c r="I1560" s="84"/>
      <c r="J1560" s="81"/>
      <c r="K1560" s="81"/>
      <c r="L1560" s="82"/>
      <c r="N1560" s="84"/>
    </row>
    <row r="1561" spans="1:14" s="83" customFormat="1" x14ac:dyDescent="0.2">
      <c r="A1561" s="81"/>
      <c r="B1561" s="82"/>
      <c r="D1561" s="84"/>
      <c r="E1561" s="81"/>
      <c r="F1561" s="81"/>
      <c r="G1561" s="82"/>
      <c r="I1561" s="84"/>
      <c r="J1561" s="81"/>
      <c r="K1561" s="81"/>
      <c r="L1561" s="82"/>
      <c r="N1561" s="84"/>
    </row>
    <row r="1562" spans="1:14" s="83" customFormat="1" x14ac:dyDescent="0.2">
      <c r="A1562" s="81"/>
      <c r="B1562" s="82"/>
      <c r="D1562" s="84"/>
      <c r="E1562" s="81"/>
      <c r="F1562" s="81"/>
      <c r="G1562" s="82"/>
      <c r="I1562" s="84"/>
      <c r="J1562" s="81"/>
      <c r="K1562" s="81"/>
      <c r="L1562" s="82"/>
      <c r="N1562" s="84"/>
    </row>
    <row r="1563" spans="1:14" s="83" customFormat="1" x14ac:dyDescent="0.2">
      <c r="A1563" s="81"/>
      <c r="B1563" s="82"/>
      <c r="D1563" s="84"/>
      <c r="E1563" s="81"/>
      <c r="F1563" s="81"/>
      <c r="G1563" s="82"/>
      <c r="I1563" s="84"/>
      <c r="J1563" s="81"/>
      <c r="K1563" s="81"/>
      <c r="L1563" s="82"/>
      <c r="N1563" s="84"/>
    </row>
    <row r="1564" spans="1:14" s="83" customFormat="1" x14ac:dyDescent="0.2">
      <c r="A1564" s="81"/>
      <c r="B1564" s="82"/>
      <c r="D1564" s="84"/>
      <c r="E1564" s="81"/>
      <c r="F1564" s="81"/>
      <c r="G1564" s="82"/>
      <c r="I1564" s="84"/>
      <c r="J1564" s="81"/>
      <c r="K1564" s="81"/>
      <c r="L1564" s="82"/>
      <c r="N1564" s="84"/>
    </row>
    <row r="1565" spans="1:14" s="83" customFormat="1" x14ac:dyDescent="0.2">
      <c r="A1565" s="81"/>
      <c r="B1565" s="82"/>
      <c r="D1565" s="84"/>
      <c r="E1565" s="81"/>
      <c r="F1565" s="81"/>
      <c r="G1565" s="82"/>
      <c r="I1565" s="84"/>
      <c r="J1565" s="81"/>
      <c r="K1565" s="81"/>
      <c r="L1565" s="82"/>
      <c r="N1565" s="84"/>
    </row>
    <row r="1566" spans="1:14" s="83" customFormat="1" x14ac:dyDescent="0.2">
      <c r="A1566" s="81"/>
      <c r="B1566" s="82"/>
      <c r="D1566" s="84"/>
      <c r="E1566" s="81"/>
      <c r="F1566" s="81"/>
      <c r="G1566" s="82"/>
      <c r="I1566" s="84"/>
      <c r="J1566" s="81"/>
      <c r="K1566" s="81"/>
      <c r="L1566" s="82"/>
      <c r="N1566" s="84"/>
    </row>
    <row r="1567" spans="1:14" s="83" customFormat="1" x14ac:dyDescent="0.2">
      <c r="A1567" s="81"/>
      <c r="B1567" s="82"/>
      <c r="D1567" s="84"/>
      <c r="E1567" s="81"/>
      <c r="F1567" s="81"/>
      <c r="G1567" s="82"/>
      <c r="I1567" s="84"/>
      <c r="J1567" s="81"/>
      <c r="K1567" s="81"/>
      <c r="L1567" s="82"/>
      <c r="N1567" s="84"/>
    </row>
    <row r="1568" spans="1:14" s="83" customFormat="1" x14ac:dyDescent="0.2">
      <c r="A1568" s="81"/>
      <c r="B1568" s="82"/>
      <c r="D1568" s="84"/>
      <c r="E1568" s="81"/>
      <c r="F1568" s="81"/>
      <c r="G1568" s="82"/>
      <c r="I1568" s="84"/>
      <c r="J1568" s="81"/>
      <c r="K1568" s="81"/>
      <c r="L1568" s="82"/>
      <c r="N1568" s="84"/>
    </row>
    <row r="1569" spans="1:14" s="83" customFormat="1" x14ac:dyDescent="0.2">
      <c r="A1569" s="81"/>
      <c r="B1569" s="82"/>
      <c r="D1569" s="84"/>
      <c r="E1569" s="81"/>
      <c r="F1569" s="81"/>
      <c r="G1569" s="82"/>
      <c r="I1569" s="84"/>
      <c r="J1569" s="81"/>
      <c r="K1569" s="81"/>
      <c r="L1569" s="82"/>
      <c r="N1569" s="84"/>
    </row>
    <row r="1570" spans="1:14" s="83" customFormat="1" x14ac:dyDescent="0.2">
      <c r="A1570" s="81"/>
      <c r="B1570" s="82"/>
      <c r="D1570" s="84"/>
      <c r="E1570" s="81"/>
      <c r="F1570" s="81"/>
      <c r="G1570" s="82"/>
      <c r="I1570" s="84"/>
      <c r="J1570" s="81"/>
      <c r="K1570" s="81"/>
      <c r="L1570" s="82"/>
      <c r="N1570" s="84"/>
    </row>
    <row r="1571" spans="1:14" s="83" customFormat="1" x14ac:dyDescent="0.2">
      <c r="A1571" s="81"/>
      <c r="B1571" s="82"/>
      <c r="D1571" s="84"/>
      <c r="E1571" s="81"/>
      <c r="F1571" s="81"/>
      <c r="G1571" s="82"/>
      <c r="I1571" s="84"/>
      <c r="J1571" s="81"/>
      <c r="K1571" s="81"/>
      <c r="L1571" s="82"/>
      <c r="N1571" s="84"/>
    </row>
    <row r="1572" spans="1:14" s="83" customFormat="1" x14ac:dyDescent="0.2">
      <c r="A1572" s="81"/>
      <c r="B1572" s="82"/>
      <c r="D1572" s="84"/>
      <c r="E1572" s="81"/>
      <c r="F1572" s="81"/>
      <c r="G1572" s="82"/>
      <c r="I1572" s="84"/>
      <c r="J1572" s="81"/>
      <c r="K1572" s="81"/>
      <c r="L1572" s="82"/>
      <c r="N1572" s="84"/>
    </row>
    <row r="1573" spans="1:14" s="83" customFormat="1" x14ac:dyDescent="0.2">
      <c r="A1573" s="81"/>
      <c r="B1573" s="82"/>
      <c r="D1573" s="84"/>
      <c r="E1573" s="81"/>
      <c r="F1573" s="81"/>
      <c r="G1573" s="82"/>
      <c r="I1573" s="84"/>
      <c r="J1573" s="81"/>
      <c r="K1573" s="81"/>
      <c r="L1573" s="82"/>
      <c r="N1573" s="84"/>
    </row>
    <row r="1574" spans="1:14" s="83" customFormat="1" x14ac:dyDescent="0.2">
      <c r="A1574" s="81"/>
      <c r="B1574" s="82"/>
      <c r="D1574" s="84"/>
      <c r="E1574" s="81"/>
      <c r="F1574" s="81"/>
      <c r="G1574" s="82"/>
      <c r="I1574" s="84"/>
      <c r="J1574" s="81"/>
      <c r="K1574" s="81"/>
      <c r="L1574" s="82"/>
      <c r="N1574" s="84"/>
    </row>
    <row r="1575" spans="1:14" s="83" customFormat="1" x14ac:dyDescent="0.2">
      <c r="A1575" s="81"/>
      <c r="B1575" s="82"/>
      <c r="D1575" s="84"/>
      <c r="E1575" s="81"/>
      <c r="F1575" s="81"/>
      <c r="G1575" s="82"/>
      <c r="I1575" s="84"/>
      <c r="J1575" s="81"/>
      <c r="K1575" s="81"/>
      <c r="L1575" s="82"/>
      <c r="N1575" s="84"/>
    </row>
    <row r="1576" spans="1:14" s="83" customFormat="1" x14ac:dyDescent="0.2">
      <c r="A1576" s="81"/>
      <c r="B1576" s="82"/>
      <c r="D1576" s="84"/>
      <c r="E1576" s="81"/>
      <c r="F1576" s="81"/>
      <c r="G1576" s="82"/>
      <c r="I1576" s="84"/>
      <c r="J1576" s="81"/>
      <c r="K1576" s="81"/>
      <c r="L1576" s="82"/>
      <c r="N1576" s="84"/>
    </row>
    <row r="1577" spans="1:14" s="83" customFormat="1" x14ac:dyDescent="0.2">
      <c r="A1577" s="81"/>
      <c r="B1577" s="82"/>
      <c r="D1577" s="84"/>
      <c r="E1577" s="81"/>
      <c r="F1577" s="81"/>
      <c r="G1577" s="82"/>
      <c r="I1577" s="84"/>
      <c r="J1577" s="81"/>
      <c r="K1577" s="81"/>
      <c r="L1577" s="82"/>
      <c r="N1577" s="84"/>
    </row>
    <row r="1578" spans="1:14" s="83" customFormat="1" x14ac:dyDescent="0.2">
      <c r="A1578" s="81"/>
      <c r="B1578" s="82"/>
      <c r="D1578" s="84"/>
      <c r="E1578" s="81"/>
      <c r="F1578" s="81"/>
      <c r="G1578" s="82"/>
      <c r="I1578" s="84"/>
      <c r="J1578" s="81"/>
      <c r="K1578" s="81"/>
      <c r="L1578" s="82"/>
      <c r="N1578" s="84"/>
    </row>
    <row r="1579" spans="1:14" s="83" customFormat="1" x14ac:dyDescent="0.2">
      <c r="A1579" s="81"/>
      <c r="B1579" s="82"/>
      <c r="D1579" s="84"/>
      <c r="E1579" s="81"/>
      <c r="F1579" s="81"/>
      <c r="G1579" s="82"/>
      <c r="I1579" s="84"/>
      <c r="J1579" s="81"/>
      <c r="K1579" s="81"/>
      <c r="L1579" s="82"/>
      <c r="N1579" s="84"/>
    </row>
    <row r="1580" spans="1:14" s="83" customFormat="1" x14ac:dyDescent="0.2">
      <c r="A1580" s="81"/>
      <c r="B1580" s="82"/>
      <c r="D1580" s="84"/>
      <c r="E1580" s="81"/>
      <c r="F1580" s="81"/>
      <c r="G1580" s="82"/>
      <c r="I1580" s="84"/>
      <c r="J1580" s="81"/>
      <c r="K1580" s="81"/>
      <c r="L1580" s="82"/>
      <c r="N1580" s="84"/>
    </row>
    <row r="1581" spans="1:14" s="83" customFormat="1" x14ac:dyDescent="0.2">
      <c r="A1581" s="81"/>
      <c r="B1581" s="82"/>
      <c r="D1581" s="84"/>
      <c r="E1581" s="81"/>
      <c r="F1581" s="81"/>
      <c r="G1581" s="82"/>
      <c r="I1581" s="84"/>
      <c r="J1581" s="81"/>
      <c r="K1581" s="81"/>
      <c r="L1581" s="82"/>
      <c r="N1581" s="84"/>
    </row>
    <row r="1582" spans="1:14" s="83" customFormat="1" x14ac:dyDescent="0.2">
      <c r="A1582" s="81"/>
      <c r="B1582" s="82"/>
      <c r="D1582" s="84"/>
      <c r="E1582" s="81"/>
      <c r="F1582" s="81"/>
      <c r="G1582" s="82"/>
      <c r="I1582" s="84"/>
      <c r="J1582" s="81"/>
      <c r="K1582" s="81"/>
      <c r="L1582" s="82"/>
      <c r="N1582" s="84"/>
    </row>
    <row r="1583" spans="1:14" s="83" customFormat="1" x14ac:dyDescent="0.2">
      <c r="A1583" s="81"/>
      <c r="B1583" s="82"/>
      <c r="D1583" s="84"/>
      <c r="E1583" s="81"/>
      <c r="F1583" s="81"/>
      <c r="G1583" s="82"/>
      <c r="I1583" s="84"/>
      <c r="J1583" s="81"/>
      <c r="K1583" s="81"/>
      <c r="L1583" s="82"/>
      <c r="N1583" s="84"/>
    </row>
    <row r="1584" spans="1:14" s="83" customFormat="1" x14ac:dyDescent="0.2">
      <c r="A1584" s="81"/>
      <c r="B1584" s="82"/>
      <c r="D1584" s="84"/>
      <c r="E1584" s="81"/>
      <c r="F1584" s="81"/>
      <c r="G1584" s="82"/>
      <c r="I1584" s="84"/>
      <c r="J1584" s="81"/>
      <c r="K1584" s="81"/>
      <c r="L1584" s="82"/>
      <c r="N1584" s="84"/>
    </row>
    <row r="1585" spans="1:14" s="83" customFormat="1" x14ac:dyDescent="0.2">
      <c r="A1585" s="81"/>
      <c r="B1585" s="82"/>
      <c r="D1585" s="84"/>
      <c r="E1585" s="81"/>
      <c r="F1585" s="81"/>
      <c r="G1585" s="82"/>
      <c r="I1585" s="84"/>
      <c r="J1585" s="81"/>
      <c r="K1585" s="81"/>
      <c r="L1585" s="82"/>
      <c r="N1585" s="84"/>
    </row>
    <row r="1586" spans="1:14" s="83" customFormat="1" x14ac:dyDescent="0.2">
      <c r="A1586" s="81"/>
      <c r="B1586" s="82"/>
      <c r="D1586" s="84"/>
      <c r="E1586" s="81"/>
      <c r="F1586" s="81"/>
      <c r="G1586" s="82"/>
      <c r="I1586" s="84"/>
      <c r="J1586" s="81"/>
      <c r="K1586" s="81"/>
      <c r="L1586" s="82"/>
      <c r="N1586" s="84"/>
    </row>
    <row r="1587" spans="1:14" s="83" customFormat="1" x14ac:dyDescent="0.2">
      <c r="A1587" s="81"/>
      <c r="B1587" s="82"/>
      <c r="D1587" s="84"/>
      <c r="E1587" s="81"/>
      <c r="F1587" s="81"/>
      <c r="G1587" s="82"/>
      <c r="I1587" s="84"/>
      <c r="J1587" s="81"/>
      <c r="K1587" s="81"/>
      <c r="L1587" s="82"/>
      <c r="N1587" s="84"/>
    </row>
    <row r="1588" spans="1:14" s="83" customFormat="1" x14ac:dyDescent="0.2">
      <c r="A1588" s="81"/>
      <c r="B1588" s="82"/>
      <c r="D1588" s="84"/>
      <c r="E1588" s="81"/>
      <c r="F1588" s="81"/>
      <c r="G1588" s="82"/>
      <c r="I1588" s="84"/>
      <c r="J1588" s="81"/>
      <c r="K1588" s="81"/>
      <c r="L1588" s="82"/>
      <c r="N1588" s="84"/>
    </row>
    <row r="1589" spans="1:14" s="83" customFormat="1" x14ac:dyDescent="0.2">
      <c r="A1589" s="81"/>
      <c r="B1589" s="82"/>
      <c r="D1589" s="84"/>
      <c r="E1589" s="81"/>
      <c r="F1589" s="81"/>
      <c r="G1589" s="82"/>
      <c r="I1589" s="84"/>
      <c r="J1589" s="81"/>
      <c r="K1589" s="81"/>
      <c r="L1589" s="82"/>
      <c r="N1589" s="84"/>
    </row>
    <row r="1590" spans="1:14" s="83" customFormat="1" x14ac:dyDescent="0.2">
      <c r="A1590" s="81"/>
      <c r="B1590" s="82"/>
      <c r="D1590" s="84"/>
      <c r="E1590" s="81"/>
      <c r="F1590" s="81"/>
      <c r="G1590" s="82"/>
      <c r="I1590" s="84"/>
      <c r="J1590" s="81"/>
      <c r="K1590" s="81"/>
      <c r="L1590" s="82"/>
      <c r="N1590" s="84"/>
    </row>
    <row r="1591" spans="1:14" s="83" customFormat="1" x14ac:dyDescent="0.2">
      <c r="A1591" s="81"/>
      <c r="B1591" s="82"/>
      <c r="D1591" s="84"/>
      <c r="E1591" s="81"/>
      <c r="F1591" s="81"/>
      <c r="G1591" s="82"/>
      <c r="I1591" s="84"/>
      <c r="J1591" s="81"/>
      <c r="K1591" s="81"/>
      <c r="L1591" s="82"/>
      <c r="N1591" s="84"/>
    </row>
    <row r="1592" spans="1:14" s="83" customFormat="1" x14ac:dyDescent="0.2">
      <c r="A1592" s="81"/>
      <c r="B1592" s="82"/>
      <c r="D1592" s="84"/>
      <c r="E1592" s="81"/>
      <c r="F1592" s="81"/>
      <c r="G1592" s="82"/>
      <c r="I1592" s="84"/>
      <c r="J1592" s="81"/>
      <c r="K1592" s="81"/>
      <c r="L1592" s="82"/>
      <c r="N1592" s="84"/>
    </row>
    <row r="1593" spans="1:14" s="83" customFormat="1" x14ac:dyDescent="0.2">
      <c r="A1593" s="81"/>
      <c r="B1593" s="82"/>
      <c r="D1593" s="84"/>
      <c r="E1593" s="81"/>
      <c r="F1593" s="81"/>
      <c r="G1593" s="82"/>
      <c r="I1593" s="84"/>
      <c r="J1593" s="81"/>
      <c r="K1593" s="81"/>
      <c r="L1593" s="82"/>
      <c r="N1593" s="84"/>
    </row>
    <row r="1594" spans="1:14" s="83" customFormat="1" x14ac:dyDescent="0.2">
      <c r="A1594" s="81"/>
      <c r="B1594" s="82"/>
      <c r="D1594" s="84"/>
      <c r="E1594" s="81"/>
      <c r="F1594" s="81"/>
      <c r="G1594" s="82"/>
      <c r="I1594" s="84"/>
      <c r="J1594" s="81"/>
      <c r="K1594" s="81"/>
      <c r="L1594" s="82"/>
      <c r="N1594" s="84"/>
    </row>
    <row r="1595" spans="1:14" s="83" customFormat="1" x14ac:dyDescent="0.2">
      <c r="A1595" s="81"/>
      <c r="B1595" s="82"/>
      <c r="D1595" s="84"/>
      <c r="E1595" s="81"/>
      <c r="F1595" s="81"/>
      <c r="G1595" s="82"/>
      <c r="I1595" s="84"/>
      <c r="J1595" s="81"/>
      <c r="K1595" s="81"/>
      <c r="L1595" s="82"/>
      <c r="N1595" s="84"/>
    </row>
    <row r="1596" spans="1:14" s="83" customFormat="1" x14ac:dyDescent="0.2">
      <c r="A1596" s="81"/>
      <c r="B1596" s="82"/>
      <c r="D1596" s="84"/>
      <c r="E1596" s="81"/>
      <c r="F1596" s="81"/>
      <c r="G1596" s="82"/>
      <c r="I1596" s="84"/>
      <c r="J1596" s="81"/>
      <c r="K1596" s="81"/>
      <c r="L1596" s="82"/>
      <c r="N1596" s="84"/>
    </row>
    <row r="1597" spans="1:14" s="83" customFormat="1" x14ac:dyDescent="0.2">
      <c r="A1597" s="81"/>
      <c r="B1597" s="82"/>
      <c r="D1597" s="84"/>
      <c r="E1597" s="81"/>
      <c r="F1597" s="81"/>
      <c r="G1597" s="82"/>
      <c r="I1597" s="84"/>
      <c r="J1597" s="81"/>
      <c r="K1597" s="81"/>
      <c r="L1597" s="82"/>
      <c r="N1597" s="84"/>
    </row>
    <row r="1598" spans="1:14" s="83" customFormat="1" x14ac:dyDescent="0.2">
      <c r="A1598" s="81"/>
      <c r="B1598" s="82"/>
      <c r="D1598" s="84"/>
      <c r="E1598" s="81"/>
      <c r="F1598" s="81"/>
      <c r="G1598" s="82"/>
      <c r="I1598" s="84"/>
      <c r="J1598" s="81"/>
      <c r="K1598" s="81"/>
      <c r="L1598" s="82"/>
      <c r="N1598" s="84"/>
    </row>
    <row r="1599" spans="1:14" s="83" customFormat="1" x14ac:dyDescent="0.2">
      <c r="A1599" s="81"/>
      <c r="B1599" s="82"/>
      <c r="D1599" s="84"/>
      <c r="E1599" s="81"/>
      <c r="F1599" s="81"/>
      <c r="G1599" s="82"/>
      <c r="I1599" s="84"/>
      <c r="J1599" s="81"/>
      <c r="K1599" s="81"/>
      <c r="L1599" s="82"/>
      <c r="N1599" s="84"/>
    </row>
    <row r="1600" spans="1:14" s="83" customFormat="1" x14ac:dyDescent="0.2">
      <c r="A1600" s="81"/>
      <c r="B1600" s="82"/>
      <c r="D1600" s="84"/>
      <c r="E1600" s="81"/>
      <c r="F1600" s="81"/>
      <c r="G1600" s="82"/>
      <c r="I1600" s="84"/>
      <c r="J1600" s="81"/>
      <c r="K1600" s="81"/>
      <c r="L1600" s="82"/>
      <c r="N1600" s="84"/>
    </row>
    <row r="1601" spans="1:14" s="83" customFormat="1" x14ac:dyDescent="0.2">
      <c r="A1601" s="81"/>
      <c r="B1601" s="82"/>
      <c r="D1601" s="84"/>
      <c r="E1601" s="81"/>
      <c r="F1601" s="81"/>
      <c r="G1601" s="82"/>
      <c r="I1601" s="84"/>
      <c r="J1601" s="81"/>
      <c r="K1601" s="81"/>
      <c r="L1601" s="82"/>
      <c r="N1601" s="84"/>
    </row>
    <row r="1602" spans="1:14" s="83" customFormat="1" x14ac:dyDescent="0.2">
      <c r="A1602" s="81"/>
      <c r="B1602" s="82"/>
      <c r="D1602" s="84"/>
      <c r="E1602" s="81"/>
      <c r="F1602" s="81"/>
      <c r="G1602" s="82"/>
      <c r="I1602" s="84"/>
      <c r="J1602" s="81"/>
      <c r="K1602" s="81"/>
      <c r="L1602" s="82"/>
      <c r="N1602" s="84"/>
    </row>
    <row r="1603" spans="1:14" s="83" customFormat="1" x14ac:dyDescent="0.2">
      <c r="A1603" s="81"/>
      <c r="B1603" s="82"/>
      <c r="D1603" s="84"/>
      <c r="E1603" s="81"/>
      <c r="F1603" s="81"/>
      <c r="G1603" s="82"/>
      <c r="I1603" s="84"/>
      <c r="J1603" s="81"/>
      <c r="K1603" s="81"/>
      <c r="L1603" s="82"/>
      <c r="N1603" s="84"/>
    </row>
    <row r="1604" spans="1:14" s="83" customFormat="1" x14ac:dyDescent="0.2">
      <c r="A1604" s="81"/>
      <c r="B1604" s="82"/>
      <c r="D1604" s="84"/>
      <c r="E1604" s="81"/>
      <c r="F1604" s="81"/>
      <c r="G1604" s="82"/>
      <c r="I1604" s="84"/>
      <c r="J1604" s="81"/>
      <c r="K1604" s="81"/>
      <c r="L1604" s="82"/>
      <c r="N1604" s="84"/>
    </row>
    <row r="1605" spans="1:14" s="83" customFormat="1" x14ac:dyDescent="0.2">
      <c r="A1605" s="81"/>
      <c r="B1605" s="82"/>
      <c r="D1605" s="84"/>
      <c r="E1605" s="81"/>
      <c r="F1605" s="81"/>
      <c r="G1605" s="82"/>
      <c r="I1605" s="84"/>
      <c r="J1605" s="81"/>
      <c r="K1605" s="81"/>
      <c r="L1605" s="82"/>
      <c r="N1605" s="84"/>
    </row>
    <row r="1606" spans="1:14" s="83" customFormat="1" x14ac:dyDescent="0.2">
      <c r="A1606" s="81"/>
      <c r="B1606" s="82"/>
      <c r="D1606" s="84"/>
      <c r="E1606" s="81"/>
      <c r="F1606" s="81"/>
      <c r="G1606" s="82"/>
      <c r="I1606" s="84"/>
      <c r="J1606" s="81"/>
      <c r="K1606" s="81"/>
      <c r="L1606" s="82"/>
      <c r="N1606" s="84"/>
    </row>
    <row r="1607" spans="1:14" s="83" customFormat="1" x14ac:dyDescent="0.2">
      <c r="A1607" s="81"/>
      <c r="B1607" s="82"/>
      <c r="D1607" s="84"/>
      <c r="E1607" s="81"/>
      <c r="F1607" s="81"/>
      <c r="G1607" s="82"/>
      <c r="I1607" s="84"/>
      <c r="J1607" s="81"/>
      <c r="K1607" s="81"/>
      <c r="L1607" s="82"/>
      <c r="N1607" s="84"/>
    </row>
    <row r="1608" spans="1:14" s="83" customFormat="1" x14ac:dyDescent="0.2">
      <c r="A1608" s="81"/>
      <c r="B1608" s="82"/>
      <c r="D1608" s="84"/>
      <c r="E1608" s="81"/>
      <c r="F1608" s="81"/>
      <c r="G1608" s="82"/>
      <c r="I1608" s="84"/>
      <c r="J1608" s="81"/>
      <c r="K1608" s="81"/>
      <c r="L1608" s="82"/>
      <c r="N1608" s="84"/>
    </row>
    <row r="1609" spans="1:14" s="83" customFormat="1" x14ac:dyDescent="0.2">
      <c r="A1609" s="81"/>
      <c r="B1609" s="82"/>
      <c r="D1609" s="84"/>
      <c r="E1609" s="81"/>
      <c r="F1609" s="81"/>
      <c r="G1609" s="82"/>
      <c r="I1609" s="84"/>
      <c r="J1609" s="81"/>
      <c r="K1609" s="81"/>
      <c r="L1609" s="82"/>
      <c r="N1609" s="84"/>
    </row>
    <row r="1610" spans="1:14" s="83" customFormat="1" x14ac:dyDescent="0.2">
      <c r="A1610" s="81"/>
      <c r="B1610" s="82"/>
      <c r="D1610" s="84"/>
      <c r="E1610" s="81"/>
      <c r="F1610" s="81"/>
      <c r="G1610" s="82"/>
      <c r="I1610" s="84"/>
      <c r="J1610" s="81"/>
      <c r="K1610" s="81"/>
      <c r="L1610" s="82"/>
      <c r="N1610" s="84"/>
    </row>
    <row r="1611" spans="1:14" s="83" customFormat="1" x14ac:dyDescent="0.2">
      <c r="A1611" s="81"/>
      <c r="B1611" s="82"/>
      <c r="D1611" s="84"/>
      <c r="E1611" s="81"/>
      <c r="F1611" s="81"/>
      <c r="G1611" s="82"/>
      <c r="I1611" s="84"/>
      <c r="J1611" s="81"/>
      <c r="K1611" s="81"/>
      <c r="L1611" s="82"/>
      <c r="N1611" s="84"/>
    </row>
    <row r="1612" spans="1:14" s="83" customFormat="1" x14ac:dyDescent="0.2">
      <c r="A1612" s="81"/>
      <c r="B1612" s="82"/>
      <c r="D1612" s="84"/>
      <c r="E1612" s="81"/>
      <c r="F1612" s="81"/>
      <c r="G1612" s="82"/>
      <c r="I1612" s="84"/>
      <c r="J1612" s="81"/>
      <c r="K1612" s="81"/>
      <c r="L1612" s="82"/>
      <c r="N1612" s="84"/>
    </row>
    <row r="1613" spans="1:14" s="83" customFormat="1" x14ac:dyDescent="0.2">
      <c r="A1613" s="81"/>
      <c r="B1613" s="82"/>
      <c r="D1613" s="84"/>
      <c r="E1613" s="81"/>
      <c r="F1613" s="81"/>
      <c r="G1613" s="82"/>
      <c r="I1613" s="84"/>
      <c r="J1613" s="81"/>
      <c r="K1613" s="81"/>
      <c r="L1613" s="82"/>
      <c r="N1613" s="84"/>
    </row>
    <row r="1614" spans="1:14" s="83" customFormat="1" x14ac:dyDescent="0.2">
      <c r="A1614" s="81"/>
      <c r="B1614" s="82"/>
      <c r="D1614" s="84"/>
      <c r="E1614" s="81"/>
      <c r="F1614" s="81"/>
      <c r="G1614" s="82"/>
      <c r="I1614" s="84"/>
      <c r="J1614" s="81"/>
      <c r="K1614" s="81"/>
      <c r="L1614" s="82"/>
      <c r="N1614" s="84"/>
    </row>
    <row r="1615" spans="1:14" s="83" customFormat="1" x14ac:dyDescent="0.2">
      <c r="A1615" s="81"/>
      <c r="B1615" s="82"/>
      <c r="D1615" s="84"/>
      <c r="E1615" s="81"/>
      <c r="F1615" s="81"/>
      <c r="G1615" s="82"/>
      <c r="I1615" s="84"/>
      <c r="J1615" s="81"/>
      <c r="K1615" s="81"/>
      <c r="L1615" s="82"/>
      <c r="N1615" s="84"/>
    </row>
    <row r="1616" spans="1:14" s="83" customFormat="1" x14ac:dyDescent="0.2">
      <c r="A1616" s="81"/>
      <c r="B1616" s="82"/>
      <c r="D1616" s="84"/>
      <c r="E1616" s="81"/>
      <c r="F1616" s="81"/>
      <c r="G1616" s="82"/>
      <c r="I1616" s="84"/>
      <c r="J1616" s="81"/>
      <c r="K1616" s="81"/>
      <c r="L1616" s="82"/>
      <c r="N1616" s="84"/>
    </row>
    <row r="1617" spans="1:14" s="83" customFormat="1" x14ac:dyDescent="0.2">
      <c r="A1617" s="81"/>
      <c r="B1617" s="82"/>
      <c r="D1617" s="84"/>
      <c r="E1617" s="81"/>
      <c r="F1617" s="81"/>
      <c r="G1617" s="82"/>
      <c r="I1617" s="84"/>
      <c r="J1617" s="81"/>
      <c r="K1617" s="81"/>
      <c r="L1617" s="82"/>
      <c r="N1617" s="84"/>
    </row>
    <row r="1618" spans="1:14" s="83" customFormat="1" x14ac:dyDescent="0.2">
      <c r="A1618" s="81"/>
      <c r="B1618" s="82"/>
      <c r="D1618" s="84"/>
      <c r="E1618" s="81"/>
      <c r="F1618" s="81"/>
      <c r="G1618" s="82"/>
      <c r="I1618" s="84"/>
      <c r="J1618" s="81"/>
      <c r="K1618" s="81"/>
      <c r="L1618" s="82"/>
      <c r="N1618" s="84"/>
    </row>
    <row r="1619" spans="1:14" s="83" customFormat="1" x14ac:dyDescent="0.2">
      <c r="A1619" s="81"/>
      <c r="B1619" s="82"/>
      <c r="D1619" s="84"/>
      <c r="E1619" s="81"/>
      <c r="F1619" s="81"/>
      <c r="G1619" s="82"/>
      <c r="I1619" s="84"/>
      <c r="J1619" s="81"/>
      <c r="K1619" s="81"/>
      <c r="L1619" s="82"/>
      <c r="N1619" s="84"/>
    </row>
    <row r="1620" spans="1:14" s="83" customFormat="1" x14ac:dyDescent="0.2">
      <c r="A1620" s="81"/>
      <c r="B1620" s="82"/>
      <c r="D1620" s="84"/>
      <c r="E1620" s="81"/>
      <c r="F1620" s="81"/>
      <c r="G1620" s="82"/>
      <c r="I1620" s="84"/>
      <c r="J1620" s="81"/>
      <c r="K1620" s="81"/>
      <c r="L1620" s="82"/>
      <c r="N1620" s="84"/>
    </row>
    <row r="1621" spans="1:14" s="83" customFormat="1" x14ac:dyDescent="0.2">
      <c r="A1621" s="81"/>
      <c r="B1621" s="82"/>
      <c r="D1621" s="84"/>
      <c r="E1621" s="81"/>
      <c r="F1621" s="81"/>
      <c r="G1621" s="82"/>
      <c r="I1621" s="84"/>
      <c r="J1621" s="81"/>
      <c r="K1621" s="81"/>
      <c r="L1621" s="82"/>
      <c r="N1621" s="84"/>
    </row>
    <row r="1622" spans="1:14" s="83" customFormat="1" x14ac:dyDescent="0.2">
      <c r="A1622" s="81"/>
      <c r="B1622" s="82"/>
      <c r="D1622" s="84"/>
      <c r="E1622" s="81"/>
      <c r="F1622" s="81"/>
      <c r="G1622" s="82"/>
      <c r="I1622" s="84"/>
      <c r="J1622" s="81"/>
      <c r="K1622" s="81"/>
      <c r="L1622" s="82"/>
      <c r="N1622" s="84"/>
    </row>
    <row r="1623" spans="1:14" s="83" customFormat="1" x14ac:dyDescent="0.2">
      <c r="A1623" s="81"/>
      <c r="B1623" s="82"/>
      <c r="D1623" s="84"/>
      <c r="E1623" s="81"/>
      <c r="F1623" s="81"/>
      <c r="G1623" s="82"/>
      <c r="I1623" s="84"/>
      <c r="J1623" s="81"/>
      <c r="K1623" s="81"/>
      <c r="L1623" s="82"/>
      <c r="N1623" s="84"/>
    </row>
    <row r="1624" spans="1:14" s="83" customFormat="1" x14ac:dyDescent="0.2">
      <c r="A1624" s="81"/>
      <c r="B1624" s="82"/>
      <c r="D1624" s="84"/>
      <c r="E1624" s="81"/>
      <c r="F1624" s="81"/>
      <c r="G1624" s="82"/>
      <c r="I1624" s="84"/>
      <c r="J1624" s="81"/>
      <c r="K1624" s="81"/>
      <c r="L1624" s="82"/>
      <c r="N1624" s="84"/>
    </row>
    <row r="1625" spans="1:14" s="83" customFormat="1" x14ac:dyDescent="0.2">
      <c r="A1625" s="81"/>
      <c r="B1625" s="82"/>
      <c r="D1625" s="84"/>
      <c r="E1625" s="81"/>
      <c r="F1625" s="81"/>
      <c r="G1625" s="82"/>
      <c r="I1625" s="84"/>
      <c r="J1625" s="81"/>
      <c r="K1625" s="81"/>
      <c r="L1625" s="82"/>
      <c r="N1625" s="84"/>
    </row>
    <row r="1626" spans="1:14" s="83" customFormat="1" x14ac:dyDescent="0.2">
      <c r="A1626" s="81"/>
      <c r="B1626" s="82"/>
      <c r="D1626" s="84"/>
      <c r="E1626" s="81"/>
      <c r="F1626" s="81"/>
      <c r="G1626" s="82"/>
      <c r="I1626" s="84"/>
      <c r="J1626" s="81"/>
      <c r="K1626" s="81"/>
      <c r="L1626" s="82"/>
      <c r="N1626" s="84"/>
    </row>
    <row r="1627" spans="1:14" s="83" customFormat="1" x14ac:dyDescent="0.2">
      <c r="A1627" s="81"/>
      <c r="B1627" s="82"/>
      <c r="D1627" s="84"/>
      <c r="E1627" s="81"/>
      <c r="F1627" s="81"/>
      <c r="G1627" s="82"/>
      <c r="I1627" s="84"/>
      <c r="J1627" s="81"/>
      <c r="K1627" s="81"/>
      <c r="L1627" s="82"/>
      <c r="N1627" s="84"/>
    </row>
    <row r="1628" spans="1:14" s="83" customFormat="1" x14ac:dyDescent="0.2">
      <c r="A1628" s="81"/>
      <c r="B1628" s="82"/>
      <c r="D1628" s="84"/>
      <c r="E1628" s="81"/>
      <c r="F1628" s="81"/>
      <c r="G1628" s="82"/>
      <c r="I1628" s="84"/>
      <c r="J1628" s="81"/>
      <c r="K1628" s="81"/>
      <c r="L1628" s="82"/>
      <c r="N1628" s="84"/>
    </row>
    <row r="1629" spans="1:14" s="83" customFormat="1" x14ac:dyDescent="0.2">
      <c r="A1629" s="81"/>
      <c r="B1629" s="82"/>
      <c r="D1629" s="84"/>
      <c r="E1629" s="81"/>
      <c r="F1629" s="81"/>
      <c r="G1629" s="82"/>
      <c r="I1629" s="84"/>
      <c r="J1629" s="81"/>
      <c r="K1629" s="81"/>
      <c r="L1629" s="82"/>
      <c r="N1629" s="84"/>
    </row>
    <row r="1630" spans="1:14" s="83" customFormat="1" x14ac:dyDescent="0.2">
      <c r="A1630" s="81"/>
      <c r="B1630" s="82"/>
      <c r="D1630" s="84"/>
      <c r="E1630" s="81"/>
      <c r="F1630" s="81"/>
      <c r="G1630" s="82"/>
      <c r="I1630" s="84"/>
      <c r="J1630" s="81"/>
      <c r="K1630" s="81"/>
      <c r="L1630" s="82"/>
      <c r="N1630" s="84"/>
    </row>
    <row r="1631" spans="1:14" s="83" customFormat="1" x14ac:dyDescent="0.2">
      <c r="A1631" s="81"/>
      <c r="B1631" s="82"/>
      <c r="D1631" s="84"/>
      <c r="E1631" s="81"/>
      <c r="F1631" s="81"/>
      <c r="G1631" s="82"/>
      <c r="I1631" s="84"/>
      <c r="J1631" s="81"/>
      <c r="K1631" s="81"/>
      <c r="L1631" s="82"/>
      <c r="N1631" s="84"/>
    </row>
    <row r="1632" spans="1:14" s="83" customFormat="1" x14ac:dyDescent="0.2">
      <c r="A1632" s="81"/>
      <c r="B1632" s="82"/>
      <c r="D1632" s="84"/>
      <c r="E1632" s="81"/>
      <c r="F1632" s="81"/>
      <c r="G1632" s="82"/>
      <c r="I1632" s="84"/>
      <c r="J1632" s="81"/>
      <c r="K1632" s="81"/>
      <c r="L1632" s="82"/>
      <c r="N1632" s="84"/>
    </row>
    <row r="1633" spans="1:14" s="83" customFormat="1" x14ac:dyDescent="0.2">
      <c r="A1633" s="81"/>
      <c r="B1633" s="82"/>
      <c r="D1633" s="84"/>
      <c r="E1633" s="81"/>
      <c r="F1633" s="81"/>
      <c r="G1633" s="82"/>
      <c r="I1633" s="84"/>
      <c r="J1633" s="81"/>
      <c r="K1633" s="81"/>
      <c r="L1633" s="82"/>
      <c r="N1633" s="84"/>
    </row>
    <row r="1634" spans="1:14" s="83" customFormat="1" x14ac:dyDescent="0.2">
      <c r="A1634" s="81"/>
      <c r="B1634" s="82"/>
      <c r="D1634" s="84"/>
      <c r="E1634" s="81"/>
      <c r="F1634" s="81"/>
      <c r="G1634" s="82"/>
      <c r="I1634" s="84"/>
      <c r="J1634" s="81"/>
      <c r="K1634" s="81"/>
      <c r="L1634" s="82"/>
      <c r="N1634" s="84"/>
    </row>
    <row r="1635" spans="1:14" s="83" customFormat="1" x14ac:dyDescent="0.2">
      <c r="A1635" s="81"/>
      <c r="B1635" s="82"/>
      <c r="D1635" s="84"/>
      <c r="E1635" s="81"/>
      <c r="F1635" s="81"/>
      <c r="G1635" s="82"/>
      <c r="I1635" s="84"/>
      <c r="J1635" s="81"/>
      <c r="K1635" s="81"/>
      <c r="L1635" s="82"/>
      <c r="N1635" s="84"/>
    </row>
    <row r="1636" spans="1:14" s="83" customFormat="1" x14ac:dyDescent="0.2">
      <c r="A1636" s="81"/>
      <c r="B1636" s="82"/>
      <c r="D1636" s="84"/>
      <c r="E1636" s="81"/>
      <c r="F1636" s="81"/>
      <c r="G1636" s="82"/>
      <c r="I1636" s="84"/>
      <c r="J1636" s="81"/>
      <c r="K1636" s="81"/>
      <c r="L1636" s="82"/>
      <c r="N1636" s="84"/>
    </row>
    <row r="1637" spans="1:14" s="83" customFormat="1" x14ac:dyDescent="0.2">
      <c r="A1637" s="81"/>
      <c r="B1637" s="82"/>
      <c r="D1637" s="84"/>
      <c r="E1637" s="81"/>
      <c r="F1637" s="81"/>
      <c r="G1637" s="82"/>
      <c r="I1637" s="84"/>
      <c r="J1637" s="81"/>
      <c r="K1637" s="81"/>
      <c r="L1637" s="82"/>
      <c r="N1637" s="84"/>
    </row>
    <row r="1638" spans="1:14" s="83" customFormat="1" x14ac:dyDescent="0.2">
      <c r="A1638" s="81"/>
      <c r="B1638" s="82"/>
      <c r="D1638" s="84"/>
      <c r="E1638" s="81"/>
      <c r="F1638" s="81"/>
      <c r="G1638" s="82"/>
      <c r="I1638" s="84"/>
      <c r="J1638" s="81"/>
      <c r="K1638" s="81"/>
      <c r="L1638" s="82"/>
      <c r="N1638" s="84"/>
    </row>
    <row r="1639" spans="1:14" s="83" customFormat="1" x14ac:dyDescent="0.2">
      <c r="A1639" s="81"/>
      <c r="B1639" s="82"/>
      <c r="D1639" s="84"/>
      <c r="E1639" s="81"/>
      <c r="F1639" s="81"/>
      <c r="G1639" s="82"/>
      <c r="I1639" s="84"/>
      <c r="J1639" s="81"/>
      <c r="K1639" s="81"/>
      <c r="L1639" s="82"/>
      <c r="N1639" s="84"/>
    </row>
    <row r="1640" spans="1:14" s="83" customFormat="1" x14ac:dyDescent="0.2">
      <c r="A1640" s="81"/>
      <c r="B1640" s="82"/>
      <c r="D1640" s="84"/>
      <c r="E1640" s="81"/>
      <c r="F1640" s="81"/>
      <c r="G1640" s="82"/>
      <c r="I1640" s="84"/>
      <c r="J1640" s="81"/>
      <c r="K1640" s="81"/>
      <c r="L1640" s="82"/>
      <c r="N1640" s="84"/>
    </row>
    <row r="1641" spans="1:14" s="83" customFormat="1" x14ac:dyDescent="0.2">
      <c r="A1641" s="81"/>
      <c r="B1641" s="82"/>
      <c r="D1641" s="84"/>
      <c r="E1641" s="81"/>
      <c r="F1641" s="81"/>
      <c r="G1641" s="82"/>
      <c r="I1641" s="84"/>
      <c r="J1641" s="81"/>
      <c r="K1641" s="81"/>
      <c r="L1641" s="82"/>
      <c r="N1641" s="84"/>
    </row>
    <row r="1642" spans="1:14" s="83" customFormat="1" x14ac:dyDescent="0.2">
      <c r="A1642" s="81"/>
      <c r="B1642" s="82"/>
      <c r="D1642" s="84"/>
      <c r="E1642" s="81"/>
      <c r="F1642" s="81"/>
      <c r="G1642" s="82"/>
      <c r="I1642" s="84"/>
      <c r="J1642" s="81"/>
      <c r="K1642" s="81"/>
      <c r="L1642" s="82"/>
      <c r="N1642" s="84"/>
    </row>
    <row r="1643" spans="1:14" s="83" customFormat="1" x14ac:dyDescent="0.2">
      <c r="A1643" s="81"/>
      <c r="B1643" s="82"/>
      <c r="D1643" s="84"/>
      <c r="E1643" s="81"/>
      <c r="F1643" s="81"/>
      <c r="G1643" s="82"/>
      <c r="I1643" s="84"/>
      <c r="J1643" s="81"/>
      <c r="K1643" s="81"/>
      <c r="L1643" s="82"/>
      <c r="N1643" s="84"/>
    </row>
    <row r="1644" spans="1:14" s="83" customFormat="1" x14ac:dyDescent="0.2">
      <c r="A1644" s="81"/>
      <c r="B1644" s="82"/>
      <c r="D1644" s="84"/>
      <c r="E1644" s="81"/>
      <c r="F1644" s="81"/>
      <c r="G1644" s="82"/>
      <c r="I1644" s="84"/>
      <c r="J1644" s="81"/>
      <c r="K1644" s="81"/>
      <c r="L1644" s="82"/>
      <c r="N1644" s="84"/>
    </row>
    <row r="1645" spans="1:14" s="83" customFormat="1" x14ac:dyDescent="0.2">
      <c r="A1645" s="81"/>
      <c r="B1645" s="82"/>
      <c r="D1645" s="84"/>
      <c r="E1645" s="81"/>
      <c r="F1645" s="81"/>
      <c r="G1645" s="82"/>
      <c r="I1645" s="84"/>
      <c r="J1645" s="81"/>
      <c r="K1645" s="81"/>
      <c r="L1645" s="82"/>
      <c r="N1645" s="84"/>
    </row>
    <row r="1646" spans="1:14" s="83" customFormat="1" x14ac:dyDescent="0.2">
      <c r="A1646" s="81"/>
      <c r="B1646" s="82"/>
      <c r="D1646" s="84"/>
      <c r="E1646" s="81"/>
      <c r="F1646" s="81"/>
      <c r="G1646" s="82"/>
      <c r="I1646" s="84"/>
      <c r="J1646" s="81"/>
      <c r="K1646" s="81"/>
      <c r="L1646" s="82"/>
      <c r="N1646" s="84"/>
    </row>
    <row r="1647" spans="1:14" s="83" customFormat="1" x14ac:dyDescent="0.2">
      <c r="A1647" s="81"/>
      <c r="B1647" s="82"/>
      <c r="D1647" s="84"/>
      <c r="E1647" s="81"/>
      <c r="F1647" s="81"/>
      <c r="G1647" s="82"/>
      <c r="I1647" s="84"/>
      <c r="J1647" s="81"/>
      <c r="K1647" s="81"/>
      <c r="L1647" s="82"/>
      <c r="N1647" s="84"/>
    </row>
    <row r="1648" spans="1:14" s="83" customFormat="1" x14ac:dyDescent="0.2">
      <c r="A1648" s="81"/>
      <c r="B1648" s="82"/>
      <c r="D1648" s="84"/>
      <c r="E1648" s="81"/>
      <c r="F1648" s="81"/>
      <c r="G1648" s="82"/>
      <c r="I1648" s="84"/>
      <c r="J1648" s="81"/>
      <c r="K1648" s="81"/>
      <c r="L1648" s="82"/>
      <c r="N1648" s="84"/>
    </row>
    <row r="1649" spans="1:14" s="83" customFormat="1" x14ac:dyDescent="0.2">
      <c r="A1649" s="81"/>
      <c r="B1649" s="82"/>
      <c r="D1649" s="84"/>
      <c r="E1649" s="81"/>
      <c r="F1649" s="81"/>
      <c r="G1649" s="82"/>
      <c r="I1649" s="84"/>
      <c r="J1649" s="81"/>
      <c r="K1649" s="81"/>
      <c r="L1649" s="82"/>
      <c r="N1649" s="84"/>
    </row>
    <row r="1650" spans="1:14" s="83" customFormat="1" x14ac:dyDescent="0.2">
      <c r="A1650" s="81"/>
      <c r="B1650" s="82"/>
      <c r="D1650" s="84"/>
      <c r="E1650" s="81"/>
      <c r="F1650" s="81"/>
      <c r="G1650" s="82"/>
      <c r="I1650" s="84"/>
      <c r="J1650" s="81"/>
      <c r="K1650" s="81"/>
      <c r="L1650" s="82"/>
      <c r="N1650" s="84"/>
    </row>
    <row r="1651" spans="1:14" s="83" customFormat="1" x14ac:dyDescent="0.2">
      <c r="A1651" s="81"/>
      <c r="B1651" s="82"/>
      <c r="D1651" s="84"/>
      <c r="E1651" s="81"/>
      <c r="F1651" s="81"/>
      <c r="G1651" s="82"/>
      <c r="I1651" s="84"/>
      <c r="J1651" s="81"/>
      <c r="K1651" s="81"/>
      <c r="L1651" s="82"/>
      <c r="N1651" s="84"/>
    </row>
    <row r="1652" spans="1:14" s="83" customFormat="1" x14ac:dyDescent="0.2">
      <c r="A1652" s="81"/>
      <c r="B1652" s="82"/>
      <c r="D1652" s="84"/>
      <c r="E1652" s="81"/>
      <c r="F1652" s="81"/>
      <c r="G1652" s="82"/>
      <c r="I1652" s="84"/>
      <c r="J1652" s="81"/>
      <c r="K1652" s="81"/>
      <c r="L1652" s="82"/>
      <c r="N1652" s="84"/>
    </row>
    <row r="1653" spans="1:14" s="83" customFormat="1" x14ac:dyDescent="0.2">
      <c r="A1653" s="81"/>
      <c r="B1653" s="82"/>
      <c r="D1653" s="84"/>
      <c r="E1653" s="81"/>
      <c r="F1653" s="81"/>
      <c r="G1653" s="82"/>
      <c r="I1653" s="84"/>
      <c r="J1653" s="81"/>
      <c r="K1653" s="81"/>
      <c r="L1653" s="82"/>
      <c r="N1653" s="84"/>
    </row>
    <row r="1654" spans="1:14" s="83" customFormat="1" x14ac:dyDescent="0.2">
      <c r="A1654" s="81"/>
      <c r="B1654" s="82"/>
      <c r="D1654" s="84"/>
      <c r="E1654" s="81"/>
      <c r="F1654" s="81"/>
      <c r="G1654" s="82"/>
      <c r="I1654" s="84"/>
      <c r="J1654" s="81"/>
      <c r="K1654" s="81"/>
      <c r="L1654" s="82"/>
      <c r="N1654" s="84"/>
    </row>
    <row r="1655" spans="1:14" s="83" customFormat="1" x14ac:dyDescent="0.2">
      <c r="A1655" s="81"/>
      <c r="B1655" s="82"/>
      <c r="D1655" s="84"/>
      <c r="E1655" s="81"/>
      <c r="F1655" s="81"/>
      <c r="G1655" s="82"/>
      <c r="I1655" s="84"/>
      <c r="J1655" s="81"/>
      <c r="K1655" s="81"/>
      <c r="L1655" s="82"/>
      <c r="N1655" s="84"/>
    </row>
    <row r="1656" spans="1:14" s="83" customFormat="1" x14ac:dyDescent="0.2">
      <c r="A1656" s="81"/>
      <c r="B1656" s="82"/>
      <c r="D1656" s="84"/>
      <c r="E1656" s="81"/>
      <c r="F1656" s="81"/>
      <c r="G1656" s="82"/>
      <c r="I1656" s="84"/>
      <c r="J1656" s="81"/>
      <c r="K1656" s="81"/>
      <c r="L1656" s="82"/>
      <c r="N1656" s="84"/>
    </row>
    <row r="1657" spans="1:14" s="83" customFormat="1" x14ac:dyDescent="0.2">
      <c r="A1657" s="81"/>
      <c r="B1657" s="82"/>
      <c r="D1657" s="84"/>
      <c r="E1657" s="81"/>
      <c r="F1657" s="81"/>
      <c r="G1657" s="82"/>
      <c r="I1657" s="84"/>
      <c r="J1657" s="81"/>
      <c r="K1657" s="81"/>
      <c r="L1657" s="82"/>
      <c r="N1657" s="84"/>
    </row>
    <row r="1658" spans="1:14" s="83" customFormat="1" x14ac:dyDescent="0.2">
      <c r="A1658" s="81"/>
      <c r="B1658" s="82"/>
      <c r="D1658" s="84"/>
      <c r="E1658" s="81"/>
      <c r="F1658" s="81"/>
      <c r="G1658" s="82"/>
      <c r="I1658" s="84"/>
      <c r="J1658" s="81"/>
      <c r="K1658" s="81"/>
      <c r="L1658" s="82"/>
      <c r="N1658" s="84"/>
    </row>
    <row r="1659" spans="1:14" s="83" customFormat="1" x14ac:dyDescent="0.2">
      <c r="A1659" s="81"/>
      <c r="B1659" s="82"/>
      <c r="D1659" s="84"/>
      <c r="E1659" s="81"/>
      <c r="F1659" s="81"/>
      <c r="G1659" s="82"/>
      <c r="I1659" s="84"/>
      <c r="J1659" s="81"/>
      <c r="K1659" s="81"/>
      <c r="L1659" s="82"/>
      <c r="N1659" s="84"/>
    </row>
    <row r="1660" spans="1:14" s="83" customFormat="1" x14ac:dyDescent="0.2">
      <c r="A1660" s="81"/>
      <c r="B1660" s="82"/>
      <c r="D1660" s="84"/>
      <c r="E1660" s="81"/>
      <c r="F1660" s="81"/>
      <c r="G1660" s="82"/>
      <c r="I1660" s="84"/>
      <c r="J1660" s="81"/>
      <c r="K1660" s="81"/>
      <c r="L1660" s="82"/>
      <c r="N1660" s="84"/>
    </row>
    <row r="1661" spans="1:14" s="83" customFormat="1" x14ac:dyDescent="0.2">
      <c r="A1661" s="81"/>
      <c r="B1661" s="82"/>
      <c r="D1661" s="84"/>
      <c r="E1661" s="81"/>
      <c r="F1661" s="81"/>
      <c r="G1661" s="82"/>
      <c r="I1661" s="84"/>
      <c r="J1661" s="81"/>
      <c r="K1661" s="81"/>
      <c r="L1661" s="82"/>
      <c r="N1661" s="84"/>
    </row>
    <row r="1662" spans="1:14" s="83" customFormat="1" x14ac:dyDescent="0.2">
      <c r="A1662" s="81"/>
      <c r="B1662" s="82"/>
      <c r="D1662" s="84"/>
      <c r="E1662" s="81"/>
      <c r="F1662" s="81"/>
      <c r="G1662" s="82"/>
      <c r="I1662" s="84"/>
      <c r="J1662" s="81"/>
      <c r="K1662" s="81"/>
      <c r="L1662" s="82"/>
      <c r="N1662" s="84"/>
    </row>
    <row r="1663" spans="1:14" s="83" customFormat="1" x14ac:dyDescent="0.2">
      <c r="A1663" s="81"/>
      <c r="B1663" s="82"/>
      <c r="D1663" s="84"/>
      <c r="E1663" s="81"/>
      <c r="F1663" s="81"/>
      <c r="G1663" s="82"/>
      <c r="I1663" s="84"/>
      <c r="J1663" s="81"/>
      <c r="K1663" s="81"/>
      <c r="L1663" s="82"/>
      <c r="N1663" s="84"/>
    </row>
    <row r="1664" spans="1:14" s="83" customFormat="1" x14ac:dyDescent="0.2">
      <c r="A1664" s="81"/>
      <c r="B1664" s="82"/>
      <c r="D1664" s="84"/>
      <c r="E1664" s="81"/>
      <c r="F1664" s="81"/>
      <c r="G1664" s="82"/>
      <c r="I1664" s="84"/>
      <c r="J1664" s="81"/>
      <c r="K1664" s="81"/>
      <c r="L1664" s="82"/>
      <c r="N1664" s="84"/>
    </row>
    <row r="1665" spans="1:14" s="83" customFormat="1" x14ac:dyDescent="0.2">
      <c r="A1665" s="81"/>
      <c r="B1665" s="82"/>
      <c r="D1665" s="84"/>
      <c r="E1665" s="81"/>
      <c r="F1665" s="81"/>
      <c r="G1665" s="82"/>
      <c r="I1665" s="84"/>
      <c r="J1665" s="81"/>
      <c r="K1665" s="81"/>
      <c r="L1665" s="82"/>
      <c r="N1665" s="84"/>
    </row>
    <row r="1666" spans="1:14" s="83" customFormat="1" x14ac:dyDescent="0.2">
      <c r="A1666" s="81"/>
      <c r="B1666" s="82"/>
      <c r="D1666" s="84"/>
      <c r="E1666" s="81"/>
      <c r="F1666" s="81"/>
      <c r="G1666" s="82"/>
      <c r="I1666" s="84"/>
      <c r="J1666" s="81"/>
      <c r="K1666" s="81"/>
      <c r="L1666" s="82"/>
      <c r="N1666" s="84"/>
    </row>
    <row r="1667" spans="1:14" s="83" customFormat="1" x14ac:dyDescent="0.2">
      <c r="A1667" s="81"/>
      <c r="B1667" s="82"/>
      <c r="D1667" s="84"/>
      <c r="E1667" s="81"/>
      <c r="F1667" s="81"/>
      <c r="G1667" s="82"/>
      <c r="I1667" s="84"/>
      <c r="J1667" s="81"/>
      <c r="K1667" s="81"/>
      <c r="L1667" s="82"/>
      <c r="N1667" s="84"/>
    </row>
    <row r="1668" spans="1:14" s="83" customFormat="1" x14ac:dyDescent="0.2">
      <c r="A1668" s="81"/>
      <c r="B1668" s="82"/>
      <c r="D1668" s="84"/>
      <c r="E1668" s="81"/>
      <c r="F1668" s="81"/>
      <c r="G1668" s="82"/>
      <c r="I1668" s="84"/>
      <c r="J1668" s="81"/>
      <c r="K1668" s="81"/>
      <c r="L1668" s="82"/>
      <c r="N1668" s="84"/>
    </row>
    <row r="1669" spans="1:14" s="83" customFormat="1" x14ac:dyDescent="0.2">
      <c r="A1669" s="81"/>
      <c r="B1669" s="82"/>
      <c r="D1669" s="84"/>
      <c r="E1669" s="81"/>
      <c r="F1669" s="81"/>
      <c r="G1669" s="82"/>
      <c r="I1669" s="84"/>
      <c r="J1669" s="81"/>
      <c r="K1669" s="81"/>
      <c r="L1669" s="82"/>
      <c r="N1669" s="84"/>
    </row>
    <row r="1670" spans="1:14" s="83" customFormat="1" x14ac:dyDescent="0.2">
      <c r="A1670" s="81"/>
      <c r="B1670" s="82"/>
      <c r="D1670" s="84"/>
      <c r="E1670" s="81"/>
      <c r="F1670" s="81"/>
      <c r="G1670" s="82"/>
      <c r="I1670" s="84"/>
      <c r="J1670" s="81"/>
      <c r="K1670" s="81"/>
      <c r="L1670" s="82"/>
      <c r="N1670" s="84"/>
    </row>
    <row r="1671" spans="1:14" s="83" customFormat="1" x14ac:dyDescent="0.2">
      <c r="A1671" s="81"/>
      <c r="B1671" s="82"/>
      <c r="D1671" s="84"/>
      <c r="E1671" s="81"/>
      <c r="F1671" s="81"/>
      <c r="G1671" s="82"/>
      <c r="I1671" s="84"/>
      <c r="J1671" s="81"/>
      <c r="K1671" s="81"/>
      <c r="L1671" s="82"/>
      <c r="N1671" s="84"/>
    </row>
    <row r="1672" spans="1:14" s="83" customFormat="1" x14ac:dyDescent="0.2">
      <c r="A1672" s="81"/>
      <c r="B1672" s="82"/>
      <c r="D1672" s="84"/>
      <c r="E1672" s="81"/>
      <c r="F1672" s="81"/>
      <c r="G1672" s="82"/>
      <c r="I1672" s="84"/>
      <c r="J1672" s="81"/>
      <c r="K1672" s="81"/>
      <c r="L1672" s="82"/>
      <c r="N1672" s="84"/>
    </row>
    <row r="1673" spans="1:14" s="83" customFormat="1" x14ac:dyDescent="0.2">
      <c r="A1673" s="81"/>
      <c r="B1673" s="82"/>
      <c r="D1673" s="84"/>
      <c r="E1673" s="81"/>
      <c r="F1673" s="81"/>
      <c r="G1673" s="82"/>
      <c r="I1673" s="84"/>
      <c r="J1673" s="81"/>
      <c r="K1673" s="81"/>
      <c r="L1673" s="82"/>
      <c r="N1673" s="84"/>
    </row>
    <row r="1674" spans="1:14" s="83" customFormat="1" x14ac:dyDescent="0.2">
      <c r="A1674" s="81"/>
      <c r="B1674" s="82"/>
      <c r="D1674" s="84"/>
      <c r="E1674" s="81"/>
      <c r="F1674" s="81"/>
      <c r="G1674" s="82"/>
      <c r="I1674" s="84"/>
      <c r="J1674" s="81"/>
      <c r="K1674" s="81"/>
      <c r="L1674" s="82"/>
      <c r="N1674" s="84"/>
    </row>
    <row r="1675" spans="1:14" s="83" customFormat="1" x14ac:dyDescent="0.2">
      <c r="A1675" s="81"/>
      <c r="B1675" s="82"/>
      <c r="D1675" s="84"/>
      <c r="E1675" s="81"/>
      <c r="F1675" s="81"/>
      <c r="G1675" s="82"/>
      <c r="I1675" s="84"/>
      <c r="J1675" s="81"/>
      <c r="K1675" s="81"/>
      <c r="L1675" s="82"/>
      <c r="N1675" s="84"/>
    </row>
    <row r="1676" spans="1:14" s="83" customFormat="1" x14ac:dyDescent="0.2">
      <c r="A1676" s="81"/>
      <c r="B1676" s="82"/>
      <c r="D1676" s="84"/>
      <c r="E1676" s="81"/>
      <c r="F1676" s="81"/>
      <c r="G1676" s="82"/>
      <c r="I1676" s="84"/>
      <c r="J1676" s="81"/>
      <c r="K1676" s="81"/>
      <c r="L1676" s="82"/>
      <c r="N1676" s="84"/>
    </row>
    <row r="1677" spans="1:14" s="83" customFormat="1" x14ac:dyDescent="0.2">
      <c r="A1677" s="81"/>
      <c r="B1677" s="82"/>
      <c r="D1677" s="84"/>
      <c r="E1677" s="81"/>
      <c r="F1677" s="81"/>
      <c r="G1677" s="82"/>
      <c r="I1677" s="84"/>
      <c r="J1677" s="81"/>
      <c r="K1677" s="81"/>
      <c r="L1677" s="82"/>
      <c r="N1677" s="84"/>
    </row>
    <row r="1678" spans="1:14" s="83" customFormat="1" x14ac:dyDescent="0.2">
      <c r="A1678" s="81"/>
      <c r="B1678" s="82"/>
      <c r="D1678" s="84"/>
      <c r="E1678" s="81"/>
      <c r="F1678" s="81"/>
      <c r="G1678" s="82"/>
      <c r="I1678" s="84"/>
      <c r="J1678" s="81"/>
      <c r="K1678" s="81"/>
      <c r="L1678" s="82"/>
      <c r="N1678" s="84"/>
    </row>
    <row r="1679" spans="1:14" s="83" customFormat="1" x14ac:dyDescent="0.2">
      <c r="A1679" s="81"/>
      <c r="B1679" s="82"/>
      <c r="D1679" s="84"/>
      <c r="E1679" s="81"/>
      <c r="F1679" s="81"/>
      <c r="G1679" s="82"/>
      <c r="I1679" s="84"/>
      <c r="J1679" s="81"/>
      <c r="K1679" s="81"/>
      <c r="L1679" s="82"/>
      <c r="N1679" s="84"/>
    </row>
    <row r="1680" spans="1:14" s="83" customFormat="1" x14ac:dyDescent="0.2">
      <c r="A1680" s="81"/>
      <c r="B1680" s="82"/>
      <c r="D1680" s="84"/>
      <c r="E1680" s="81"/>
      <c r="F1680" s="81"/>
      <c r="G1680" s="82"/>
      <c r="I1680" s="84"/>
      <c r="J1680" s="81"/>
      <c r="K1680" s="81"/>
      <c r="L1680" s="82"/>
      <c r="N1680" s="84"/>
    </row>
    <row r="1681" spans="1:14" s="83" customFormat="1" x14ac:dyDescent="0.2">
      <c r="A1681" s="81"/>
      <c r="B1681" s="82"/>
      <c r="D1681" s="84"/>
      <c r="E1681" s="81"/>
      <c r="F1681" s="81"/>
      <c r="G1681" s="82"/>
      <c r="I1681" s="84"/>
      <c r="J1681" s="81"/>
      <c r="K1681" s="81"/>
      <c r="L1681" s="82"/>
      <c r="N1681" s="84"/>
    </row>
    <row r="1682" spans="1:14" s="83" customFormat="1" x14ac:dyDescent="0.2">
      <c r="A1682" s="81"/>
      <c r="B1682" s="82"/>
      <c r="D1682" s="84"/>
      <c r="E1682" s="81"/>
      <c r="F1682" s="81"/>
      <c r="G1682" s="82"/>
      <c r="I1682" s="84"/>
      <c r="J1682" s="81"/>
      <c r="K1682" s="81"/>
      <c r="L1682" s="82"/>
      <c r="N1682" s="84"/>
    </row>
    <row r="1683" spans="1:14" s="83" customFormat="1" x14ac:dyDescent="0.2">
      <c r="A1683" s="81"/>
      <c r="B1683" s="82"/>
      <c r="D1683" s="84"/>
      <c r="E1683" s="81"/>
      <c r="F1683" s="81"/>
      <c r="G1683" s="82"/>
      <c r="I1683" s="84"/>
      <c r="J1683" s="81"/>
      <c r="K1683" s="81"/>
      <c r="L1683" s="82"/>
      <c r="N1683" s="84"/>
    </row>
    <row r="1684" spans="1:14" s="83" customFormat="1" x14ac:dyDescent="0.2">
      <c r="A1684" s="81"/>
      <c r="B1684" s="82"/>
      <c r="D1684" s="84"/>
      <c r="E1684" s="81"/>
      <c r="F1684" s="81"/>
      <c r="G1684" s="82"/>
      <c r="I1684" s="84"/>
      <c r="J1684" s="81"/>
      <c r="K1684" s="81"/>
      <c r="L1684" s="82"/>
      <c r="N1684" s="84"/>
    </row>
    <row r="1685" spans="1:14" s="83" customFormat="1" x14ac:dyDescent="0.2">
      <c r="A1685" s="81"/>
      <c r="B1685" s="82"/>
      <c r="D1685" s="84"/>
      <c r="E1685" s="81"/>
      <c r="F1685" s="81"/>
      <c r="G1685" s="82"/>
      <c r="I1685" s="84"/>
      <c r="J1685" s="81"/>
      <c r="K1685" s="81"/>
      <c r="L1685" s="82"/>
      <c r="N1685" s="84"/>
    </row>
    <row r="1686" spans="1:14" s="83" customFormat="1" x14ac:dyDescent="0.2">
      <c r="A1686" s="81"/>
      <c r="B1686" s="82"/>
      <c r="D1686" s="84"/>
      <c r="E1686" s="81"/>
      <c r="F1686" s="81"/>
      <c r="G1686" s="82"/>
      <c r="I1686" s="84"/>
      <c r="J1686" s="81"/>
      <c r="K1686" s="81"/>
      <c r="L1686" s="82"/>
      <c r="N1686" s="84"/>
    </row>
    <row r="1687" spans="1:14" s="83" customFormat="1" x14ac:dyDescent="0.2">
      <c r="A1687" s="81"/>
      <c r="B1687" s="82"/>
      <c r="D1687" s="84"/>
      <c r="E1687" s="81"/>
      <c r="F1687" s="81"/>
      <c r="G1687" s="82"/>
      <c r="I1687" s="84"/>
      <c r="J1687" s="81"/>
      <c r="K1687" s="81"/>
      <c r="L1687" s="82"/>
      <c r="N1687" s="84"/>
    </row>
    <row r="1688" spans="1:14" s="83" customFormat="1" x14ac:dyDescent="0.2">
      <c r="A1688" s="81"/>
      <c r="B1688" s="82"/>
      <c r="D1688" s="84"/>
      <c r="E1688" s="81"/>
      <c r="F1688" s="81"/>
      <c r="G1688" s="82"/>
      <c r="I1688" s="84"/>
      <c r="J1688" s="81"/>
      <c r="K1688" s="81"/>
      <c r="L1688" s="82"/>
      <c r="N1688" s="84"/>
    </row>
    <row r="1689" spans="1:14" s="83" customFormat="1" x14ac:dyDescent="0.2">
      <c r="A1689" s="81"/>
      <c r="B1689" s="82"/>
      <c r="D1689" s="84"/>
      <c r="E1689" s="81"/>
      <c r="F1689" s="81"/>
      <c r="G1689" s="82"/>
      <c r="I1689" s="84"/>
      <c r="J1689" s="81"/>
      <c r="K1689" s="81"/>
      <c r="L1689" s="82"/>
      <c r="N1689" s="84"/>
    </row>
    <row r="1690" spans="1:14" s="83" customFormat="1" x14ac:dyDescent="0.2">
      <c r="A1690" s="81"/>
      <c r="B1690" s="82"/>
      <c r="D1690" s="84"/>
      <c r="E1690" s="81"/>
      <c r="F1690" s="81"/>
      <c r="G1690" s="82"/>
      <c r="I1690" s="84"/>
      <c r="J1690" s="81"/>
      <c r="K1690" s="81"/>
      <c r="L1690" s="82"/>
      <c r="N1690" s="84"/>
    </row>
    <row r="1691" spans="1:14" s="83" customFormat="1" x14ac:dyDescent="0.2">
      <c r="A1691" s="81"/>
      <c r="B1691" s="82"/>
      <c r="D1691" s="84"/>
      <c r="E1691" s="81"/>
      <c r="F1691" s="81"/>
      <c r="G1691" s="82"/>
      <c r="I1691" s="84"/>
      <c r="J1691" s="81"/>
      <c r="K1691" s="81"/>
      <c r="L1691" s="82"/>
      <c r="N1691" s="84"/>
    </row>
    <row r="1692" spans="1:14" s="83" customFormat="1" x14ac:dyDescent="0.2">
      <c r="A1692" s="81"/>
      <c r="B1692" s="82"/>
      <c r="D1692" s="84"/>
      <c r="E1692" s="81"/>
      <c r="F1692" s="81"/>
      <c r="G1692" s="82"/>
      <c r="I1692" s="84"/>
      <c r="J1692" s="81"/>
      <c r="K1692" s="81"/>
      <c r="L1692" s="82"/>
      <c r="N1692" s="84"/>
    </row>
    <row r="1693" spans="1:14" s="83" customFormat="1" x14ac:dyDescent="0.2">
      <c r="A1693" s="81"/>
      <c r="B1693" s="82"/>
      <c r="D1693" s="84"/>
      <c r="E1693" s="81"/>
      <c r="F1693" s="81"/>
      <c r="G1693" s="82"/>
      <c r="I1693" s="84"/>
      <c r="J1693" s="81"/>
      <c r="K1693" s="81"/>
      <c r="L1693" s="82"/>
      <c r="N1693" s="84"/>
    </row>
    <row r="1694" spans="1:14" s="83" customFormat="1" x14ac:dyDescent="0.2">
      <c r="A1694" s="81"/>
      <c r="B1694" s="82"/>
      <c r="D1694" s="84"/>
      <c r="E1694" s="81"/>
      <c r="F1694" s="81"/>
      <c r="G1694" s="82"/>
      <c r="I1694" s="84"/>
      <c r="J1694" s="81"/>
      <c r="K1694" s="81"/>
      <c r="L1694" s="82"/>
      <c r="N1694" s="84"/>
    </row>
    <row r="1695" spans="1:14" s="83" customFormat="1" x14ac:dyDescent="0.2">
      <c r="A1695" s="81"/>
      <c r="B1695" s="82"/>
      <c r="D1695" s="84"/>
      <c r="E1695" s="81"/>
      <c r="F1695" s="81"/>
      <c r="G1695" s="82"/>
      <c r="I1695" s="84"/>
      <c r="J1695" s="81"/>
      <c r="K1695" s="81"/>
      <c r="L1695" s="82"/>
      <c r="N1695" s="84"/>
    </row>
    <row r="1696" spans="1:14" s="83" customFormat="1" x14ac:dyDescent="0.2">
      <c r="A1696" s="81"/>
      <c r="B1696" s="82"/>
      <c r="D1696" s="84"/>
      <c r="E1696" s="81"/>
      <c r="F1696" s="81"/>
      <c r="G1696" s="82"/>
      <c r="I1696" s="84"/>
      <c r="J1696" s="81"/>
      <c r="K1696" s="81"/>
      <c r="L1696" s="82"/>
      <c r="N1696" s="84"/>
    </row>
    <row r="1697" spans="1:14" s="83" customFormat="1" x14ac:dyDescent="0.2">
      <c r="A1697" s="81"/>
      <c r="B1697" s="82"/>
      <c r="D1697" s="84"/>
      <c r="E1697" s="81"/>
      <c r="F1697" s="81"/>
      <c r="G1697" s="82"/>
      <c r="I1697" s="84"/>
      <c r="J1697" s="81"/>
      <c r="K1697" s="81"/>
      <c r="L1697" s="82"/>
      <c r="N1697" s="84"/>
    </row>
    <row r="1698" spans="1:14" s="83" customFormat="1" x14ac:dyDescent="0.2">
      <c r="A1698" s="81"/>
      <c r="B1698" s="82"/>
      <c r="D1698" s="84"/>
      <c r="E1698" s="81"/>
      <c r="F1698" s="81"/>
      <c r="G1698" s="82"/>
      <c r="I1698" s="84"/>
      <c r="J1698" s="81"/>
      <c r="K1698" s="81"/>
      <c r="L1698" s="82"/>
      <c r="N1698" s="84"/>
    </row>
    <row r="1699" spans="1:14" s="83" customFormat="1" x14ac:dyDescent="0.2">
      <c r="A1699" s="81"/>
      <c r="B1699" s="82"/>
      <c r="D1699" s="84"/>
      <c r="E1699" s="81"/>
      <c r="F1699" s="81"/>
      <c r="G1699" s="82"/>
      <c r="I1699" s="84"/>
      <c r="J1699" s="81"/>
      <c r="K1699" s="81"/>
      <c r="L1699" s="82"/>
      <c r="N1699" s="84"/>
    </row>
    <row r="1700" spans="1:14" s="83" customFormat="1" x14ac:dyDescent="0.2">
      <c r="A1700" s="81"/>
      <c r="B1700" s="82"/>
      <c r="D1700" s="84"/>
      <c r="E1700" s="81"/>
      <c r="F1700" s="81"/>
      <c r="G1700" s="82"/>
      <c r="I1700" s="84"/>
      <c r="J1700" s="81"/>
      <c r="K1700" s="81"/>
      <c r="L1700" s="82"/>
      <c r="N1700" s="84"/>
    </row>
    <row r="1701" spans="1:14" s="83" customFormat="1" x14ac:dyDescent="0.2">
      <c r="A1701" s="81"/>
      <c r="B1701" s="82"/>
      <c r="D1701" s="84"/>
      <c r="E1701" s="81"/>
      <c r="F1701" s="81"/>
      <c r="G1701" s="82"/>
      <c r="I1701" s="84"/>
      <c r="J1701" s="81"/>
      <c r="K1701" s="81"/>
      <c r="L1701" s="82"/>
      <c r="N1701" s="84"/>
    </row>
    <row r="1702" spans="1:14" s="83" customFormat="1" x14ac:dyDescent="0.2">
      <c r="A1702" s="81"/>
      <c r="B1702" s="82"/>
      <c r="D1702" s="84"/>
      <c r="E1702" s="81"/>
      <c r="F1702" s="81"/>
      <c r="G1702" s="82"/>
      <c r="I1702" s="84"/>
      <c r="J1702" s="81"/>
      <c r="K1702" s="81"/>
      <c r="L1702" s="82"/>
      <c r="N1702" s="84"/>
    </row>
    <row r="1703" spans="1:14" s="83" customFormat="1" x14ac:dyDescent="0.2">
      <c r="A1703" s="81"/>
      <c r="B1703" s="82"/>
      <c r="D1703" s="84"/>
      <c r="E1703" s="81"/>
      <c r="F1703" s="81"/>
      <c r="G1703" s="82"/>
      <c r="I1703" s="84"/>
      <c r="J1703" s="81"/>
      <c r="K1703" s="81"/>
      <c r="L1703" s="82"/>
      <c r="N1703" s="84"/>
    </row>
    <row r="1704" spans="1:14" s="83" customFormat="1" x14ac:dyDescent="0.2">
      <c r="A1704" s="81"/>
      <c r="B1704" s="82"/>
      <c r="D1704" s="84"/>
      <c r="E1704" s="81"/>
      <c r="F1704" s="81"/>
      <c r="G1704" s="82"/>
      <c r="I1704" s="84"/>
      <c r="J1704" s="81"/>
      <c r="K1704" s="81"/>
      <c r="L1704" s="82"/>
      <c r="N1704" s="84"/>
    </row>
    <row r="1705" spans="1:14" s="83" customFormat="1" x14ac:dyDescent="0.2">
      <c r="A1705" s="81"/>
      <c r="B1705" s="82"/>
      <c r="D1705" s="84"/>
      <c r="E1705" s="81"/>
      <c r="F1705" s="81"/>
      <c r="G1705" s="82"/>
      <c r="I1705" s="84"/>
      <c r="J1705" s="81"/>
      <c r="K1705" s="81"/>
      <c r="L1705" s="82"/>
      <c r="N1705" s="84"/>
    </row>
    <row r="1706" spans="1:14" s="83" customFormat="1" x14ac:dyDescent="0.2">
      <c r="A1706" s="81"/>
      <c r="B1706" s="82"/>
      <c r="D1706" s="84"/>
      <c r="E1706" s="81"/>
      <c r="F1706" s="81"/>
      <c r="G1706" s="82"/>
      <c r="I1706" s="84"/>
      <c r="J1706" s="81"/>
      <c r="K1706" s="81"/>
      <c r="L1706" s="82"/>
      <c r="N1706" s="84"/>
    </row>
    <row r="1707" spans="1:14" s="83" customFormat="1" x14ac:dyDescent="0.2">
      <c r="A1707" s="81"/>
      <c r="B1707" s="82"/>
      <c r="D1707" s="84"/>
      <c r="E1707" s="81"/>
      <c r="F1707" s="81"/>
      <c r="G1707" s="82"/>
      <c r="I1707" s="84"/>
      <c r="J1707" s="81"/>
      <c r="K1707" s="81"/>
      <c r="L1707" s="82"/>
      <c r="N1707" s="84"/>
    </row>
    <row r="1708" spans="1:14" s="83" customFormat="1" x14ac:dyDescent="0.2">
      <c r="A1708" s="81"/>
      <c r="B1708" s="82"/>
      <c r="D1708" s="84"/>
      <c r="E1708" s="81"/>
      <c r="F1708" s="81"/>
      <c r="G1708" s="82"/>
      <c r="I1708" s="84"/>
      <c r="J1708" s="81"/>
      <c r="K1708" s="81"/>
      <c r="L1708" s="82"/>
      <c r="N1708" s="84"/>
    </row>
    <row r="1709" spans="1:14" s="83" customFormat="1" x14ac:dyDescent="0.2">
      <c r="A1709" s="81"/>
      <c r="B1709" s="82"/>
      <c r="D1709" s="84"/>
      <c r="E1709" s="81"/>
      <c r="F1709" s="81"/>
      <c r="G1709" s="82"/>
      <c r="I1709" s="84"/>
      <c r="J1709" s="81"/>
      <c r="K1709" s="81"/>
      <c r="L1709" s="82"/>
      <c r="N1709" s="84"/>
    </row>
    <row r="1710" spans="1:14" s="83" customFormat="1" x14ac:dyDescent="0.2">
      <c r="A1710" s="81"/>
      <c r="B1710" s="82"/>
      <c r="D1710" s="84"/>
      <c r="E1710" s="81"/>
      <c r="F1710" s="81"/>
      <c r="G1710" s="82"/>
      <c r="I1710" s="84"/>
      <c r="J1710" s="81"/>
      <c r="K1710" s="81"/>
      <c r="L1710" s="82"/>
      <c r="N1710" s="84"/>
    </row>
    <row r="1711" spans="1:14" s="83" customFormat="1" x14ac:dyDescent="0.2">
      <c r="A1711" s="81"/>
      <c r="B1711" s="82"/>
      <c r="D1711" s="84"/>
      <c r="E1711" s="81"/>
      <c r="F1711" s="81"/>
      <c r="G1711" s="82"/>
      <c r="I1711" s="84"/>
      <c r="J1711" s="81"/>
      <c r="K1711" s="81"/>
      <c r="L1711" s="82"/>
      <c r="N1711" s="84"/>
    </row>
    <row r="1712" spans="1:14" s="83" customFormat="1" x14ac:dyDescent="0.2">
      <c r="A1712" s="81"/>
      <c r="B1712" s="82"/>
      <c r="D1712" s="84"/>
      <c r="E1712" s="81"/>
      <c r="F1712" s="81"/>
      <c r="G1712" s="82"/>
      <c r="I1712" s="84"/>
      <c r="J1712" s="81"/>
      <c r="K1712" s="81"/>
      <c r="L1712" s="82"/>
      <c r="N1712" s="84"/>
    </row>
    <row r="1713" spans="1:14" s="83" customFormat="1" x14ac:dyDescent="0.2">
      <c r="A1713" s="81"/>
      <c r="B1713" s="82"/>
      <c r="D1713" s="84"/>
      <c r="E1713" s="81"/>
      <c r="F1713" s="81"/>
      <c r="G1713" s="82"/>
      <c r="I1713" s="84"/>
      <c r="J1713" s="81"/>
      <c r="K1713" s="81"/>
      <c r="L1713" s="82"/>
      <c r="N1713" s="84"/>
    </row>
    <row r="1714" spans="1:14" s="83" customFormat="1" x14ac:dyDescent="0.2">
      <c r="A1714" s="81"/>
      <c r="B1714" s="82"/>
      <c r="D1714" s="84"/>
      <c r="E1714" s="81"/>
      <c r="F1714" s="81"/>
      <c r="G1714" s="82"/>
      <c r="I1714" s="84"/>
      <c r="J1714" s="81"/>
      <c r="K1714" s="81"/>
      <c r="L1714" s="82"/>
      <c r="N1714" s="84"/>
    </row>
    <row r="1715" spans="1:14" s="83" customFormat="1" x14ac:dyDescent="0.2">
      <c r="A1715" s="81"/>
      <c r="B1715" s="82"/>
      <c r="D1715" s="84"/>
      <c r="E1715" s="81"/>
      <c r="F1715" s="81"/>
      <c r="G1715" s="82"/>
      <c r="I1715" s="84"/>
      <c r="J1715" s="81"/>
      <c r="K1715" s="81"/>
      <c r="L1715" s="82"/>
      <c r="N1715" s="84"/>
    </row>
    <row r="1716" spans="1:14" s="83" customFormat="1" x14ac:dyDescent="0.2">
      <c r="A1716" s="81"/>
      <c r="B1716" s="82"/>
      <c r="D1716" s="84"/>
      <c r="E1716" s="81"/>
      <c r="F1716" s="81"/>
      <c r="G1716" s="82"/>
      <c r="I1716" s="84"/>
      <c r="J1716" s="81"/>
      <c r="K1716" s="81"/>
      <c r="L1716" s="82"/>
      <c r="N1716" s="84"/>
    </row>
    <row r="1717" spans="1:14" s="83" customFormat="1" x14ac:dyDescent="0.2">
      <c r="A1717" s="81"/>
      <c r="B1717" s="82"/>
      <c r="D1717" s="84"/>
      <c r="E1717" s="81"/>
      <c r="F1717" s="81"/>
      <c r="G1717" s="82"/>
      <c r="I1717" s="84"/>
      <c r="J1717" s="81"/>
      <c r="K1717" s="81"/>
      <c r="L1717" s="82"/>
      <c r="N1717" s="84"/>
    </row>
    <row r="1718" spans="1:14" s="83" customFormat="1" x14ac:dyDescent="0.2">
      <c r="A1718" s="81"/>
      <c r="B1718" s="82"/>
      <c r="D1718" s="84"/>
      <c r="E1718" s="81"/>
      <c r="F1718" s="81"/>
      <c r="G1718" s="82"/>
      <c r="I1718" s="84"/>
      <c r="J1718" s="81"/>
      <c r="K1718" s="81"/>
      <c r="L1718" s="82"/>
      <c r="N1718" s="84"/>
    </row>
    <row r="1719" spans="1:14" s="83" customFormat="1" x14ac:dyDescent="0.2">
      <c r="A1719" s="81"/>
      <c r="B1719" s="82"/>
      <c r="D1719" s="84"/>
      <c r="E1719" s="81"/>
      <c r="F1719" s="81"/>
      <c r="G1719" s="82"/>
      <c r="I1719" s="84"/>
      <c r="J1719" s="81"/>
      <c r="K1719" s="81"/>
      <c r="L1719" s="82"/>
      <c r="N1719" s="84"/>
    </row>
    <row r="1720" spans="1:14" s="83" customFormat="1" x14ac:dyDescent="0.2">
      <c r="A1720" s="81"/>
      <c r="B1720" s="82"/>
      <c r="D1720" s="84"/>
      <c r="E1720" s="81"/>
      <c r="F1720" s="81"/>
      <c r="G1720" s="82"/>
      <c r="I1720" s="84"/>
      <c r="J1720" s="81"/>
      <c r="K1720" s="81"/>
      <c r="L1720" s="82"/>
      <c r="N1720" s="84"/>
    </row>
    <row r="1721" spans="1:14" s="83" customFormat="1" x14ac:dyDescent="0.2">
      <c r="A1721" s="81"/>
      <c r="B1721" s="82"/>
      <c r="D1721" s="84"/>
      <c r="E1721" s="81"/>
      <c r="F1721" s="81"/>
      <c r="G1721" s="82"/>
      <c r="I1721" s="84"/>
      <c r="J1721" s="81"/>
      <c r="K1721" s="81"/>
      <c r="L1721" s="82"/>
      <c r="N1721" s="84"/>
    </row>
    <row r="1722" spans="1:14" s="83" customFormat="1" x14ac:dyDescent="0.2">
      <c r="A1722" s="81"/>
      <c r="B1722" s="82"/>
      <c r="D1722" s="84"/>
      <c r="E1722" s="81"/>
      <c r="F1722" s="81"/>
      <c r="G1722" s="82"/>
      <c r="I1722" s="84"/>
      <c r="J1722" s="81"/>
      <c r="K1722" s="81"/>
      <c r="L1722" s="82"/>
      <c r="N1722" s="84"/>
    </row>
    <row r="1723" spans="1:14" s="83" customFormat="1" x14ac:dyDescent="0.2">
      <c r="A1723" s="81"/>
      <c r="B1723" s="82"/>
      <c r="D1723" s="84"/>
      <c r="E1723" s="81"/>
      <c r="F1723" s="81"/>
      <c r="G1723" s="82"/>
      <c r="I1723" s="84"/>
      <c r="J1723" s="81"/>
      <c r="K1723" s="81"/>
      <c r="L1723" s="82"/>
      <c r="N1723" s="84"/>
    </row>
    <row r="1724" spans="1:14" s="83" customFormat="1" x14ac:dyDescent="0.2">
      <c r="A1724" s="81"/>
      <c r="B1724" s="82"/>
      <c r="D1724" s="84"/>
      <c r="E1724" s="81"/>
      <c r="F1724" s="81"/>
      <c r="G1724" s="82"/>
      <c r="I1724" s="84"/>
      <c r="J1724" s="81"/>
      <c r="K1724" s="81"/>
      <c r="L1724" s="82"/>
      <c r="N1724" s="84"/>
    </row>
    <row r="1725" spans="1:14" s="83" customFormat="1" x14ac:dyDescent="0.2">
      <c r="A1725" s="81"/>
      <c r="B1725" s="82"/>
      <c r="D1725" s="84"/>
      <c r="E1725" s="81"/>
      <c r="F1725" s="81"/>
      <c r="G1725" s="82"/>
      <c r="I1725" s="84"/>
      <c r="J1725" s="81"/>
      <c r="K1725" s="81"/>
      <c r="L1725" s="82"/>
      <c r="N1725" s="84"/>
    </row>
    <row r="1726" spans="1:14" s="83" customFormat="1" x14ac:dyDescent="0.2">
      <c r="A1726" s="81"/>
      <c r="B1726" s="82"/>
      <c r="D1726" s="84"/>
      <c r="E1726" s="81"/>
      <c r="F1726" s="81"/>
      <c r="G1726" s="82"/>
      <c r="I1726" s="84"/>
      <c r="J1726" s="81"/>
      <c r="K1726" s="81"/>
      <c r="L1726" s="82"/>
      <c r="N1726" s="84"/>
    </row>
    <row r="1727" spans="1:14" s="83" customFormat="1" x14ac:dyDescent="0.2">
      <c r="A1727" s="81"/>
      <c r="B1727" s="82"/>
      <c r="D1727" s="84"/>
      <c r="E1727" s="81"/>
      <c r="F1727" s="81"/>
      <c r="G1727" s="82"/>
      <c r="I1727" s="84"/>
      <c r="J1727" s="81"/>
      <c r="K1727" s="81"/>
      <c r="L1727" s="82"/>
      <c r="N1727" s="84"/>
    </row>
    <row r="1728" spans="1:14" s="83" customFormat="1" x14ac:dyDescent="0.2">
      <c r="A1728" s="81"/>
      <c r="B1728" s="82"/>
      <c r="D1728" s="84"/>
      <c r="E1728" s="81"/>
      <c r="F1728" s="81"/>
      <c r="G1728" s="82"/>
      <c r="I1728" s="84"/>
      <c r="J1728" s="81"/>
      <c r="K1728" s="81"/>
      <c r="L1728" s="82"/>
      <c r="N1728" s="84"/>
    </row>
    <row r="1729" spans="1:14" s="83" customFormat="1" x14ac:dyDescent="0.2">
      <c r="A1729" s="81"/>
      <c r="B1729" s="82"/>
      <c r="D1729" s="84"/>
      <c r="E1729" s="81"/>
      <c r="F1729" s="81"/>
      <c r="G1729" s="82"/>
      <c r="I1729" s="84"/>
      <c r="J1729" s="81"/>
      <c r="K1729" s="81"/>
      <c r="L1729" s="82"/>
      <c r="N1729" s="84"/>
    </row>
    <row r="1730" spans="1:14" s="83" customFormat="1" x14ac:dyDescent="0.2">
      <c r="A1730" s="81"/>
      <c r="B1730" s="82"/>
      <c r="D1730" s="84"/>
      <c r="E1730" s="81"/>
      <c r="F1730" s="81"/>
      <c r="G1730" s="82"/>
      <c r="I1730" s="84"/>
      <c r="J1730" s="81"/>
      <c r="K1730" s="81"/>
      <c r="L1730" s="82"/>
      <c r="N1730" s="84"/>
    </row>
    <row r="1731" spans="1:14" s="83" customFormat="1" x14ac:dyDescent="0.2">
      <c r="A1731" s="81"/>
      <c r="B1731" s="82"/>
      <c r="D1731" s="84"/>
      <c r="E1731" s="81"/>
      <c r="F1731" s="81"/>
      <c r="G1731" s="82"/>
      <c r="I1731" s="84"/>
      <c r="J1731" s="81"/>
      <c r="K1731" s="81"/>
      <c r="L1731" s="82"/>
      <c r="N1731" s="84"/>
    </row>
    <row r="1732" spans="1:14" s="83" customFormat="1" x14ac:dyDescent="0.2">
      <c r="A1732" s="81"/>
      <c r="B1732" s="82"/>
      <c r="D1732" s="84"/>
      <c r="E1732" s="81"/>
      <c r="F1732" s="81"/>
      <c r="G1732" s="82"/>
      <c r="I1732" s="84"/>
      <c r="J1732" s="81"/>
      <c r="K1732" s="81"/>
      <c r="L1732" s="82"/>
      <c r="N1732" s="84"/>
    </row>
    <row r="1733" spans="1:14" s="83" customFormat="1" x14ac:dyDescent="0.2">
      <c r="A1733" s="81"/>
      <c r="B1733" s="82"/>
      <c r="D1733" s="84"/>
      <c r="E1733" s="81"/>
      <c r="F1733" s="81"/>
      <c r="G1733" s="82"/>
      <c r="I1733" s="84"/>
      <c r="J1733" s="81"/>
      <c r="K1733" s="81"/>
      <c r="L1733" s="82"/>
      <c r="N1733" s="84"/>
    </row>
    <row r="1734" spans="1:14" s="83" customFormat="1" x14ac:dyDescent="0.2">
      <c r="A1734" s="81"/>
      <c r="B1734" s="82"/>
      <c r="D1734" s="84"/>
      <c r="E1734" s="81"/>
      <c r="F1734" s="81"/>
      <c r="G1734" s="82"/>
      <c r="I1734" s="84"/>
      <c r="J1734" s="81"/>
      <c r="K1734" s="81"/>
      <c r="L1734" s="82"/>
      <c r="N1734" s="84"/>
    </row>
    <row r="1735" spans="1:14" s="83" customFormat="1" x14ac:dyDescent="0.2">
      <c r="A1735" s="81"/>
      <c r="B1735" s="82"/>
      <c r="D1735" s="84"/>
      <c r="E1735" s="81"/>
      <c r="F1735" s="81"/>
      <c r="G1735" s="82"/>
      <c r="I1735" s="84"/>
      <c r="J1735" s="81"/>
      <c r="K1735" s="81"/>
      <c r="L1735" s="82"/>
      <c r="N1735" s="84"/>
    </row>
    <row r="1736" spans="1:14" s="83" customFormat="1" x14ac:dyDescent="0.2">
      <c r="A1736" s="81"/>
      <c r="B1736" s="82"/>
      <c r="D1736" s="84"/>
      <c r="E1736" s="81"/>
      <c r="F1736" s="81"/>
      <c r="G1736" s="82"/>
      <c r="I1736" s="84"/>
      <c r="J1736" s="81"/>
      <c r="K1736" s="81"/>
      <c r="L1736" s="82"/>
      <c r="N1736" s="84"/>
    </row>
    <row r="1737" spans="1:14" s="83" customFormat="1" x14ac:dyDescent="0.2">
      <c r="A1737" s="81"/>
      <c r="B1737" s="82"/>
      <c r="D1737" s="84"/>
      <c r="E1737" s="81"/>
      <c r="F1737" s="81"/>
      <c r="G1737" s="82"/>
      <c r="I1737" s="84"/>
      <c r="J1737" s="81"/>
      <c r="K1737" s="81"/>
      <c r="L1737" s="82"/>
      <c r="N1737" s="84"/>
    </row>
    <row r="1738" spans="1:14" s="83" customFormat="1" x14ac:dyDescent="0.2">
      <c r="A1738" s="81"/>
      <c r="B1738" s="82"/>
      <c r="D1738" s="84"/>
      <c r="E1738" s="81"/>
      <c r="F1738" s="81"/>
      <c r="G1738" s="82"/>
      <c r="I1738" s="84"/>
      <c r="J1738" s="81"/>
      <c r="K1738" s="81"/>
      <c r="L1738" s="82"/>
      <c r="N1738" s="84"/>
    </row>
    <row r="1739" spans="1:14" s="83" customFormat="1" x14ac:dyDescent="0.2">
      <c r="A1739" s="81"/>
      <c r="B1739" s="82"/>
      <c r="D1739" s="84"/>
      <c r="E1739" s="81"/>
      <c r="F1739" s="81"/>
      <c r="G1739" s="82"/>
      <c r="I1739" s="84"/>
      <c r="J1739" s="81"/>
      <c r="K1739" s="81"/>
      <c r="L1739" s="82"/>
      <c r="N1739" s="84"/>
    </row>
    <row r="1740" spans="1:14" s="83" customFormat="1" x14ac:dyDescent="0.2">
      <c r="A1740" s="81"/>
      <c r="B1740" s="82"/>
      <c r="D1740" s="84"/>
      <c r="E1740" s="81"/>
      <c r="F1740" s="81"/>
      <c r="G1740" s="82"/>
      <c r="I1740" s="84"/>
      <c r="J1740" s="81"/>
      <c r="K1740" s="81"/>
      <c r="L1740" s="82"/>
      <c r="N1740" s="84"/>
    </row>
    <row r="1741" spans="1:14" s="83" customFormat="1" x14ac:dyDescent="0.2">
      <c r="A1741" s="81"/>
      <c r="B1741" s="82"/>
      <c r="D1741" s="84"/>
      <c r="E1741" s="81"/>
      <c r="F1741" s="81"/>
      <c r="G1741" s="82"/>
      <c r="I1741" s="84"/>
      <c r="J1741" s="81"/>
      <c r="K1741" s="81"/>
      <c r="L1741" s="82"/>
      <c r="N1741" s="84"/>
    </row>
    <row r="1742" spans="1:14" s="83" customFormat="1" x14ac:dyDescent="0.2">
      <c r="A1742" s="81"/>
      <c r="B1742" s="82"/>
      <c r="D1742" s="84"/>
      <c r="E1742" s="81"/>
      <c r="F1742" s="81"/>
      <c r="G1742" s="82"/>
      <c r="I1742" s="84"/>
      <c r="J1742" s="81"/>
      <c r="K1742" s="81"/>
      <c r="L1742" s="82"/>
      <c r="N1742" s="84"/>
    </row>
    <row r="1743" spans="1:14" s="83" customFormat="1" x14ac:dyDescent="0.2">
      <c r="A1743" s="81"/>
      <c r="B1743" s="82"/>
      <c r="D1743" s="84"/>
      <c r="E1743" s="81"/>
      <c r="F1743" s="81"/>
      <c r="G1743" s="82"/>
      <c r="I1743" s="84"/>
      <c r="J1743" s="81"/>
      <c r="K1743" s="81"/>
      <c r="L1743" s="82"/>
      <c r="N1743" s="84"/>
    </row>
    <row r="1744" spans="1:14" s="83" customFormat="1" x14ac:dyDescent="0.2">
      <c r="A1744" s="81"/>
      <c r="B1744" s="82"/>
      <c r="D1744" s="84"/>
      <c r="E1744" s="81"/>
      <c r="F1744" s="81"/>
      <c r="G1744" s="82"/>
      <c r="I1744" s="84"/>
      <c r="J1744" s="81"/>
      <c r="K1744" s="81"/>
      <c r="L1744" s="82"/>
      <c r="N1744" s="84"/>
    </row>
    <row r="1745" spans="1:14" s="83" customFormat="1" x14ac:dyDescent="0.2">
      <c r="A1745" s="81"/>
      <c r="B1745" s="82"/>
      <c r="D1745" s="84"/>
      <c r="E1745" s="81"/>
      <c r="F1745" s="81"/>
      <c r="G1745" s="82"/>
      <c r="I1745" s="84"/>
      <c r="J1745" s="81"/>
      <c r="K1745" s="81"/>
      <c r="L1745" s="82"/>
      <c r="N1745" s="84"/>
    </row>
    <row r="1746" spans="1:14" s="83" customFormat="1" x14ac:dyDescent="0.2">
      <c r="A1746" s="81"/>
      <c r="B1746" s="82"/>
      <c r="D1746" s="84"/>
      <c r="E1746" s="81"/>
      <c r="F1746" s="81"/>
      <c r="G1746" s="82"/>
      <c r="I1746" s="84"/>
      <c r="J1746" s="81"/>
      <c r="K1746" s="81"/>
      <c r="L1746" s="82"/>
      <c r="N1746" s="84"/>
    </row>
    <row r="1747" spans="1:14" s="83" customFormat="1" x14ac:dyDescent="0.2">
      <c r="A1747" s="81"/>
      <c r="B1747" s="82"/>
      <c r="D1747" s="84"/>
      <c r="E1747" s="81"/>
      <c r="F1747" s="81"/>
      <c r="G1747" s="82"/>
      <c r="I1747" s="84"/>
      <c r="J1747" s="81"/>
      <c r="K1747" s="81"/>
      <c r="L1747" s="82"/>
      <c r="N1747" s="84"/>
    </row>
    <row r="1748" spans="1:14" s="83" customFormat="1" x14ac:dyDescent="0.2">
      <c r="A1748" s="81"/>
      <c r="B1748" s="82"/>
      <c r="D1748" s="84"/>
      <c r="E1748" s="81"/>
      <c r="F1748" s="81"/>
      <c r="G1748" s="82"/>
      <c r="I1748" s="84"/>
      <c r="J1748" s="81"/>
      <c r="K1748" s="81"/>
      <c r="L1748" s="82"/>
      <c r="N1748" s="84"/>
    </row>
    <row r="1749" spans="1:14" s="83" customFormat="1" x14ac:dyDescent="0.2">
      <c r="A1749" s="81"/>
      <c r="B1749" s="82"/>
      <c r="D1749" s="84"/>
      <c r="E1749" s="81"/>
      <c r="F1749" s="81"/>
      <c r="G1749" s="82"/>
      <c r="I1749" s="84"/>
      <c r="J1749" s="81"/>
      <c r="K1749" s="81"/>
      <c r="L1749" s="82"/>
      <c r="N1749" s="84"/>
    </row>
    <row r="1750" spans="1:14" s="83" customFormat="1" x14ac:dyDescent="0.2">
      <c r="A1750" s="81"/>
      <c r="B1750" s="82"/>
      <c r="D1750" s="84"/>
      <c r="E1750" s="81"/>
      <c r="F1750" s="81"/>
      <c r="G1750" s="82"/>
      <c r="I1750" s="84"/>
      <c r="J1750" s="81"/>
      <c r="K1750" s="81"/>
      <c r="L1750" s="82"/>
      <c r="N1750" s="84"/>
    </row>
    <row r="1751" spans="1:14" s="83" customFormat="1" x14ac:dyDescent="0.2">
      <c r="A1751" s="81"/>
      <c r="B1751" s="82"/>
      <c r="D1751" s="84"/>
      <c r="E1751" s="81"/>
      <c r="F1751" s="81"/>
      <c r="G1751" s="82"/>
      <c r="I1751" s="84"/>
      <c r="J1751" s="81"/>
      <c r="K1751" s="81"/>
      <c r="L1751" s="82"/>
      <c r="N1751" s="84"/>
    </row>
    <row r="1752" spans="1:14" s="83" customFormat="1" x14ac:dyDescent="0.2">
      <c r="A1752" s="81"/>
      <c r="B1752" s="82"/>
      <c r="D1752" s="84"/>
      <c r="E1752" s="81"/>
      <c r="F1752" s="81"/>
      <c r="G1752" s="82"/>
      <c r="I1752" s="84"/>
      <c r="J1752" s="81"/>
      <c r="K1752" s="81"/>
      <c r="L1752" s="82"/>
      <c r="N1752" s="84"/>
    </row>
    <row r="1753" spans="1:14" s="83" customFormat="1" x14ac:dyDescent="0.2">
      <c r="A1753" s="81"/>
      <c r="B1753" s="82"/>
      <c r="D1753" s="84"/>
      <c r="E1753" s="81"/>
      <c r="F1753" s="81"/>
      <c r="G1753" s="82"/>
      <c r="I1753" s="84"/>
      <c r="J1753" s="81"/>
      <c r="K1753" s="81"/>
      <c r="L1753" s="82"/>
      <c r="N1753" s="84"/>
    </row>
    <row r="1754" spans="1:14" s="83" customFormat="1" x14ac:dyDescent="0.2">
      <c r="A1754" s="81"/>
      <c r="B1754" s="82"/>
      <c r="D1754" s="84"/>
      <c r="E1754" s="81"/>
      <c r="F1754" s="81"/>
      <c r="G1754" s="82"/>
      <c r="I1754" s="84"/>
      <c r="J1754" s="81"/>
      <c r="K1754" s="81"/>
      <c r="L1754" s="82"/>
      <c r="N1754" s="84"/>
    </row>
    <row r="1755" spans="1:14" s="83" customFormat="1" x14ac:dyDescent="0.2">
      <c r="A1755" s="81"/>
      <c r="B1755" s="82"/>
      <c r="D1755" s="84"/>
      <c r="E1755" s="81"/>
      <c r="F1755" s="81"/>
      <c r="G1755" s="82"/>
      <c r="I1755" s="84"/>
      <c r="J1755" s="81"/>
      <c r="K1755" s="81"/>
      <c r="L1755" s="82"/>
      <c r="N1755" s="84"/>
    </row>
    <row r="1756" spans="1:14" s="83" customFormat="1" x14ac:dyDescent="0.2">
      <c r="A1756" s="81"/>
      <c r="B1756" s="82"/>
      <c r="D1756" s="84"/>
      <c r="E1756" s="81"/>
      <c r="F1756" s="81"/>
      <c r="G1756" s="82"/>
      <c r="I1756" s="84"/>
      <c r="J1756" s="81"/>
      <c r="K1756" s="81"/>
      <c r="L1756" s="82"/>
      <c r="N1756" s="84"/>
    </row>
    <row r="1757" spans="1:14" s="83" customFormat="1" x14ac:dyDescent="0.2">
      <c r="A1757" s="81"/>
      <c r="B1757" s="82"/>
      <c r="D1757" s="84"/>
      <c r="E1757" s="81"/>
      <c r="F1757" s="81"/>
      <c r="G1757" s="82"/>
      <c r="I1757" s="84"/>
      <c r="J1757" s="81"/>
      <c r="K1757" s="81"/>
      <c r="L1757" s="82"/>
      <c r="N1757" s="84"/>
    </row>
    <row r="1758" spans="1:14" s="83" customFormat="1" x14ac:dyDescent="0.2">
      <c r="A1758" s="81"/>
      <c r="B1758" s="82"/>
      <c r="D1758" s="84"/>
      <c r="E1758" s="81"/>
      <c r="F1758" s="81"/>
      <c r="G1758" s="82"/>
      <c r="I1758" s="84"/>
      <c r="J1758" s="81"/>
      <c r="K1758" s="81"/>
      <c r="L1758" s="82"/>
      <c r="N1758" s="84"/>
    </row>
    <row r="1759" spans="1:14" s="83" customFormat="1" x14ac:dyDescent="0.2">
      <c r="A1759" s="81"/>
      <c r="B1759" s="82"/>
      <c r="D1759" s="84"/>
      <c r="E1759" s="81"/>
      <c r="F1759" s="81"/>
      <c r="G1759" s="82"/>
      <c r="I1759" s="84"/>
      <c r="J1759" s="81"/>
      <c r="K1759" s="81"/>
      <c r="L1759" s="82"/>
      <c r="N1759" s="84"/>
    </row>
    <row r="1760" spans="1:14" s="83" customFormat="1" x14ac:dyDescent="0.2">
      <c r="A1760" s="81"/>
      <c r="B1760" s="82"/>
      <c r="D1760" s="84"/>
      <c r="E1760" s="81"/>
      <c r="F1760" s="81"/>
      <c r="G1760" s="82"/>
      <c r="I1760" s="84"/>
      <c r="J1760" s="81"/>
      <c r="K1760" s="81"/>
      <c r="L1760" s="82"/>
      <c r="N1760" s="84"/>
    </row>
    <row r="1761" spans="1:14" s="83" customFormat="1" x14ac:dyDescent="0.2">
      <c r="A1761" s="81"/>
      <c r="B1761" s="82"/>
      <c r="D1761" s="84"/>
      <c r="E1761" s="81"/>
      <c r="F1761" s="81"/>
      <c r="G1761" s="82"/>
      <c r="I1761" s="84"/>
      <c r="J1761" s="81"/>
      <c r="K1761" s="81"/>
      <c r="L1761" s="82"/>
      <c r="N1761" s="84"/>
    </row>
    <row r="1762" spans="1:14" s="83" customFormat="1" x14ac:dyDescent="0.2">
      <c r="A1762" s="81"/>
      <c r="B1762" s="82"/>
      <c r="D1762" s="84"/>
      <c r="E1762" s="81"/>
      <c r="F1762" s="81"/>
      <c r="G1762" s="82"/>
      <c r="I1762" s="84"/>
      <c r="J1762" s="81"/>
      <c r="K1762" s="81"/>
      <c r="L1762" s="82"/>
      <c r="N1762" s="84"/>
    </row>
    <row r="1763" spans="1:14" s="83" customFormat="1" x14ac:dyDescent="0.2">
      <c r="A1763" s="81"/>
      <c r="B1763" s="82"/>
      <c r="D1763" s="84"/>
      <c r="E1763" s="81"/>
      <c r="F1763" s="81"/>
      <c r="G1763" s="82"/>
      <c r="I1763" s="84"/>
      <c r="J1763" s="81"/>
      <c r="K1763" s="81"/>
      <c r="L1763" s="82"/>
      <c r="N1763" s="84"/>
    </row>
    <row r="1764" spans="1:14" s="83" customFormat="1" x14ac:dyDescent="0.2">
      <c r="A1764" s="81"/>
      <c r="B1764" s="82"/>
      <c r="D1764" s="84"/>
      <c r="E1764" s="81"/>
      <c r="F1764" s="81"/>
      <c r="G1764" s="82"/>
      <c r="I1764" s="84"/>
      <c r="J1764" s="81"/>
      <c r="K1764" s="81"/>
      <c r="L1764" s="82"/>
      <c r="N1764" s="84"/>
    </row>
    <row r="1765" spans="1:14" s="83" customFormat="1" x14ac:dyDescent="0.2">
      <c r="A1765" s="81"/>
      <c r="B1765" s="82"/>
      <c r="D1765" s="84"/>
      <c r="E1765" s="81"/>
      <c r="F1765" s="81"/>
      <c r="G1765" s="82"/>
      <c r="I1765" s="84"/>
      <c r="J1765" s="81"/>
      <c r="K1765" s="81"/>
      <c r="L1765" s="82"/>
      <c r="N1765" s="84"/>
    </row>
    <row r="1766" spans="1:14" s="83" customFormat="1" x14ac:dyDescent="0.2">
      <c r="A1766" s="81"/>
      <c r="B1766" s="82"/>
      <c r="D1766" s="84"/>
      <c r="E1766" s="81"/>
      <c r="F1766" s="81"/>
      <c r="G1766" s="82"/>
      <c r="I1766" s="84"/>
      <c r="J1766" s="81"/>
      <c r="K1766" s="81"/>
      <c r="L1766" s="82"/>
      <c r="N1766" s="84"/>
    </row>
    <row r="1767" spans="1:14" s="83" customFormat="1" x14ac:dyDescent="0.2">
      <c r="A1767" s="81"/>
      <c r="B1767" s="82"/>
      <c r="D1767" s="84"/>
      <c r="E1767" s="81"/>
      <c r="F1767" s="81"/>
      <c r="G1767" s="82"/>
      <c r="I1767" s="84"/>
      <c r="J1767" s="81"/>
      <c r="K1767" s="81"/>
      <c r="L1767" s="82"/>
      <c r="N1767" s="84"/>
    </row>
    <row r="1768" spans="1:14" s="83" customFormat="1" x14ac:dyDescent="0.2">
      <c r="A1768" s="81"/>
      <c r="B1768" s="82"/>
      <c r="D1768" s="84"/>
      <c r="E1768" s="81"/>
      <c r="F1768" s="81"/>
      <c r="G1768" s="82"/>
      <c r="I1768" s="84"/>
      <c r="J1768" s="81"/>
      <c r="K1768" s="81"/>
      <c r="L1768" s="82"/>
      <c r="N1768" s="84"/>
    </row>
    <row r="1769" spans="1:14" s="83" customFormat="1" x14ac:dyDescent="0.2">
      <c r="A1769" s="81"/>
      <c r="B1769" s="82"/>
      <c r="D1769" s="84"/>
      <c r="E1769" s="81"/>
      <c r="F1769" s="81"/>
      <c r="G1769" s="82"/>
      <c r="I1769" s="84"/>
      <c r="J1769" s="81"/>
      <c r="K1769" s="81"/>
      <c r="L1769" s="82"/>
      <c r="N1769" s="84"/>
    </row>
    <row r="1770" spans="1:14" s="83" customFormat="1" x14ac:dyDescent="0.2">
      <c r="A1770" s="81"/>
      <c r="B1770" s="82"/>
      <c r="D1770" s="84"/>
      <c r="E1770" s="81"/>
      <c r="F1770" s="81"/>
      <c r="G1770" s="82"/>
      <c r="I1770" s="84"/>
      <c r="J1770" s="81"/>
      <c r="K1770" s="81"/>
      <c r="L1770" s="82"/>
      <c r="N1770" s="84"/>
    </row>
    <row r="1771" spans="1:14" s="83" customFormat="1" x14ac:dyDescent="0.2">
      <c r="A1771" s="81"/>
      <c r="B1771" s="82"/>
      <c r="D1771" s="84"/>
      <c r="E1771" s="81"/>
      <c r="F1771" s="81"/>
      <c r="G1771" s="82"/>
      <c r="I1771" s="84"/>
      <c r="J1771" s="81"/>
      <c r="K1771" s="81"/>
      <c r="L1771" s="82"/>
      <c r="N1771" s="84"/>
    </row>
    <row r="1772" spans="1:14" s="83" customFormat="1" x14ac:dyDescent="0.2">
      <c r="A1772" s="81"/>
      <c r="B1772" s="82"/>
      <c r="D1772" s="84"/>
      <c r="E1772" s="81"/>
      <c r="F1772" s="81"/>
      <c r="G1772" s="82"/>
      <c r="I1772" s="84"/>
      <c r="J1772" s="81"/>
      <c r="K1772" s="81"/>
      <c r="L1772" s="82"/>
      <c r="N1772" s="84"/>
    </row>
    <row r="1773" spans="1:14" s="83" customFormat="1" x14ac:dyDescent="0.2">
      <c r="A1773" s="81"/>
      <c r="B1773" s="82"/>
      <c r="D1773" s="84"/>
      <c r="E1773" s="81"/>
      <c r="F1773" s="81"/>
      <c r="G1773" s="82"/>
      <c r="I1773" s="84"/>
      <c r="J1773" s="81"/>
      <c r="K1773" s="81"/>
      <c r="L1773" s="82"/>
      <c r="N1773" s="84"/>
    </row>
    <row r="1774" spans="1:14" s="83" customFormat="1" x14ac:dyDescent="0.2">
      <c r="A1774" s="81"/>
      <c r="B1774" s="82"/>
      <c r="D1774" s="84"/>
      <c r="E1774" s="81"/>
      <c r="F1774" s="81"/>
      <c r="G1774" s="82"/>
      <c r="I1774" s="84"/>
      <c r="J1774" s="81"/>
      <c r="K1774" s="81"/>
      <c r="L1774" s="82"/>
      <c r="N1774" s="84"/>
    </row>
    <row r="1775" spans="1:14" s="83" customFormat="1" x14ac:dyDescent="0.2">
      <c r="A1775" s="81"/>
      <c r="B1775" s="82"/>
      <c r="D1775" s="84"/>
      <c r="E1775" s="81"/>
      <c r="F1775" s="81"/>
      <c r="G1775" s="82"/>
      <c r="I1775" s="84"/>
      <c r="J1775" s="81"/>
      <c r="K1775" s="81"/>
      <c r="L1775" s="82"/>
      <c r="N1775" s="84"/>
    </row>
    <row r="1776" spans="1:14" s="83" customFormat="1" x14ac:dyDescent="0.2">
      <c r="A1776" s="81"/>
      <c r="B1776" s="82"/>
      <c r="D1776" s="84"/>
      <c r="E1776" s="81"/>
      <c r="F1776" s="81"/>
      <c r="G1776" s="82"/>
      <c r="I1776" s="84"/>
      <c r="J1776" s="81"/>
      <c r="K1776" s="81"/>
      <c r="L1776" s="82"/>
      <c r="N1776" s="84"/>
    </row>
    <row r="1777" spans="1:14" s="83" customFormat="1" x14ac:dyDescent="0.2">
      <c r="A1777" s="81"/>
      <c r="B1777" s="82"/>
      <c r="D1777" s="84"/>
      <c r="E1777" s="81"/>
      <c r="F1777" s="81"/>
      <c r="G1777" s="82"/>
      <c r="I1777" s="84"/>
      <c r="J1777" s="81"/>
      <c r="K1777" s="81"/>
      <c r="L1777" s="82"/>
      <c r="N1777" s="84"/>
    </row>
    <row r="1778" spans="1:14" s="83" customFormat="1" x14ac:dyDescent="0.2">
      <c r="A1778" s="81"/>
      <c r="B1778" s="82"/>
      <c r="D1778" s="84"/>
      <c r="E1778" s="81"/>
      <c r="F1778" s="81"/>
      <c r="G1778" s="82"/>
      <c r="I1778" s="84"/>
      <c r="J1778" s="81"/>
      <c r="K1778" s="81"/>
      <c r="L1778" s="82"/>
      <c r="N1778" s="84"/>
    </row>
    <row r="1779" spans="1:14" s="83" customFormat="1" x14ac:dyDescent="0.2">
      <c r="A1779" s="81"/>
      <c r="B1779" s="82"/>
      <c r="D1779" s="84"/>
      <c r="E1779" s="81"/>
      <c r="F1779" s="81"/>
      <c r="G1779" s="82"/>
      <c r="I1779" s="84"/>
      <c r="J1779" s="81"/>
      <c r="K1779" s="81"/>
      <c r="L1779" s="82"/>
      <c r="N1779" s="84"/>
    </row>
    <row r="1780" spans="1:14" s="83" customFormat="1" x14ac:dyDescent="0.2">
      <c r="A1780" s="81"/>
      <c r="B1780" s="82"/>
      <c r="D1780" s="84"/>
      <c r="E1780" s="81"/>
      <c r="F1780" s="81"/>
      <c r="G1780" s="82"/>
      <c r="I1780" s="84"/>
      <c r="J1780" s="81"/>
      <c r="K1780" s="81"/>
      <c r="L1780" s="82"/>
      <c r="N1780" s="84"/>
    </row>
    <row r="1781" spans="1:14" s="83" customFormat="1" x14ac:dyDescent="0.2">
      <c r="A1781" s="81"/>
      <c r="B1781" s="82"/>
      <c r="D1781" s="84"/>
      <c r="E1781" s="81"/>
      <c r="F1781" s="81"/>
      <c r="G1781" s="82"/>
      <c r="I1781" s="84"/>
      <c r="J1781" s="81"/>
      <c r="K1781" s="81"/>
      <c r="L1781" s="82"/>
      <c r="N1781" s="84"/>
    </row>
    <row r="1782" spans="1:14" s="83" customFormat="1" x14ac:dyDescent="0.2">
      <c r="A1782" s="81"/>
      <c r="B1782" s="82"/>
      <c r="D1782" s="84"/>
      <c r="E1782" s="81"/>
      <c r="F1782" s="81"/>
      <c r="G1782" s="82"/>
      <c r="I1782" s="84"/>
      <c r="J1782" s="81"/>
      <c r="K1782" s="81"/>
      <c r="L1782" s="82"/>
      <c r="N1782" s="84"/>
    </row>
    <row r="1783" spans="1:14" s="83" customFormat="1" x14ac:dyDescent="0.2">
      <c r="A1783" s="81"/>
      <c r="B1783" s="82"/>
      <c r="D1783" s="84"/>
      <c r="E1783" s="81"/>
      <c r="F1783" s="81"/>
      <c r="G1783" s="82"/>
      <c r="I1783" s="84"/>
      <c r="J1783" s="81"/>
      <c r="K1783" s="81"/>
      <c r="L1783" s="82"/>
      <c r="N1783" s="84"/>
    </row>
    <row r="1784" spans="1:14" s="83" customFormat="1" x14ac:dyDescent="0.2">
      <c r="A1784" s="81"/>
      <c r="B1784" s="82"/>
      <c r="D1784" s="84"/>
      <c r="E1784" s="81"/>
      <c r="F1784" s="81"/>
      <c r="G1784" s="82"/>
      <c r="I1784" s="84"/>
      <c r="J1784" s="81"/>
      <c r="K1784" s="81"/>
      <c r="L1784" s="82"/>
      <c r="N1784" s="84"/>
    </row>
    <row r="1785" spans="1:14" s="83" customFormat="1" x14ac:dyDescent="0.2">
      <c r="A1785" s="81"/>
      <c r="B1785" s="82"/>
      <c r="D1785" s="84"/>
      <c r="E1785" s="81"/>
      <c r="F1785" s="81"/>
      <c r="G1785" s="82"/>
      <c r="I1785" s="84"/>
      <c r="J1785" s="81"/>
      <c r="K1785" s="81"/>
      <c r="L1785" s="82"/>
      <c r="N1785" s="84"/>
    </row>
    <row r="1786" spans="1:14" s="83" customFormat="1" x14ac:dyDescent="0.2">
      <c r="A1786" s="81"/>
      <c r="B1786" s="82"/>
      <c r="D1786" s="84"/>
      <c r="E1786" s="81"/>
      <c r="F1786" s="81"/>
      <c r="G1786" s="82"/>
      <c r="I1786" s="84"/>
      <c r="J1786" s="81"/>
      <c r="K1786" s="81"/>
      <c r="L1786" s="82"/>
      <c r="N1786" s="84"/>
    </row>
    <row r="1787" spans="1:14" s="83" customFormat="1" x14ac:dyDescent="0.2">
      <c r="A1787" s="81"/>
      <c r="B1787" s="82"/>
      <c r="D1787" s="84"/>
      <c r="E1787" s="81"/>
      <c r="F1787" s="81"/>
      <c r="G1787" s="82"/>
      <c r="I1787" s="84"/>
      <c r="J1787" s="81"/>
      <c r="K1787" s="81"/>
      <c r="L1787" s="82"/>
      <c r="N1787" s="84"/>
    </row>
    <row r="1788" spans="1:14" s="83" customFormat="1" x14ac:dyDescent="0.2">
      <c r="A1788" s="81"/>
      <c r="B1788" s="82"/>
      <c r="D1788" s="84"/>
      <c r="E1788" s="81"/>
      <c r="F1788" s="81"/>
      <c r="G1788" s="82"/>
      <c r="I1788" s="84"/>
      <c r="J1788" s="81"/>
      <c r="K1788" s="81"/>
      <c r="L1788" s="82"/>
      <c r="N1788" s="84"/>
    </row>
    <row r="1789" spans="1:14" s="83" customFormat="1" x14ac:dyDescent="0.2">
      <c r="A1789" s="81"/>
      <c r="B1789" s="82"/>
      <c r="D1789" s="84"/>
      <c r="E1789" s="81"/>
      <c r="F1789" s="81"/>
      <c r="G1789" s="82"/>
      <c r="I1789" s="84"/>
      <c r="J1789" s="81"/>
      <c r="K1789" s="81"/>
      <c r="L1789" s="82"/>
      <c r="N1789" s="84"/>
    </row>
    <row r="1790" spans="1:14" s="83" customFormat="1" x14ac:dyDescent="0.2">
      <c r="A1790" s="81"/>
      <c r="B1790" s="82"/>
      <c r="D1790" s="84"/>
      <c r="E1790" s="81"/>
      <c r="F1790" s="81"/>
      <c r="G1790" s="82"/>
      <c r="I1790" s="84"/>
      <c r="J1790" s="81"/>
      <c r="K1790" s="81"/>
      <c r="L1790" s="82"/>
      <c r="N1790" s="84"/>
    </row>
    <row r="1791" spans="1:14" s="83" customFormat="1" x14ac:dyDescent="0.2">
      <c r="A1791" s="81"/>
      <c r="B1791" s="82"/>
      <c r="D1791" s="84"/>
      <c r="E1791" s="81"/>
      <c r="F1791" s="81"/>
      <c r="G1791" s="82"/>
      <c r="I1791" s="84"/>
      <c r="J1791" s="81"/>
      <c r="K1791" s="81"/>
      <c r="L1791" s="82"/>
      <c r="N1791" s="84"/>
    </row>
    <row r="1792" spans="1:14" s="83" customFormat="1" x14ac:dyDescent="0.2">
      <c r="A1792" s="81"/>
      <c r="B1792" s="82"/>
      <c r="D1792" s="84"/>
      <c r="E1792" s="81"/>
      <c r="F1792" s="81"/>
      <c r="G1792" s="82"/>
      <c r="I1792" s="84"/>
      <c r="J1792" s="81"/>
      <c r="K1792" s="81"/>
      <c r="L1792" s="82"/>
      <c r="N1792" s="84"/>
    </row>
    <row r="1793" spans="1:14" s="83" customFormat="1" x14ac:dyDescent="0.2">
      <c r="A1793" s="81"/>
      <c r="B1793" s="82"/>
      <c r="D1793" s="84"/>
      <c r="E1793" s="81"/>
      <c r="F1793" s="81"/>
      <c r="G1793" s="82"/>
      <c r="I1793" s="84"/>
      <c r="J1793" s="81"/>
      <c r="K1793" s="81"/>
      <c r="L1793" s="82"/>
      <c r="N1793" s="84"/>
    </row>
    <row r="1794" spans="1:14" s="83" customFormat="1" x14ac:dyDescent="0.2">
      <c r="A1794" s="81"/>
      <c r="B1794" s="82"/>
      <c r="D1794" s="84"/>
      <c r="E1794" s="81"/>
      <c r="F1794" s="81"/>
      <c r="G1794" s="82"/>
      <c r="I1794" s="84"/>
      <c r="J1794" s="81"/>
      <c r="K1794" s="81"/>
      <c r="L1794" s="82"/>
      <c r="N1794" s="84"/>
    </row>
    <row r="1795" spans="1:14" s="83" customFormat="1" x14ac:dyDescent="0.2">
      <c r="A1795" s="81"/>
      <c r="B1795" s="82"/>
      <c r="D1795" s="84"/>
      <c r="E1795" s="81"/>
      <c r="F1795" s="81"/>
      <c r="G1795" s="82"/>
      <c r="I1795" s="84"/>
      <c r="J1795" s="81"/>
      <c r="K1795" s="81"/>
      <c r="L1795" s="82"/>
      <c r="N1795" s="84"/>
    </row>
    <row r="1796" spans="1:14" s="83" customFormat="1" x14ac:dyDescent="0.2">
      <c r="A1796" s="81"/>
      <c r="B1796" s="82"/>
      <c r="D1796" s="84"/>
      <c r="E1796" s="81"/>
      <c r="F1796" s="81"/>
      <c r="G1796" s="82"/>
      <c r="I1796" s="84"/>
      <c r="J1796" s="81"/>
      <c r="K1796" s="81"/>
      <c r="L1796" s="82"/>
      <c r="N1796" s="84"/>
    </row>
    <row r="1797" spans="1:14" s="83" customFormat="1" x14ac:dyDescent="0.2">
      <c r="A1797" s="81"/>
      <c r="B1797" s="82"/>
      <c r="D1797" s="84"/>
      <c r="E1797" s="81"/>
      <c r="F1797" s="81"/>
      <c r="G1797" s="82"/>
      <c r="I1797" s="84"/>
      <c r="J1797" s="81"/>
      <c r="K1797" s="81"/>
      <c r="L1797" s="82"/>
      <c r="N1797" s="84"/>
    </row>
    <row r="1798" spans="1:14" s="83" customFormat="1" x14ac:dyDescent="0.2">
      <c r="A1798" s="81"/>
      <c r="B1798" s="82"/>
      <c r="D1798" s="84"/>
      <c r="E1798" s="81"/>
      <c r="F1798" s="81"/>
      <c r="G1798" s="82"/>
      <c r="I1798" s="84"/>
      <c r="J1798" s="81"/>
      <c r="K1798" s="81"/>
      <c r="L1798" s="82"/>
      <c r="N1798" s="84"/>
    </row>
    <row r="1799" spans="1:14" s="83" customFormat="1" x14ac:dyDescent="0.2">
      <c r="A1799" s="81"/>
      <c r="B1799" s="82"/>
      <c r="D1799" s="84"/>
      <c r="E1799" s="81"/>
      <c r="F1799" s="81"/>
      <c r="G1799" s="82"/>
      <c r="I1799" s="84"/>
      <c r="J1799" s="81"/>
      <c r="K1799" s="81"/>
      <c r="L1799" s="82"/>
      <c r="N1799" s="84"/>
    </row>
    <row r="1800" spans="1:14" s="83" customFormat="1" x14ac:dyDescent="0.2">
      <c r="A1800" s="81"/>
      <c r="B1800" s="82"/>
      <c r="D1800" s="84"/>
      <c r="E1800" s="81"/>
      <c r="F1800" s="81"/>
      <c r="G1800" s="82"/>
      <c r="I1800" s="84"/>
      <c r="J1800" s="81"/>
      <c r="K1800" s="81"/>
      <c r="L1800" s="82"/>
      <c r="N1800" s="84"/>
    </row>
    <row r="1801" spans="1:14" s="83" customFormat="1" x14ac:dyDescent="0.2">
      <c r="A1801" s="81"/>
      <c r="B1801" s="82"/>
      <c r="D1801" s="84"/>
      <c r="E1801" s="81"/>
      <c r="F1801" s="81"/>
      <c r="G1801" s="82"/>
      <c r="I1801" s="84"/>
      <c r="J1801" s="81"/>
      <c r="K1801" s="81"/>
      <c r="L1801" s="82"/>
      <c r="N1801" s="84"/>
    </row>
    <row r="1802" spans="1:14" s="83" customFormat="1" x14ac:dyDescent="0.2">
      <c r="A1802" s="81"/>
      <c r="B1802" s="82"/>
      <c r="D1802" s="84"/>
      <c r="E1802" s="81"/>
      <c r="F1802" s="81"/>
      <c r="G1802" s="82"/>
      <c r="I1802" s="84"/>
      <c r="J1802" s="81"/>
      <c r="K1802" s="81"/>
      <c r="L1802" s="82"/>
      <c r="N1802" s="84"/>
    </row>
    <row r="1803" spans="1:14" s="83" customFormat="1" x14ac:dyDescent="0.2">
      <c r="A1803" s="81"/>
      <c r="B1803" s="82"/>
      <c r="D1803" s="84"/>
      <c r="E1803" s="81"/>
      <c r="F1803" s="81"/>
      <c r="G1803" s="82"/>
      <c r="I1803" s="84"/>
      <c r="J1803" s="81"/>
      <c r="K1803" s="81"/>
      <c r="L1803" s="82"/>
      <c r="N1803" s="84"/>
    </row>
    <row r="1804" spans="1:14" s="83" customFormat="1" x14ac:dyDescent="0.2">
      <c r="A1804" s="81"/>
      <c r="B1804" s="82"/>
      <c r="D1804" s="84"/>
      <c r="E1804" s="81"/>
      <c r="F1804" s="81"/>
      <c r="G1804" s="82"/>
      <c r="I1804" s="84"/>
      <c r="J1804" s="81"/>
      <c r="K1804" s="81"/>
      <c r="L1804" s="82"/>
      <c r="N1804" s="84"/>
    </row>
    <row r="1805" spans="1:14" s="83" customFormat="1" x14ac:dyDescent="0.2">
      <c r="A1805" s="81"/>
      <c r="B1805" s="82"/>
      <c r="D1805" s="84"/>
      <c r="E1805" s="81"/>
      <c r="F1805" s="81"/>
      <c r="G1805" s="82"/>
      <c r="I1805" s="84"/>
      <c r="J1805" s="81"/>
      <c r="K1805" s="81"/>
      <c r="L1805" s="82"/>
      <c r="N1805" s="84"/>
    </row>
    <row r="1806" spans="1:14" s="83" customFormat="1" x14ac:dyDescent="0.2">
      <c r="A1806" s="81"/>
      <c r="B1806" s="82"/>
      <c r="D1806" s="84"/>
      <c r="E1806" s="81"/>
      <c r="F1806" s="81"/>
      <c r="G1806" s="82"/>
      <c r="I1806" s="84"/>
      <c r="J1806" s="81"/>
      <c r="K1806" s="81"/>
      <c r="L1806" s="82"/>
      <c r="N1806" s="84"/>
    </row>
    <row r="1807" spans="1:14" s="83" customFormat="1" x14ac:dyDescent="0.2">
      <c r="A1807" s="81"/>
      <c r="B1807" s="82"/>
      <c r="D1807" s="84"/>
      <c r="E1807" s="81"/>
      <c r="F1807" s="81"/>
      <c r="G1807" s="82"/>
      <c r="I1807" s="84"/>
      <c r="J1807" s="81"/>
      <c r="K1807" s="81"/>
      <c r="L1807" s="82"/>
      <c r="N1807" s="84"/>
    </row>
    <row r="1808" spans="1:14" s="83" customFormat="1" x14ac:dyDescent="0.2">
      <c r="A1808" s="81"/>
      <c r="B1808" s="82"/>
      <c r="D1808" s="84"/>
      <c r="E1808" s="81"/>
      <c r="F1808" s="81"/>
      <c r="G1808" s="82"/>
      <c r="I1808" s="84"/>
      <c r="J1808" s="81"/>
      <c r="K1808" s="81"/>
      <c r="L1808" s="82"/>
      <c r="N1808" s="84"/>
    </row>
    <row r="1809" spans="1:14" s="83" customFormat="1" x14ac:dyDescent="0.2">
      <c r="A1809" s="81"/>
      <c r="B1809" s="82"/>
      <c r="D1809" s="84"/>
      <c r="E1809" s="81"/>
      <c r="F1809" s="81"/>
      <c r="G1809" s="82"/>
      <c r="I1809" s="84"/>
      <c r="J1809" s="81"/>
      <c r="K1809" s="81"/>
      <c r="L1809" s="82"/>
      <c r="N1809" s="84"/>
    </row>
    <row r="1810" spans="1:14" s="83" customFormat="1" x14ac:dyDescent="0.2">
      <c r="A1810" s="81"/>
      <c r="B1810" s="82"/>
      <c r="D1810" s="84"/>
      <c r="E1810" s="81"/>
      <c r="F1810" s="81"/>
      <c r="G1810" s="82"/>
      <c r="I1810" s="84"/>
      <c r="J1810" s="81"/>
      <c r="K1810" s="81"/>
      <c r="L1810" s="82"/>
      <c r="N1810" s="84"/>
    </row>
    <row r="1811" spans="1:14" s="83" customFormat="1" x14ac:dyDescent="0.2">
      <c r="A1811" s="81"/>
      <c r="B1811" s="82"/>
      <c r="D1811" s="84"/>
      <c r="E1811" s="81"/>
      <c r="F1811" s="81"/>
      <c r="G1811" s="82"/>
      <c r="I1811" s="84"/>
      <c r="J1811" s="81"/>
      <c r="K1811" s="81"/>
      <c r="L1811" s="82"/>
      <c r="N1811" s="84"/>
    </row>
    <row r="1812" spans="1:14" s="83" customFormat="1" x14ac:dyDescent="0.2">
      <c r="A1812" s="81"/>
      <c r="B1812" s="82"/>
      <c r="D1812" s="84"/>
      <c r="E1812" s="81"/>
      <c r="F1812" s="81"/>
      <c r="G1812" s="82"/>
      <c r="I1812" s="84"/>
      <c r="J1812" s="81"/>
      <c r="K1812" s="81"/>
      <c r="L1812" s="82"/>
      <c r="N1812" s="84"/>
    </row>
    <row r="1813" spans="1:14" s="83" customFormat="1" x14ac:dyDescent="0.2">
      <c r="A1813" s="81"/>
      <c r="B1813" s="82"/>
      <c r="D1813" s="84"/>
      <c r="E1813" s="81"/>
      <c r="F1813" s="81"/>
      <c r="G1813" s="82"/>
      <c r="I1813" s="84"/>
      <c r="J1813" s="81"/>
      <c r="K1813" s="81"/>
      <c r="L1813" s="82"/>
      <c r="N1813" s="84"/>
    </row>
    <row r="1814" spans="1:14" s="83" customFormat="1" x14ac:dyDescent="0.2">
      <c r="A1814" s="81"/>
      <c r="B1814" s="82"/>
      <c r="D1814" s="84"/>
      <c r="E1814" s="81"/>
      <c r="F1814" s="81"/>
      <c r="G1814" s="82"/>
      <c r="I1814" s="84"/>
      <c r="J1814" s="81"/>
      <c r="K1814" s="81"/>
      <c r="L1814" s="82"/>
      <c r="N1814" s="84"/>
    </row>
    <row r="1815" spans="1:14" s="83" customFormat="1" x14ac:dyDescent="0.2">
      <c r="A1815" s="81"/>
      <c r="B1815" s="82"/>
      <c r="D1815" s="84"/>
      <c r="E1815" s="81"/>
      <c r="F1815" s="81"/>
      <c r="G1815" s="82"/>
      <c r="I1815" s="84"/>
      <c r="J1815" s="81"/>
      <c r="K1815" s="81"/>
      <c r="L1815" s="82"/>
      <c r="N1815" s="84"/>
    </row>
    <row r="1816" spans="1:14" s="83" customFormat="1" x14ac:dyDescent="0.2">
      <c r="A1816" s="81"/>
      <c r="B1816" s="82"/>
      <c r="D1816" s="84"/>
      <c r="E1816" s="81"/>
      <c r="F1816" s="81"/>
      <c r="G1816" s="82"/>
      <c r="I1816" s="84"/>
      <c r="J1816" s="81"/>
      <c r="K1816" s="81"/>
      <c r="L1816" s="82"/>
      <c r="N1816" s="84"/>
    </row>
    <row r="1817" spans="1:14" s="83" customFormat="1" x14ac:dyDescent="0.2">
      <c r="A1817" s="81"/>
      <c r="B1817" s="82"/>
      <c r="D1817" s="84"/>
      <c r="E1817" s="81"/>
      <c r="F1817" s="81"/>
      <c r="G1817" s="82"/>
      <c r="I1817" s="84"/>
      <c r="J1817" s="81"/>
      <c r="K1817" s="81"/>
      <c r="L1817" s="82"/>
      <c r="N1817" s="84"/>
    </row>
    <row r="1818" spans="1:14" s="83" customFormat="1" x14ac:dyDescent="0.2">
      <c r="A1818" s="81"/>
      <c r="B1818" s="82"/>
      <c r="D1818" s="84"/>
      <c r="E1818" s="81"/>
      <c r="F1818" s="81"/>
      <c r="G1818" s="82"/>
      <c r="I1818" s="84"/>
      <c r="J1818" s="81"/>
      <c r="K1818" s="81"/>
      <c r="L1818" s="82"/>
      <c r="N1818" s="84"/>
    </row>
    <row r="1819" spans="1:14" s="83" customFormat="1" x14ac:dyDescent="0.2">
      <c r="A1819" s="81"/>
      <c r="B1819" s="82"/>
      <c r="D1819" s="84"/>
      <c r="E1819" s="81"/>
      <c r="F1819" s="81"/>
      <c r="G1819" s="82"/>
      <c r="I1819" s="84"/>
      <c r="J1819" s="81"/>
      <c r="K1819" s="81"/>
      <c r="L1819" s="82"/>
      <c r="N1819" s="84"/>
    </row>
    <row r="1820" spans="1:14" s="83" customFormat="1" x14ac:dyDescent="0.2">
      <c r="A1820" s="81"/>
      <c r="B1820" s="82"/>
      <c r="D1820" s="84"/>
      <c r="E1820" s="81"/>
      <c r="F1820" s="81"/>
      <c r="G1820" s="82"/>
      <c r="I1820" s="84"/>
      <c r="J1820" s="81"/>
      <c r="K1820" s="81"/>
      <c r="L1820" s="82"/>
      <c r="N1820" s="84"/>
    </row>
    <row r="1821" spans="1:14" s="83" customFormat="1" x14ac:dyDescent="0.2">
      <c r="A1821" s="81"/>
      <c r="B1821" s="82"/>
      <c r="D1821" s="84"/>
      <c r="E1821" s="81"/>
      <c r="F1821" s="81"/>
      <c r="G1821" s="82"/>
      <c r="I1821" s="84"/>
      <c r="J1821" s="81"/>
      <c r="K1821" s="81"/>
      <c r="L1821" s="82"/>
      <c r="N1821" s="84"/>
    </row>
    <row r="1822" spans="1:14" s="83" customFormat="1" x14ac:dyDescent="0.2">
      <c r="A1822" s="81"/>
      <c r="B1822" s="82"/>
      <c r="D1822" s="84"/>
      <c r="E1822" s="81"/>
      <c r="F1822" s="81"/>
      <c r="G1822" s="82"/>
      <c r="I1822" s="84"/>
      <c r="J1822" s="81"/>
      <c r="K1822" s="81"/>
      <c r="L1822" s="82"/>
      <c r="N1822" s="84"/>
    </row>
    <row r="1823" spans="1:14" s="83" customFormat="1" x14ac:dyDescent="0.2">
      <c r="A1823" s="81"/>
      <c r="B1823" s="82"/>
      <c r="D1823" s="84"/>
      <c r="E1823" s="81"/>
      <c r="F1823" s="81"/>
      <c r="G1823" s="82"/>
      <c r="I1823" s="84"/>
      <c r="J1823" s="81"/>
      <c r="K1823" s="81"/>
      <c r="L1823" s="82"/>
      <c r="N1823" s="84"/>
    </row>
    <row r="1824" spans="1:14" s="83" customFormat="1" x14ac:dyDescent="0.2">
      <c r="A1824" s="81"/>
      <c r="B1824" s="82"/>
      <c r="D1824" s="84"/>
      <c r="E1824" s="81"/>
      <c r="F1824" s="81"/>
      <c r="G1824" s="82"/>
      <c r="I1824" s="84"/>
      <c r="J1824" s="81"/>
      <c r="K1824" s="81"/>
      <c r="L1824" s="82"/>
      <c r="N1824" s="84"/>
    </row>
    <row r="1825" spans="1:14" s="83" customFormat="1" x14ac:dyDescent="0.2">
      <c r="A1825" s="81"/>
      <c r="B1825" s="82"/>
      <c r="D1825" s="84"/>
      <c r="E1825" s="81"/>
      <c r="F1825" s="81"/>
      <c r="G1825" s="82"/>
      <c r="I1825" s="84"/>
      <c r="J1825" s="81"/>
      <c r="K1825" s="81"/>
      <c r="L1825" s="82"/>
      <c r="N1825" s="84"/>
    </row>
    <row r="1826" spans="1:14" s="83" customFormat="1" x14ac:dyDescent="0.2">
      <c r="A1826" s="81"/>
      <c r="B1826" s="82"/>
      <c r="D1826" s="84"/>
      <c r="E1826" s="81"/>
      <c r="F1826" s="81"/>
      <c r="G1826" s="82"/>
      <c r="I1826" s="84"/>
      <c r="J1826" s="81"/>
      <c r="K1826" s="81"/>
      <c r="L1826" s="82"/>
      <c r="N1826" s="84"/>
    </row>
    <row r="1827" spans="1:14" s="83" customFormat="1" x14ac:dyDescent="0.2">
      <c r="A1827" s="81"/>
      <c r="B1827" s="82"/>
      <c r="D1827" s="84"/>
      <c r="E1827" s="81"/>
      <c r="F1827" s="81"/>
      <c r="G1827" s="82"/>
      <c r="I1827" s="84"/>
      <c r="J1827" s="81"/>
      <c r="K1827" s="81"/>
      <c r="L1827" s="82"/>
      <c r="N1827" s="84"/>
    </row>
    <row r="1828" spans="1:14" s="83" customFormat="1" x14ac:dyDescent="0.2">
      <c r="A1828" s="81"/>
      <c r="B1828" s="82"/>
      <c r="D1828" s="84"/>
      <c r="E1828" s="81"/>
      <c r="F1828" s="81"/>
      <c r="G1828" s="82"/>
      <c r="I1828" s="84"/>
      <c r="J1828" s="81"/>
      <c r="K1828" s="81"/>
      <c r="L1828" s="82"/>
      <c r="N1828" s="84"/>
    </row>
    <row r="1829" spans="1:14" s="83" customFormat="1" x14ac:dyDescent="0.2">
      <c r="A1829" s="81"/>
      <c r="B1829" s="82"/>
      <c r="D1829" s="84"/>
      <c r="E1829" s="81"/>
      <c r="F1829" s="81"/>
      <c r="G1829" s="82"/>
      <c r="I1829" s="84"/>
      <c r="J1829" s="81"/>
      <c r="K1829" s="81"/>
      <c r="L1829" s="82"/>
      <c r="N1829" s="84"/>
    </row>
    <row r="1830" spans="1:14" s="83" customFormat="1" x14ac:dyDescent="0.2">
      <c r="A1830" s="81"/>
      <c r="B1830" s="82"/>
      <c r="D1830" s="84"/>
      <c r="E1830" s="81"/>
      <c r="F1830" s="81"/>
      <c r="G1830" s="82"/>
      <c r="I1830" s="84"/>
      <c r="J1830" s="81"/>
      <c r="K1830" s="81"/>
      <c r="L1830" s="82"/>
      <c r="N1830" s="84"/>
    </row>
    <row r="1831" spans="1:14" s="83" customFormat="1" x14ac:dyDescent="0.2">
      <c r="A1831" s="81"/>
      <c r="B1831" s="82"/>
      <c r="D1831" s="84"/>
      <c r="E1831" s="81"/>
      <c r="F1831" s="81"/>
      <c r="G1831" s="82"/>
      <c r="I1831" s="84"/>
      <c r="J1831" s="81"/>
      <c r="K1831" s="81"/>
      <c r="L1831" s="82"/>
      <c r="N1831" s="84"/>
    </row>
    <row r="1832" spans="1:14" s="83" customFormat="1" x14ac:dyDescent="0.2">
      <c r="A1832" s="81"/>
      <c r="B1832" s="82"/>
      <c r="D1832" s="84"/>
      <c r="E1832" s="81"/>
      <c r="F1832" s="81"/>
      <c r="G1832" s="82"/>
      <c r="I1832" s="84"/>
      <c r="J1832" s="81"/>
      <c r="K1832" s="81"/>
      <c r="L1832" s="82"/>
      <c r="N1832" s="84"/>
    </row>
    <row r="1833" spans="1:14" s="83" customFormat="1" x14ac:dyDescent="0.2">
      <c r="A1833" s="81"/>
      <c r="B1833" s="82"/>
      <c r="D1833" s="84"/>
      <c r="E1833" s="81"/>
      <c r="F1833" s="81"/>
      <c r="G1833" s="82"/>
      <c r="I1833" s="84"/>
      <c r="J1833" s="81"/>
      <c r="K1833" s="81"/>
      <c r="L1833" s="82"/>
      <c r="N1833" s="84"/>
    </row>
    <row r="1834" spans="1:14" s="83" customFormat="1" x14ac:dyDescent="0.2">
      <c r="A1834" s="81"/>
      <c r="B1834" s="82"/>
      <c r="D1834" s="84"/>
      <c r="E1834" s="81"/>
      <c r="F1834" s="81"/>
      <c r="G1834" s="82"/>
      <c r="I1834" s="84"/>
      <c r="J1834" s="81"/>
      <c r="K1834" s="81"/>
      <c r="L1834" s="82"/>
      <c r="N1834" s="84"/>
    </row>
    <row r="1835" spans="1:14" s="83" customFormat="1" x14ac:dyDescent="0.2">
      <c r="A1835" s="81"/>
      <c r="B1835" s="82"/>
      <c r="D1835" s="84"/>
      <c r="E1835" s="81"/>
      <c r="F1835" s="81"/>
      <c r="G1835" s="82"/>
      <c r="I1835" s="84"/>
      <c r="J1835" s="81"/>
      <c r="K1835" s="81"/>
      <c r="L1835" s="82"/>
      <c r="N1835" s="84"/>
    </row>
    <row r="1836" spans="1:14" s="83" customFormat="1" x14ac:dyDescent="0.2">
      <c r="A1836" s="81"/>
      <c r="B1836" s="82"/>
      <c r="D1836" s="84"/>
      <c r="E1836" s="81"/>
      <c r="F1836" s="81"/>
      <c r="G1836" s="82"/>
      <c r="I1836" s="84"/>
      <c r="J1836" s="81"/>
      <c r="K1836" s="81"/>
      <c r="L1836" s="82"/>
      <c r="N1836" s="84"/>
    </row>
    <row r="1837" spans="1:14" s="83" customFormat="1" x14ac:dyDescent="0.2">
      <c r="A1837" s="81"/>
      <c r="B1837" s="82"/>
      <c r="D1837" s="84"/>
      <c r="E1837" s="81"/>
      <c r="F1837" s="81"/>
      <c r="G1837" s="82"/>
      <c r="I1837" s="84"/>
      <c r="J1837" s="81"/>
      <c r="K1837" s="81"/>
      <c r="L1837" s="82"/>
      <c r="N1837" s="84"/>
    </row>
    <row r="1838" spans="1:14" s="83" customFormat="1" x14ac:dyDescent="0.2">
      <c r="A1838" s="81"/>
      <c r="B1838" s="82"/>
      <c r="D1838" s="84"/>
      <c r="E1838" s="81"/>
      <c r="F1838" s="81"/>
      <c r="G1838" s="82"/>
      <c r="I1838" s="84"/>
      <c r="J1838" s="81"/>
      <c r="K1838" s="81"/>
      <c r="L1838" s="82"/>
      <c r="N1838" s="84"/>
    </row>
    <row r="1839" spans="1:14" s="83" customFormat="1" x14ac:dyDescent="0.2">
      <c r="A1839" s="81"/>
      <c r="B1839" s="82"/>
      <c r="D1839" s="84"/>
      <c r="E1839" s="81"/>
      <c r="F1839" s="81"/>
      <c r="G1839" s="82"/>
      <c r="I1839" s="84"/>
      <c r="J1839" s="81"/>
      <c r="K1839" s="81"/>
      <c r="L1839" s="82"/>
      <c r="N1839" s="84"/>
    </row>
    <row r="1840" spans="1:14" s="83" customFormat="1" x14ac:dyDescent="0.2">
      <c r="A1840" s="81"/>
      <c r="B1840" s="82"/>
      <c r="D1840" s="84"/>
      <c r="E1840" s="81"/>
      <c r="F1840" s="81"/>
      <c r="G1840" s="82"/>
      <c r="I1840" s="84"/>
      <c r="J1840" s="81"/>
      <c r="K1840" s="81"/>
      <c r="L1840" s="82"/>
      <c r="N1840" s="84"/>
    </row>
    <row r="1841" spans="1:14" s="83" customFormat="1" x14ac:dyDescent="0.2">
      <c r="A1841" s="81"/>
      <c r="B1841" s="82"/>
      <c r="D1841" s="84"/>
      <c r="E1841" s="81"/>
      <c r="F1841" s="81"/>
      <c r="G1841" s="82"/>
      <c r="I1841" s="84"/>
      <c r="J1841" s="81"/>
      <c r="K1841" s="81"/>
      <c r="L1841" s="82"/>
      <c r="N1841" s="84"/>
    </row>
    <row r="1842" spans="1:14" s="83" customFormat="1" x14ac:dyDescent="0.2">
      <c r="A1842" s="81"/>
      <c r="B1842" s="82"/>
      <c r="D1842" s="84"/>
      <c r="E1842" s="81"/>
      <c r="F1842" s="81"/>
      <c r="G1842" s="82"/>
      <c r="I1842" s="84"/>
      <c r="J1842" s="81"/>
      <c r="K1842" s="81"/>
      <c r="L1842" s="82"/>
      <c r="N1842" s="84"/>
    </row>
    <row r="1843" spans="1:14" s="83" customFormat="1" x14ac:dyDescent="0.2">
      <c r="A1843" s="81"/>
      <c r="B1843" s="82"/>
      <c r="D1843" s="84"/>
      <c r="E1843" s="81"/>
      <c r="F1843" s="81"/>
      <c r="G1843" s="82"/>
      <c r="I1843" s="84"/>
      <c r="J1843" s="81"/>
      <c r="K1843" s="81"/>
      <c r="L1843" s="82"/>
      <c r="N1843" s="84"/>
    </row>
    <row r="1844" spans="1:14" s="83" customFormat="1" x14ac:dyDescent="0.2">
      <c r="A1844" s="81"/>
      <c r="B1844" s="82"/>
      <c r="D1844" s="84"/>
      <c r="E1844" s="81"/>
      <c r="F1844" s="81"/>
      <c r="G1844" s="82"/>
      <c r="I1844" s="84"/>
      <c r="J1844" s="81"/>
      <c r="K1844" s="81"/>
      <c r="L1844" s="82"/>
      <c r="N1844" s="84"/>
    </row>
    <row r="1845" spans="1:14" s="83" customFormat="1" x14ac:dyDescent="0.2">
      <c r="A1845" s="81"/>
      <c r="B1845" s="82"/>
      <c r="D1845" s="84"/>
      <c r="E1845" s="81"/>
      <c r="F1845" s="81"/>
      <c r="G1845" s="82"/>
      <c r="I1845" s="84"/>
      <c r="J1845" s="81"/>
      <c r="K1845" s="81"/>
      <c r="L1845" s="82"/>
      <c r="N1845" s="84"/>
    </row>
    <row r="1846" spans="1:14" s="83" customFormat="1" x14ac:dyDescent="0.2">
      <c r="A1846" s="81"/>
      <c r="B1846" s="82"/>
      <c r="D1846" s="84"/>
      <c r="E1846" s="81"/>
      <c r="F1846" s="81"/>
      <c r="G1846" s="82"/>
      <c r="I1846" s="84"/>
      <c r="J1846" s="81"/>
      <c r="K1846" s="81"/>
      <c r="L1846" s="82"/>
      <c r="N1846" s="84"/>
    </row>
    <row r="1847" spans="1:14" s="83" customFormat="1" x14ac:dyDescent="0.2">
      <c r="A1847" s="81"/>
      <c r="B1847" s="82"/>
      <c r="D1847" s="84"/>
      <c r="E1847" s="81"/>
      <c r="F1847" s="81"/>
      <c r="G1847" s="82"/>
      <c r="I1847" s="84"/>
      <c r="J1847" s="81"/>
      <c r="K1847" s="81"/>
      <c r="L1847" s="82"/>
      <c r="N1847" s="84"/>
    </row>
    <row r="1848" spans="1:14" s="83" customFormat="1" x14ac:dyDescent="0.2">
      <c r="A1848" s="81"/>
      <c r="B1848" s="82"/>
      <c r="D1848" s="84"/>
      <c r="E1848" s="81"/>
      <c r="F1848" s="81"/>
      <c r="G1848" s="82"/>
      <c r="I1848" s="84"/>
      <c r="J1848" s="81"/>
      <c r="K1848" s="81"/>
      <c r="L1848" s="82"/>
      <c r="N1848" s="84"/>
    </row>
    <row r="1849" spans="1:14" s="83" customFormat="1" x14ac:dyDescent="0.2">
      <c r="A1849" s="81"/>
      <c r="B1849" s="82"/>
      <c r="D1849" s="84"/>
      <c r="E1849" s="81"/>
      <c r="F1849" s="81"/>
      <c r="G1849" s="82"/>
      <c r="I1849" s="84"/>
      <c r="J1849" s="81"/>
      <c r="K1849" s="81"/>
      <c r="L1849" s="82"/>
      <c r="N1849" s="84"/>
    </row>
    <row r="1850" spans="1:14" s="83" customFormat="1" x14ac:dyDescent="0.2">
      <c r="A1850" s="81"/>
      <c r="B1850" s="82"/>
      <c r="D1850" s="84"/>
      <c r="E1850" s="81"/>
      <c r="F1850" s="81"/>
      <c r="G1850" s="82"/>
      <c r="I1850" s="84"/>
      <c r="J1850" s="81"/>
      <c r="K1850" s="81"/>
      <c r="L1850" s="82"/>
      <c r="N1850" s="84"/>
    </row>
    <row r="1851" spans="1:14" s="83" customFormat="1" x14ac:dyDescent="0.2">
      <c r="A1851" s="81"/>
      <c r="B1851" s="82"/>
      <c r="D1851" s="84"/>
      <c r="E1851" s="81"/>
      <c r="F1851" s="81"/>
      <c r="G1851" s="82"/>
      <c r="I1851" s="84"/>
      <c r="J1851" s="81"/>
      <c r="K1851" s="81"/>
      <c r="L1851" s="82"/>
      <c r="N1851" s="84"/>
    </row>
    <row r="1852" spans="1:14" s="83" customFormat="1" x14ac:dyDescent="0.2">
      <c r="A1852" s="81"/>
      <c r="B1852" s="82"/>
      <c r="D1852" s="84"/>
      <c r="E1852" s="81"/>
      <c r="F1852" s="81"/>
      <c r="G1852" s="82"/>
      <c r="I1852" s="84"/>
      <c r="J1852" s="81"/>
      <c r="K1852" s="81"/>
      <c r="L1852" s="82"/>
      <c r="N1852" s="84"/>
    </row>
    <row r="1853" spans="1:14" s="83" customFormat="1" x14ac:dyDescent="0.2">
      <c r="A1853" s="81"/>
      <c r="B1853" s="82"/>
      <c r="D1853" s="84"/>
      <c r="E1853" s="81"/>
      <c r="F1853" s="81"/>
      <c r="G1853" s="82"/>
      <c r="I1853" s="84"/>
      <c r="J1853" s="81"/>
      <c r="K1853" s="81"/>
      <c r="L1853" s="82"/>
      <c r="N1853" s="84"/>
    </row>
    <row r="1854" spans="1:14" s="83" customFormat="1" x14ac:dyDescent="0.2">
      <c r="A1854" s="81"/>
      <c r="B1854" s="82"/>
      <c r="D1854" s="84"/>
      <c r="E1854" s="81"/>
      <c r="F1854" s="81"/>
      <c r="G1854" s="82"/>
      <c r="I1854" s="84"/>
      <c r="J1854" s="81"/>
      <c r="K1854" s="81"/>
      <c r="L1854" s="82"/>
      <c r="N1854" s="84"/>
    </row>
    <row r="1855" spans="1:14" s="83" customFormat="1" x14ac:dyDescent="0.2">
      <c r="A1855" s="81"/>
      <c r="B1855" s="82"/>
      <c r="D1855" s="84"/>
      <c r="E1855" s="81"/>
      <c r="F1855" s="81"/>
      <c r="G1855" s="82"/>
      <c r="I1855" s="84"/>
      <c r="J1855" s="81"/>
      <c r="K1855" s="81"/>
      <c r="L1855" s="82"/>
      <c r="N1855" s="84"/>
    </row>
    <row r="1856" spans="1:14" s="83" customFormat="1" x14ac:dyDescent="0.2">
      <c r="A1856" s="81"/>
      <c r="B1856" s="82"/>
      <c r="D1856" s="84"/>
      <c r="E1856" s="81"/>
      <c r="F1856" s="81"/>
      <c r="G1856" s="82"/>
      <c r="I1856" s="84"/>
      <c r="J1856" s="81"/>
      <c r="K1856" s="81"/>
      <c r="L1856" s="82"/>
      <c r="N1856" s="84"/>
    </row>
    <row r="1857" spans="1:14" s="83" customFormat="1" x14ac:dyDescent="0.2">
      <c r="A1857" s="81"/>
      <c r="B1857" s="82"/>
      <c r="D1857" s="84"/>
      <c r="E1857" s="81"/>
      <c r="F1857" s="81"/>
      <c r="G1857" s="82"/>
      <c r="I1857" s="84"/>
      <c r="J1857" s="81"/>
      <c r="K1857" s="81"/>
      <c r="L1857" s="82"/>
      <c r="N1857" s="84"/>
    </row>
    <row r="1858" spans="1:14" s="83" customFormat="1" x14ac:dyDescent="0.2">
      <c r="A1858" s="81"/>
      <c r="B1858" s="82"/>
      <c r="D1858" s="84"/>
      <c r="E1858" s="81"/>
      <c r="F1858" s="81"/>
      <c r="G1858" s="82"/>
      <c r="I1858" s="84"/>
      <c r="J1858" s="81"/>
      <c r="K1858" s="81"/>
      <c r="L1858" s="82"/>
      <c r="N1858" s="84"/>
    </row>
    <row r="1859" spans="1:14" s="83" customFormat="1" x14ac:dyDescent="0.2">
      <c r="A1859" s="81"/>
      <c r="B1859" s="82"/>
      <c r="D1859" s="84"/>
      <c r="E1859" s="81"/>
      <c r="F1859" s="81"/>
      <c r="G1859" s="82"/>
      <c r="I1859" s="84"/>
      <c r="J1859" s="81"/>
      <c r="K1859" s="81"/>
      <c r="L1859" s="82"/>
      <c r="N1859" s="84"/>
    </row>
    <row r="1860" spans="1:14" s="83" customFormat="1" x14ac:dyDescent="0.2">
      <c r="A1860" s="81"/>
      <c r="B1860" s="82"/>
      <c r="D1860" s="84"/>
      <c r="E1860" s="81"/>
      <c r="F1860" s="81"/>
      <c r="G1860" s="82"/>
      <c r="I1860" s="84"/>
      <c r="J1860" s="81"/>
      <c r="K1860" s="81"/>
      <c r="L1860" s="82"/>
      <c r="N1860" s="84"/>
    </row>
    <row r="1861" spans="1:14" s="83" customFormat="1" x14ac:dyDescent="0.2">
      <c r="A1861" s="81"/>
      <c r="B1861" s="82"/>
      <c r="D1861" s="84"/>
      <c r="E1861" s="81"/>
      <c r="F1861" s="81"/>
      <c r="G1861" s="82"/>
      <c r="I1861" s="84"/>
      <c r="J1861" s="81"/>
      <c r="K1861" s="81"/>
      <c r="L1861" s="82"/>
      <c r="N1861" s="84"/>
    </row>
    <row r="1862" spans="1:14" s="83" customFormat="1" x14ac:dyDescent="0.2">
      <c r="A1862" s="81"/>
      <c r="B1862" s="82"/>
      <c r="D1862" s="84"/>
      <c r="E1862" s="81"/>
      <c r="F1862" s="81"/>
      <c r="G1862" s="82"/>
      <c r="I1862" s="84"/>
      <c r="J1862" s="81"/>
      <c r="K1862" s="81"/>
      <c r="L1862" s="82"/>
      <c r="N1862" s="84"/>
    </row>
    <row r="1863" spans="1:14" s="83" customFormat="1" x14ac:dyDescent="0.2">
      <c r="A1863" s="81"/>
      <c r="B1863" s="82"/>
      <c r="D1863" s="84"/>
      <c r="E1863" s="81"/>
      <c r="F1863" s="81"/>
      <c r="G1863" s="82"/>
      <c r="I1863" s="84"/>
      <c r="J1863" s="81"/>
      <c r="K1863" s="81"/>
      <c r="L1863" s="82"/>
      <c r="N1863" s="84"/>
    </row>
    <row r="1864" spans="1:14" s="83" customFormat="1" x14ac:dyDescent="0.2">
      <c r="A1864" s="81"/>
      <c r="B1864" s="82"/>
      <c r="D1864" s="84"/>
      <c r="E1864" s="81"/>
      <c r="F1864" s="81"/>
      <c r="G1864" s="82"/>
      <c r="I1864" s="84"/>
      <c r="J1864" s="81"/>
      <c r="K1864" s="81"/>
      <c r="L1864" s="82"/>
      <c r="N1864" s="84"/>
    </row>
    <row r="1865" spans="1:14" s="83" customFormat="1" x14ac:dyDescent="0.2">
      <c r="A1865" s="81"/>
      <c r="B1865" s="82"/>
      <c r="D1865" s="84"/>
      <c r="E1865" s="81"/>
      <c r="F1865" s="81"/>
      <c r="G1865" s="82"/>
      <c r="I1865" s="84"/>
      <c r="J1865" s="81"/>
      <c r="K1865" s="81"/>
      <c r="L1865" s="82"/>
      <c r="N1865" s="84"/>
    </row>
    <row r="1866" spans="1:14" s="83" customFormat="1" x14ac:dyDescent="0.2">
      <c r="A1866" s="81"/>
      <c r="B1866" s="82"/>
      <c r="D1866" s="84"/>
      <c r="E1866" s="81"/>
      <c r="F1866" s="81"/>
      <c r="G1866" s="82"/>
      <c r="I1866" s="84"/>
      <c r="J1866" s="81"/>
      <c r="K1866" s="81"/>
      <c r="L1866" s="82"/>
      <c r="N1866" s="84"/>
    </row>
    <row r="1867" spans="1:14" s="83" customFormat="1" x14ac:dyDescent="0.2">
      <c r="A1867" s="81"/>
      <c r="B1867" s="82"/>
      <c r="D1867" s="84"/>
      <c r="E1867" s="81"/>
      <c r="F1867" s="81"/>
      <c r="G1867" s="82"/>
      <c r="I1867" s="84"/>
      <c r="J1867" s="81"/>
      <c r="K1867" s="81"/>
      <c r="L1867" s="82"/>
      <c r="N1867" s="84"/>
    </row>
    <row r="1868" spans="1:14" s="83" customFormat="1" x14ac:dyDescent="0.2">
      <c r="A1868" s="81"/>
      <c r="B1868" s="82"/>
      <c r="D1868" s="84"/>
      <c r="E1868" s="81"/>
      <c r="F1868" s="81"/>
      <c r="G1868" s="82"/>
      <c r="I1868" s="84"/>
      <c r="J1868" s="81"/>
      <c r="K1868" s="81"/>
      <c r="L1868" s="82"/>
      <c r="N1868" s="84"/>
    </row>
    <row r="1869" spans="1:14" s="83" customFormat="1" x14ac:dyDescent="0.2">
      <c r="A1869" s="81"/>
      <c r="B1869" s="82"/>
      <c r="D1869" s="84"/>
      <c r="E1869" s="81"/>
      <c r="F1869" s="81"/>
      <c r="G1869" s="82"/>
      <c r="I1869" s="84"/>
      <c r="J1869" s="81"/>
      <c r="K1869" s="81"/>
      <c r="L1869" s="82"/>
      <c r="N1869" s="84"/>
    </row>
    <row r="1870" spans="1:14" s="83" customFormat="1" x14ac:dyDescent="0.2">
      <c r="A1870" s="81"/>
      <c r="B1870" s="82"/>
      <c r="D1870" s="84"/>
      <c r="E1870" s="81"/>
      <c r="F1870" s="81"/>
      <c r="G1870" s="82"/>
      <c r="I1870" s="84"/>
      <c r="J1870" s="81"/>
      <c r="K1870" s="81"/>
      <c r="L1870" s="82"/>
      <c r="N1870" s="84"/>
    </row>
    <row r="1871" spans="1:14" s="83" customFormat="1" x14ac:dyDescent="0.2">
      <c r="A1871" s="81"/>
      <c r="B1871" s="82"/>
      <c r="D1871" s="84"/>
      <c r="E1871" s="81"/>
      <c r="F1871" s="81"/>
      <c r="G1871" s="82"/>
      <c r="I1871" s="84"/>
      <c r="J1871" s="81"/>
      <c r="K1871" s="81"/>
      <c r="L1871" s="82"/>
      <c r="N1871" s="84"/>
    </row>
    <row r="1872" spans="1:14" s="83" customFormat="1" x14ac:dyDescent="0.2">
      <c r="A1872" s="81"/>
      <c r="B1872" s="82"/>
      <c r="D1872" s="84"/>
      <c r="E1872" s="81"/>
      <c r="F1872" s="81"/>
      <c r="G1872" s="82"/>
      <c r="I1872" s="84"/>
      <c r="J1872" s="81"/>
      <c r="K1872" s="81"/>
      <c r="L1872" s="82"/>
      <c r="N1872" s="84"/>
    </row>
    <row r="1873" spans="1:14" s="83" customFormat="1" x14ac:dyDescent="0.2">
      <c r="A1873" s="81"/>
      <c r="B1873" s="82"/>
      <c r="D1873" s="84"/>
      <c r="E1873" s="81"/>
      <c r="F1873" s="81"/>
      <c r="G1873" s="82"/>
      <c r="I1873" s="84"/>
      <c r="J1873" s="81"/>
      <c r="K1873" s="81"/>
      <c r="L1873" s="82"/>
      <c r="N1873" s="84"/>
    </row>
    <row r="1874" spans="1:14" s="83" customFormat="1" x14ac:dyDescent="0.2">
      <c r="A1874" s="81"/>
      <c r="B1874" s="82"/>
      <c r="D1874" s="84"/>
      <c r="E1874" s="81"/>
      <c r="F1874" s="81"/>
      <c r="G1874" s="82"/>
      <c r="I1874" s="84"/>
      <c r="J1874" s="81"/>
      <c r="K1874" s="81"/>
      <c r="L1874" s="82"/>
      <c r="N1874" s="84"/>
    </row>
    <row r="1875" spans="1:14" s="83" customFormat="1" x14ac:dyDescent="0.2">
      <c r="A1875" s="81"/>
      <c r="B1875" s="82"/>
      <c r="D1875" s="84"/>
      <c r="E1875" s="81"/>
      <c r="F1875" s="81"/>
      <c r="G1875" s="82"/>
      <c r="I1875" s="84"/>
      <c r="J1875" s="81"/>
      <c r="K1875" s="81"/>
      <c r="L1875" s="82"/>
      <c r="N1875" s="84"/>
    </row>
    <row r="1876" spans="1:14" s="83" customFormat="1" x14ac:dyDescent="0.2">
      <c r="A1876" s="81"/>
      <c r="B1876" s="82"/>
      <c r="D1876" s="84"/>
      <c r="E1876" s="81"/>
      <c r="F1876" s="81"/>
      <c r="G1876" s="82"/>
      <c r="I1876" s="84"/>
      <c r="J1876" s="81"/>
      <c r="K1876" s="81"/>
      <c r="L1876" s="82"/>
      <c r="N1876" s="84"/>
    </row>
    <row r="1877" spans="1:14" s="83" customFormat="1" x14ac:dyDescent="0.2">
      <c r="A1877" s="81"/>
      <c r="B1877" s="82"/>
      <c r="D1877" s="84"/>
      <c r="E1877" s="81"/>
      <c r="F1877" s="81"/>
      <c r="G1877" s="82"/>
      <c r="I1877" s="84"/>
      <c r="J1877" s="81"/>
      <c r="K1877" s="81"/>
      <c r="L1877" s="82"/>
      <c r="N1877" s="84"/>
    </row>
    <row r="1878" spans="1:14" s="83" customFormat="1" x14ac:dyDescent="0.2">
      <c r="A1878" s="81"/>
      <c r="B1878" s="82"/>
      <c r="D1878" s="84"/>
      <c r="E1878" s="81"/>
      <c r="F1878" s="81"/>
      <c r="G1878" s="82"/>
      <c r="I1878" s="84"/>
      <c r="J1878" s="81"/>
      <c r="K1878" s="81"/>
      <c r="L1878" s="82"/>
      <c r="N1878" s="84"/>
    </row>
    <row r="1879" spans="1:14" s="83" customFormat="1" x14ac:dyDescent="0.2">
      <c r="A1879" s="81"/>
      <c r="B1879" s="82"/>
      <c r="D1879" s="84"/>
      <c r="E1879" s="81"/>
      <c r="F1879" s="81"/>
      <c r="G1879" s="82"/>
      <c r="I1879" s="84"/>
      <c r="J1879" s="81"/>
      <c r="K1879" s="81"/>
      <c r="L1879" s="82"/>
      <c r="N1879" s="84"/>
    </row>
    <row r="1880" spans="1:14" s="83" customFormat="1" x14ac:dyDescent="0.2">
      <c r="A1880" s="81"/>
      <c r="B1880" s="82"/>
      <c r="D1880" s="84"/>
      <c r="E1880" s="81"/>
      <c r="F1880" s="81"/>
      <c r="G1880" s="82"/>
      <c r="I1880" s="84"/>
      <c r="J1880" s="81"/>
      <c r="K1880" s="81"/>
      <c r="L1880" s="82"/>
      <c r="N1880" s="84"/>
    </row>
    <row r="1881" spans="1:14" s="83" customFormat="1" x14ac:dyDescent="0.2">
      <c r="A1881" s="81"/>
      <c r="B1881" s="82"/>
      <c r="D1881" s="84"/>
      <c r="E1881" s="81"/>
      <c r="F1881" s="81"/>
      <c r="G1881" s="82"/>
      <c r="I1881" s="84"/>
      <c r="J1881" s="81"/>
      <c r="K1881" s="81"/>
      <c r="L1881" s="82"/>
      <c r="N1881" s="84"/>
    </row>
    <row r="1882" spans="1:14" s="83" customFormat="1" x14ac:dyDescent="0.2">
      <c r="A1882" s="81"/>
      <c r="B1882" s="82"/>
      <c r="D1882" s="84"/>
      <c r="E1882" s="81"/>
      <c r="F1882" s="81"/>
      <c r="G1882" s="82"/>
      <c r="I1882" s="84"/>
      <c r="J1882" s="81"/>
      <c r="K1882" s="81"/>
      <c r="L1882" s="82"/>
      <c r="N1882" s="84"/>
    </row>
    <row r="1883" spans="1:14" s="83" customFormat="1" x14ac:dyDescent="0.2">
      <c r="A1883" s="81"/>
      <c r="B1883" s="82"/>
      <c r="D1883" s="84"/>
      <c r="E1883" s="81"/>
      <c r="F1883" s="81"/>
      <c r="G1883" s="82"/>
      <c r="I1883" s="84"/>
      <c r="J1883" s="81"/>
      <c r="K1883" s="81"/>
      <c r="L1883" s="82"/>
      <c r="N1883" s="84"/>
    </row>
    <row r="1884" spans="1:14" s="83" customFormat="1" x14ac:dyDescent="0.2">
      <c r="A1884" s="81"/>
      <c r="B1884" s="82"/>
      <c r="D1884" s="84"/>
      <c r="E1884" s="81"/>
      <c r="F1884" s="81"/>
      <c r="G1884" s="82"/>
      <c r="I1884" s="84"/>
      <c r="J1884" s="81"/>
      <c r="K1884" s="81"/>
      <c r="L1884" s="82"/>
      <c r="N1884" s="84"/>
    </row>
    <row r="1885" spans="1:14" s="83" customFormat="1" x14ac:dyDescent="0.2">
      <c r="A1885" s="81"/>
      <c r="B1885" s="82"/>
      <c r="D1885" s="84"/>
      <c r="E1885" s="81"/>
      <c r="F1885" s="81"/>
      <c r="G1885" s="82"/>
      <c r="I1885" s="84"/>
      <c r="J1885" s="81"/>
      <c r="K1885" s="81"/>
      <c r="L1885" s="82"/>
      <c r="N1885" s="84"/>
    </row>
    <row r="1886" spans="1:14" s="83" customFormat="1" x14ac:dyDescent="0.2">
      <c r="A1886" s="81"/>
      <c r="B1886" s="82"/>
      <c r="D1886" s="84"/>
      <c r="E1886" s="81"/>
      <c r="F1886" s="81"/>
      <c r="G1886" s="82"/>
      <c r="I1886" s="84"/>
      <c r="J1886" s="81"/>
      <c r="K1886" s="81"/>
      <c r="L1886" s="82"/>
      <c r="N1886" s="84"/>
    </row>
    <row r="1887" spans="1:14" s="83" customFormat="1" x14ac:dyDescent="0.2">
      <c r="A1887" s="81"/>
      <c r="B1887" s="82"/>
      <c r="D1887" s="84"/>
      <c r="E1887" s="81"/>
      <c r="F1887" s="81"/>
      <c r="G1887" s="82"/>
      <c r="I1887" s="84"/>
      <c r="J1887" s="81"/>
      <c r="K1887" s="81"/>
      <c r="L1887" s="82"/>
      <c r="N1887" s="84"/>
    </row>
    <row r="1888" spans="1:14" s="83" customFormat="1" x14ac:dyDescent="0.2">
      <c r="A1888" s="81"/>
      <c r="B1888" s="82"/>
      <c r="D1888" s="84"/>
      <c r="E1888" s="81"/>
      <c r="F1888" s="81"/>
      <c r="G1888" s="82"/>
      <c r="I1888" s="84"/>
      <c r="J1888" s="81"/>
      <c r="K1888" s="81"/>
      <c r="L1888" s="82"/>
      <c r="N1888" s="84"/>
    </row>
    <row r="1889" spans="1:14" s="83" customFormat="1" x14ac:dyDescent="0.2">
      <c r="A1889" s="81"/>
      <c r="B1889" s="82"/>
      <c r="D1889" s="84"/>
      <c r="E1889" s="81"/>
      <c r="F1889" s="81"/>
      <c r="G1889" s="82"/>
      <c r="I1889" s="84"/>
      <c r="J1889" s="81"/>
      <c r="K1889" s="81"/>
      <c r="L1889" s="82"/>
      <c r="N1889" s="84"/>
    </row>
    <row r="1890" spans="1:14" s="83" customFormat="1" x14ac:dyDescent="0.2">
      <c r="A1890" s="81"/>
      <c r="B1890" s="82"/>
      <c r="D1890" s="84"/>
      <c r="E1890" s="81"/>
      <c r="F1890" s="81"/>
      <c r="G1890" s="82"/>
      <c r="I1890" s="84"/>
      <c r="J1890" s="81"/>
      <c r="K1890" s="81"/>
      <c r="L1890" s="82"/>
      <c r="N1890" s="84"/>
    </row>
    <row r="1891" spans="1:14" s="83" customFormat="1" x14ac:dyDescent="0.2">
      <c r="A1891" s="81"/>
      <c r="B1891" s="82"/>
      <c r="D1891" s="84"/>
      <c r="E1891" s="81"/>
      <c r="F1891" s="81"/>
      <c r="G1891" s="82"/>
      <c r="I1891" s="84"/>
      <c r="J1891" s="81"/>
      <c r="K1891" s="81"/>
      <c r="L1891" s="82"/>
      <c r="N1891" s="84"/>
    </row>
    <row r="1892" spans="1:14" s="83" customFormat="1" x14ac:dyDescent="0.2">
      <c r="A1892" s="81"/>
      <c r="B1892" s="82"/>
      <c r="D1892" s="84"/>
      <c r="E1892" s="81"/>
      <c r="F1892" s="81"/>
      <c r="G1892" s="82"/>
      <c r="I1892" s="84"/>
      <c r="J1892" s="81"/>
      <c r="K1892" s="81"/>
      <c r="L1892" s="82"/>
      <c r="N1892" s="84"/>
    </row>
    <row r="1893" spans="1:14" s="83" customFormat="1" x14ac:dyDescent="0.2">
      <c r="A1893" s="81"/>
      <c r="B1893" s="82"/>
      <c r="D1893" s="84"/>
      <c r="E1893" s="81"/>
      <c r="F1893" s="81"/>
      <c r="G1893" s="82"/>
      <c r="I1893" s="84"/>
      <c r="J1893" s="81"/>
      <c r="K1893" s="81"/>
      <c r="L1893" s="82"/>
      <c r="N1893" s="84"/>
    </row>
    <row r="1894" spans="1:14" s="83" customFormat="1" x14ac:dyDescent="0.2">
      <c r="A1894" s="81"/>
      <c r="B1894" s="82"/>
      <c r="D1894" s="84"/>
      <c r="E1894" s="81"/>
      <c r="F1894" s="81"/>
      <c r="G1894" s="82"/>
      <c r="I1894" s="84"/>
      <c r="J1894" s="81"/>
      <c r="K1894" s="81"/>
      <c r="L1894" s="82"/>
      <c r="N1894" s="84"/>
    </row>
    <row r="1895" spans="1:14" s="83" customFormat="1" x14ac:dyDescent="0.2">
      <c r="A1895" s="81"/>
      <c r="B1895" s="82"/>
      <c r="D1895" s="84"/>
      <c r="E1895" s="81"/>
      <c r="F1895" s="81"/>
      <c r="G1895" s="82"/>
      <c r="I1895" s="84"/>
      <c r="J1895" s="81"/>
      <c r="K1895" s="81"/>
      <c r="L1895" s="82"/>
      <c r="N1895" s="84"/>
    </row>
    <row r="1896" spans="1:14" s="83" customFormat="1" x14ac:dyDescent="0.2">
      <c r="A1896" s="81"/>
      <c r="B1896" s="82"/>
      <c r="D1896" s="84"/>
      <c r="E1896" s="81"/>
      <c r="F1896" s="81"/>
      <c r="G1896" s="82"/>
      <c r="I1896" s="84"/>
      <c r="J1896" s="81"/>
      <c r="K1896" s="81"/>
      <c r="L1896" s="82"/>
      <c r="N1896" s="84"/>
    </row>
    <row r="1897" spans="1:14" s="83" customFormat="1" x14ac:dyDescent="0.2">
      <c r="A1897" s="81"/>
      <c r="B1897" s="82"/>
      <c r="D1897" s="84"/>
      <c r="E1897" s="81"/>
      <c r="F1897" s="81"/>
      <c r="G1897" s="82"/>
      <c r="I1897" s="84"/>
      <c r="J1897" s="81"/>
      <c r="K1897" s="81"/>
      <c r="L1897" s="82"/>
      <c r="N1897" s="84"/>
    </row>
    <row r="1898" spans="1:14" s="83" customFormat="1" x14ac:dyDescent="0.2">
      <c r="A1898" s="81"/>
      <c r="B1898" s="82"/>
      <c r="D1898" s="84"/>
      <c r="E1898" s="81"/>
      <c r="F1898" s="81"/>
      <c r="G1898" s="82"/>
      <c r="I1898" s="84"/>
      <c r="J1898" s="81"/>
      <c r="K1898" s="81"/>
      <c r="L1898" s="82"/>
      <c r="N1898" s="84"/>
    </row>
    <row r="1899" spans="1:14" s="83" customFormat="1" x14ac:dyDescent="0.2">
      <c r="A1899" s="81"/>
      <c r="B1899" s="82"/>
      <c r="D1899" s="84"/>
      <c r="E1899" s="81"/>
      <c r="F1899" s="81"/>
      <c r="G1899" s="82"/>
      <c r="I1899" s="84"/>
      <c r="J1899" s="81"/>
      <c r="K1899" s="81"/>
      <c r="L1899" s="82"/>
      <c r="N1899" s="84"/>
    </row>
    <row r="1900" spans="1:14" s="83" customFormat="1" x14ac:dyDescent="0.2">
      <c r="A1900" s="81"/>
      <c r="B1900" s="82"/>
      <c r="D1900" s="84"/>
      <c r="E1900" s="81"/>
      <c r="F1900" s="81"/>
      <c r="G1900" s="82"/>
      <c r="I1900" s="84"/>
      <c r="J1900" s="81"/>
      <c r="K1900" s="81"/>
      <c r="L1900" s="82"/>
      <c r="N1900" s="84"/>
    </row>
    <row r="1901" spans="1:14" s="83" customFormat="1" x14ac:dyDescent="0.2">
      <c r="A1901" s="81"/>
      <c r="B1901" s="82"/>
      <c r="D1901" s="84"/>
      <c r="E1901" s="81"/>
      <c r="F1901" s="81"/>
      <c r="G1901" s="82"/>
      <c r="I1901" s="84"/>
      <c r="J1901" s="81"/>
      <c r="K1901" s="81"/>
      <c r="L1901" s="82"/>
      <c r="N1901" s="84"/>
    </row>
    <row r="1902" spans="1:14" s="83" customFormat="1" x14ac:dyDescent="0.2">
      <c r="A1902" s="81"/>
      <c r="B1902" s="82"/>
      <c r="D1902" s="84"/>
      <c r="E1902" s="81"/>
      <c r="F1902" s="81"/>
      <c r="G1902" s="82"/>
      <c r="I1902" s="84"/>
      <c r="J1902" s="81"/>
      <c r="K1902" s="81"/>
      <c r="L1902" s="82"/>
      <c r="N1902" s="84"/>
    </row>
    <row r="1903" spans="1:14" s="83" customFormat="1" x14ac:dyDescent="0.2">
      <c r="A1903" s="81"/>
      <c r="B1903" s="82"/>
      <c r="D1903" s="84"/>
      <c r="E1903" s="81"/>
      <c r="F1903" s="81"/>
      <c r="G1903" s="82"/>
      <c r="I1903" s="84"/>
      <c r="J1903" s="81"/>
      <c r="K1903" s="81"/>
      <c r="L1903" s="82"/>
      <c r="N1903" s="84"/>
    </row>
    <row r="1904" spans="1:14" s="83" customFormat="1" x14ac:dyDescent="0.2">
      <c r="A1904" s="81"/>
      <c r="B1904" s="82"/>
      <c r="D1904" s="84"/>
      <c r="E1904" s="81"/>
      <c r="F1904" s="81"/>
      <c r="G1904" s="82"/>
      <c r="I1904" s="84"/>
      <c r="J1904" s="81"/>
      <c r="K1904" s="81"/>
      <c r="L1904" s="82"/>
      <c r="N1904" s="84"/>
    </row>
    <row r="1905" spans="1:14" s="83" customFormat="1" x14ac:dyDescent="0.2">
      <c r="A1905" s="81"/>
      <c r="B1905" s="82"/>
      <c r="D1905" s="84"/>
      <c r="E1905" s="81"/>
      <c r="F1905" s="81"/>
      <c r="G1905" s="82"/>
      <c r="I1905" s="84"/>
      <c r="J1905" s="81"/>
      <c r="K1905" s="81"/>
      <c r="L1905" s="82"/>
      <c r="N1905" s="84"/>
    </row>
    <row r="1906" spans="1:14" s="83" customFormat="1" x14ac:dyDescent="0.2">
      <c r="A1906" s="81"/>
      <c r="B1906" s="82"/>
      <c r="D1906" s="84"/>
      <c r="E1906" s="81"/>
      <c r="F1906" s="81"/>
      <c r="G1906" s="82"/>
      <c r="I1906" s="84"/>
      <c r="J1906" s="81"/>
      <c r="K1906" s="81"/>
      <c r="L1906" s="82"/>
      <c r="N1906" s="84"/>
    </row>
    <row r="1907" spans="1:14" s="83" customFormat="1" x14ac:dyDescent="0.2">
      <c r="A1907" s="81"/>
      <c r="B1907" s="82"/>
      <c r="D1907" s="84"/>
      <c r="E1907" s="81"/>
      <c r="F1907" s="81"/>
      <c r="G1907" s="82"/>
      <c r="I1907" s="84"/>
      <c r="J1907" s="81"/>
      <c r="K1907" s="81"/>
      <c r="L1907" s="82"/>
      <c r="N1907" s="84"/>
    </row>
    <row r="1908" spans="1:14" s="83" customFormat="1" x14ac:dyDescent="0.2">
      <c r="A1908" s="81"/>
      <c r="B1908" s="82"/>
      <c r="D1908" s="84"/>
      <c r="E1908" s="81"/>
      <c r="F1908" s="81"/>
      <c r="G1908" s="82"/>
      <c r="I1908" s="84"/>
      <c r="J1908" s="81"/>
      <c r="K1908" s="81"/>
      <c r="L1908" s="82"/>
      <c r="N1908" s="84"/>
    </row>
    <row r="1909" spans="1:14" s="83" customFormat="1" x14ac:dyDescent="0.2">
      <c r="A1909" s="81"/>
      <c r="B1909" s="82"/>
      <c r="D1909" s="84"/>
      <c r="E1909" s="81"/>
      <c r="F1909" s="81"/>
      <c r="G1909" s="82"/>
      <c r="I1909" s="84"/>
      <c r="J1909" s="81"/>
      <c r="K1909" s="81"/>
      <c r="L1909" s="82"/>
      <c r="N1909" s="84"/>
    </row>
    <row r="1910" spans="1:14" s="83" customFormat="1" x14ac:dyDescent="0.2">
      <c r="A1910" s="81"/>
      <c r="B1910" s="82"/>
      <c r="D1910" s="84"/>
      <c r="E1910" s="81"/>
      <c r="F1910" s="81"/>
      <c r="G1910" s="82"/>
      <c r="I1910" s="84"/>
      <c r="J1910" s="81"/>
      <c r="K1910" s="81"/>
      <c r="L1910" s="82"/>
      <c r="N1910" s="84"/>
    </row>
    <row r="1911" spans="1:14" s="83" customFormat="1" x14ac:dyDescent="0.2">
      <c r="A1911" s="81"/>
      <c r="B1911" s="82"/>
      <c r="D1911" s="84"/>
      <c r="E1911" s="81"/>
      <c r="F1911" s="81"/>
      <c r="G1911" s="82"/>
      <c r="I1911" s="84"/>
      <c r="J1911" s="81"/>
      <c r="K1911" s="81"/>
      <c r="L1911" s="82"/>
      <c r="N1911" s="84"/>
    </row>
    <row r="1912" spans="1:14" s="83" customFormat="1" x14ac:dyDescent="0.2">
      <c r="A1912" s="81"/>
      <c r="B1912" s="82"/>
      <c r="D1912" s="84"/>
      <c r="E1912" s="81"/>
      <c r="F1912" s="81"/>
      <c r="G1912" s="82"/>
      <c r="I1912" s="84"/>
      <c r="J1912" s="81"/>
      <c r="K1912" s="81"/>
      <c r="L1912" s="82"/>
      <c r="N1912" s="84"/>
    </row>
    <row r="1913" spans="1:14" s="83" customFormat="1" x14ac:dyDescent="0.2">
      <c r="A1913" s="81"/>
      <c r="B1913" s="82"/>
      <c r="D1913" s="84"/>
      <c r="E1913" s="81"/>
      <c r="F1913" s="81"/>
      <c r="G1913" s="82"/>
      <c r="I1913" s="84"/>
      <c r="J1913" s="81"/>
      <c r="K1913" s="81"/>
      <c r="L1913" s="82"/>
      <c r="N1913" s="84"/>
    </row>
    <row r="1914" spans="1:14" s="83" customFormat="1" x14ac:dyDescent="0.2">
      <c r="A1914" s="81"/>
      <c r="B1914" s="82"/>
      <c r="D1914" s="84"/>
      <c r="E1914" s="81"/>
      <c r="F1914" s="81"/>
      <c r="G1914" s="82"/>
      <c r="I1914" s="84"/>
      <c r="J1914" s="81"/>
      <c r="K1914" s="81"/>
      <c r="L1914" s="82"/>
      <c r="N1914" s="84"/>
    </row>
    <row r="1915" spans="1:14" s="83" customFormat="1" x14ac:dyDescent="0.2">
      <c r="A1915" s="81"/>
      <c r="B1915" s="82"/>
      <c r="D1915" s="84"/>
      <c r="E1915" s="81"/>
      <c r="F1915" s="81"/>
      <c r="G1915" s="82"/>
      <c r="I1915" s="84"/>
      <c r="J1915" s="81"/>
      <c r="K1915" s="81"/>
      <c r="L1915" s="82"/>
      <c r="N1915" s="84"/>
    </row>
    <row r="1916" spans="1:14" s="83" customFormat="1" x14ac:dyDescent="0.2">
      <c r="A1916" s="81"/>
      <c r="B1916" s="82"/>
      <c r="D1916" s="84"/>
      <c r="E1916" s="81"/>
      <c r="F1916" s="81"/>
      <c r="G1916" s="82"/>
      <c r="I1916" s="84"/>
      <c r="J1916" s="81"/>
      <c r="K1916" s="81"/>
      <c r="L1916" s="82"/>
      <c r="N1916" s="84"/>
    </row>
    <row r="1917" spans="1:14" s="83" customFormat="1" x14ac:dyDescent="0.2">
      <c r="A1917" s="81"/>
      <c r="B1917" s="82"/>
      <c r="D1917" s="84"/>
      <c r="E1917" s="81"/>
      <c r="F1917" s="81"/>
      <c r="G1917" s="82"/>
      <c r="I1917" s="84"/>
      <c r="J1917" s="81"/>
      <c r="K1917" s="81"/>
      <c r="L1917" s="82"/>
      <c r="N1917" s="84"/>
    </row>
    <row r="1918" spans="1:14" s="83" customFormat="1" x14ac:dyDescent="0.2">
      <c r="A1918" s="81"/>
      <c r="B1918" s="82"/>
      <c r="D1918" s="84"/>
      <c r="E1918" s="81"/>
      <c r="F1918" s="81"/>
      <c r="G1918" s="82"/>
      <c r="I1918" s="84"/>
      <c r="J1918" s="81"/>
      <c r="K1918" s="81"/>
      <c r="L1918" s="82"/>
      <c r="N1918" s="84"/>
    </row>
    <row r="1919" spans="1:14" s="83" customFormat="1" x14ac:dyDescent="0.2">
      <c r="A1919" s="81"/>
      <c r="B1919" s="82"/>
      <c r="D1919" s="84"/>
      <c r="E1919" s="81"/>
      <c r="F1919" s="81"/>
      <c r="G1919" s="82"/>
      <c r="I1919" s="84"/>
      <c r="J1919" s="81"/>
      <c r="K1919" s="81"/>
      <c r="L1919" s="82"/>
      <c r="N1919" s="84"/>
    </row>
    <row r="1920" spans="1:14" s="83" customFormat="1" x14ac:dyDescent="0.2">
      <c r="A1920" s="81"/>
      <c r="B1920" s="82"/>
      <c r="D1920" s="84"/>
      <c r="E1920" s="81"/>
      <c r="F1920" s="81"/>
      <c r="G1920" s="82"/>
      <c r="I1920" s="84"/>
      <c r="J1920" s="81"/>
      <c r="K1920" s="81"/>
      <c r="L1920" s="82"/>
      <c r="N1920" s="84"/>
    </row>
    <row r="1921" spans="1:14" s="83" customFormat="1" x14ac:dyDescent="0.2">
      <c r="A1921" s="81"/>
      <c r="B1921" s="82"/>
      <c r="D1921" s="84"/>
      <c r="E1921" s="81"/>
      <c r="F1921" s="81"/>
      <c r="G1921" s="82"/>
      <c r="I1921" s="84"/>
      <c r="J1921" s="81"/>
      <c r="K1921" s="81"/>
      <c r="L1921" s="82"/>
      <c r="N1921" s="84"/>
    </row>
    <row r="1922" spans="1:14" s="83" customFormat="1" x14ac:dyDescent="0.2">
      <c r="A1922" s="81"/>
      <c r="B1922" s="82"/>
      <c r="D1922" s="84"/>
      <c r="E1922" s="81"/>
      <c r="F1922" s="81"/>
      <c r="G1922" s="82"/>
      <c r="I1922" s="84"/>
      <c r="J1922" s="81"/>
      <c r="K1922" s="81"/>
      <c r="L1922" s="82"/>
      <c r="N1922" s="84"/>
    </row>
    <row r="1923" spans="1:14" s="83" customFormat="1" x14ac:dyDescent="0.2">
      <c r="A1923" s="81"/>
      <c r="B1923" s="82"/>
      <c r="D1923" s="84"/>
      <c r="E1923" s="81"/>
      <c r="F1923" s="81"/>
      <c r="G1923" s="82"/>
      <c r="I1923" s="84"/>
      <c r="J1923" s="81"/>
      <c r="K1923" s="81"/>
      <c r="L1923" s="82"/>
      <c r="N1923" s="84"/>
    </row>
    <row r="1924" spans="1:14" s="83" customFormat="1" x14ac:dyDescent="0.2">
      <c r="A1924" s="81"/>
      <c r="B1924" s="82"/>
      <c r="D1924" s="84"/>
      <c r="E1924" s="81"/>
      <c r="F1924" s="81"/>
      <c r="G1924" s="82"/>
      <c r="I1924" s="84"/>
      <c r="J1924" s="81"/>
      <c r="K1924" s="81"/>
      <c r="L1924" s="82"/>
      <c r="N1924" s="84"/>
    </row>
    <row r="1925" spans="1:14" s="83" customFormat="1" x14ac:dyDescent="0.2">
      <c r="A1925" s="81"/>
      <c r="B1925" s="82"/>
      <c r="D1925" s="84"/>
      <c r="E1925" s="81"/>
      <c r="F1925" s="81"/>
      <c r="G1925" s="82"/>
      <c r="I1925" s="84"/>
      <c r="J1925" s="81"/>
      <c r="K1925" s="81"/>
      <c r="L1925" s="82"/>
      <c r="N1925" s="84"/>
    </row>
    <row r="1926" spans="1:14" s="83" customFormat="1" x14ac:dyDescent="0.2">
      <c r="A1926" s="81"/>
      <c r="B1926" s="82"/>
      <c r="D1926" s="84"/>
      <c r="E1926" s="81"/>
      <c r="F1926" s="81"/>
      <c r="G1926" s="82"/>
      <c r="I1926" s="84"/>
      <c r="J1926" s="81"/>
      <c r="K1926" s="81"/>
      <c r="L1926" s="82"/>
      <c r="N1926" s="84"/>
    </row>
    <row r="1927" spans="1:14" s="83" customFormat="1" x14ac:dyDescent="0.2">
      <c r="A1927" s="81"/>
      <c r="B1927" s="82"/>
      <c r="D1927" s="84"/>
      <c r="E1927" s="81"/>
      <c r="F1927" s="81"/>
      <c r="G1927" s="82"/>
      <c r="I1927" s="84"/>
      <c r="J1927" s="81"/>
      <c r="K1927" s="81"/>
      <c r="L1927" s="82"/>
      <c r="N1927" s="84"/>
    </row>
    <row r="1928" spans="1:14" s="83" customFormat="1" x14ac:dyDescent="0.2">
      <c r="A1928" s="81"/>
      <c r="B1928" s="82"/>
      <c r="D1928" s="84"/>
      <c r="E1928" s="81"/>
      <c r="F1928" s="81"/>
      <c r="G1928" s="82"/>
      <c r="I1928" s="84"/>
      <c r="J1928" s="81"/>
      <c r="K1928" s="81"/>
      <c r="L1928" s="82"/>
      <c r="N1928" s="84"/>
    </row>
    <row r="1929" spans="1:14" s="83" customFormat="1" x14ac:dyDescent="0.2">
      <c r="A1929" s="81"/>
      <c r="B1929" s="82"/>
      <c r="D1929" s="84"/>
      <c r="E1929" s="81"/>
      <c r="F1929" s="81"/>
      <c r="G1929" s="82"/>
      <c r="I1929" s="84"/>
      <c r="J1929" s="81"/>
      <c r="K1929" s="81"/>
      <c r="L1929" s="82"/>
      <c r="N1929" s="84"/>
    </row>
    <row r="1930" spans="1:14" s="83" customFormat="1" x14ac:dyDescent="0.2">
      <c r="A1930" s="81"/>
      <c r="B1930" s="82"/>
      <c r="D1930" s="84"/>
      <c r="E1930" s="81"/>
      <c r="F1930" s="81"/>
      <c r="G1930" s="82"/>
      <c r="I1930" s="84"/>
      <c r="J1930" s="81"/>
      <c r="K1930" s="81"/>
      <c r="L1930" s="82"/>
      <c r="N1930" s="84"/>
    </row>
    <row r="1931" spans="1:14" s="83" customFormat="1" x14ac:dyDescent="0.2">
      <c r="A1931" s="81"/>
      <c r="B1931" s="82"/>
      <c r="D1931" s="84"/>
      <c r="E1931" s="81"/>
      <c r="F1931" s="81"/>
      <c r="G1931" s="82"/>
      <c r="I1931" s="84"/>
      <c r="J1931" s="81"/>
      <c r="K1931" s="81"/>
      <c r="L1931" s="82"/>
      <c r="N1931" s="84"/>
    </row>
    <row r="1932" spans="1:14" s="83" customFormat="1" x14ac:dyDescent="0.2">
      <c r="A1932" s="81"/>
      <c r="B1932" s="82"/>
      <c r="D1932" s="84"/>
      <c r="E1932" s="81"/>
      <c r="F1932" s="81"/>
      <c r="G1932" s="82"/>
      <c r="I1932" s="84"/>
      <c r="J1932" s="81"/>
      <c r="K1932" s="81"/>
      <c r="L1932" s="82"/>
      <c r="N1932" s="84"/>
    </row>
    <row r="1933" spans="1:14" s="83" customFormat="1" x14ac:dyDescent="0.2">
      <c r="A1933" s="81"/>
      <c r="B1933" s="82"/>
      <c r="D1933" s="84"/>
      <c r="E1933" s="81"/>
      <c r="F1933" s="81"/>
      <c r="G1933" s="82"/>
      <c r="I1933" s="84"/>
      <c r="J1933" s="81"/>
      <c r="K1933" s="81"/>
      <c r="L1933" s="82"/>
      <c r="N1933" s="84"/>
    </row>
    <row r="1934" spans="1:14" s="83" customFormat="1" x14ac:dyDescent="0.2">
      <c r="A1934" s="81"/>
      <c r="B1934" s="82"/>
      <c r="D1934" s="84"/>
      <c r="E1934" s="81"/>
      <c r="F1934" s="81"/>
      <c r="G1934" s="82"/>
      <c r="I1934" s="84"/>
      <c r="J1934" s="81"/>
      <c r="K1934" s="81"/>
      <c r="L1934" s="82"/>
      <c r="N1934" s="84"/>
    </row>
    <row r="1935" spans="1:14" s="83" customFormat="1" x14ac:dyDescent="0.2">
      <c r="A1935" s="81"/>
      <c r="B1935" s="82"/>
      <c r="D1935" s="84"/>
      <c r="E1935" s="81"/>
      <c r="F1935" s="81"/>
      <c r="G1935" s="82"/>
      <c r="I1935" s="84"/>
      <c r="J1935" s="81"/>
      <c r="K1935" s="81"/>
      <c r="L1935" s="82"/>
      <c r="N1935" s="84"/>
    </row>
    <row r="1936" spans="1:14" s="83" customFormat="1" x14ac:dyDescent="0.2">
      <c r="A1936" s="81"/>
      <c r="B1936" s="82"/>
      <c r="D1936" s="84"/>
      <c r="E1936" s="81"/>
      <c r="F1936" s="81"/>
      <c r="G1936" s="82"/>
      <c r="I1936" s="84"/>
      <c r="J1936" s="81"/>
      <c r="K1936" s="81"/>
      <c r="L1936" s="82"/>
      <c r="N1936" s="84"/>
    </row>
    <row r="1937" spans="1:14" s="83" customFormat="1" x14ac:dyDescent="0.2">
      <c r="A1937" s="81"/>
      <c r="B1937" s="82"/>
      <c r="D1937" s="84"/>
      <c r="E1937" s="81"/>
      <c r="F1937" s="81"/>
      <c r="G1937" s="82"/>
      <c r="I1937" s="84"/>
      <c r="J1937" s="81"/>
      <c r="K1937" s="81"/>
      <c r="L1937" s="82"/>
      <c r="N1937" s="84"/>
    </row>
    <row r="1938" spans="1:14" s="83" customFormat="1" x14ac:dyDescent="0.2">
      <c r="A1938" s="81"/>
      <c r="B1938" s="82"/>
      <c r="D1938" s="84"/>
      <c r="E1938" s="81"/>
      <c r="F1938" s="81"/>
      <c r="G1938" s="82"/>
      <c r="I1938" s="84"/>
      <c r="J1938" s="81"/>
      <c r="K1938" s="81"/>
      <c r="L1938" s="82"/>
      <c r="N1938" s="84"/>
    </row>
    <row r="1939" spans="1:14" s="83" customFormat="1" x14ac:dyDescent="0.2">
      <c r="A1939" s="81"/>
      <c r="B1939" s="82"/>
      <c r="D1939" s="84"/>
      <c r="E1939" s="81"/>
      <c r="F1939" s="81"/>
      <c r="G1939" s="82"/>
      <c r="I1939" s="84"/>
      <c r="J1939" s="81"/>
      <c r="K1939" s="81"/>
      <c r="L1939" s="82"/>
      <c r="N1939" s="84"/>
    </row>
    <row r="1940" spans="1:14" s="83" customFormat="1" x14ac:dyDescent="0.2">
      <c r="A1940" s="81"/>
      <c r="B1940" s="82"/>
      <c r="D1940" s="84"/>
      <c r="E1940" s="81"/>
      <c r="F1940" s="81"/>
      <c r="G1940" s="82"/>
      <c r="I1940" s="84"/>
      <c r="J1940" s="81"/>
      <c r="K1940" s="81"/>
      <c r="L1940" s="82"/>
      <c r="N1940" s="84"/>
    </row>
    <row r="1941" spans="1:14" s="83" customFormat="1" x14ac:dyDescent="0.2">
      <c r="A1941" s="81"/>
      <c r="B1941" s="82"/>
      <c r="D1941" s="84"/>
      <c r="E1941" s="81"/>
      <c r="F1941" s="81"/>
      <c r="G1941" s="82"/>
      <c r="I1941" s="84"/>
      <c r="J1941" s="81"/>
      <c r="K1941" s="81"/>
      <c r="L1941" s="82"/>
      <c r="N1941" s="84"/>
    </row>
    <row r="1942" spans="1:14" s="83" customFormat="1" x14ac:dyDescent="0.2">
      <c r="A1942" s="81"/>
      <c r="B1942" s="82"/>
      <c r="D1942" s="84"/>
      <c r="E1942" s="81"/>
      <c r="F1942" s="81"/>
      <c r="G1942" s="82"/>
      <c r="I1942" s="84"/>
      <c r="J1942" s="81"/>
      <c r="K1942" s="81"/>
      <c r="L1942" s="82"/>
      <c r="N1942" s="84"/>
    </row>
    <row r="1943" spans="1:14" s="83" customFormat="1" x14ac:dyDescent="0.2">
      <c r="A1943" s="81"/>
      <c r="B1943" s="82"/>
      <c r="D1943" s="84"/>
      <c r="E1943" s="81"/>
      <c r="F1943" s="81"/>
      <c r="G1943" s="82"/>
      <c r="I1943" s="84"/>
      <c r="J1943" s="81"/>
      <c r="K1943" s="81"/>
      <c r="L1943" s="82"/>
      <c r="N1943" s="84"/>
    </row>
    <row r="1944" spans="1:14" s="83" customFormat="1" x14ac:dyDescent="0.2">
      <c r="A1944" s="81"/>
      <c r="B1944" s="82"/>
      <c r="D1944" s="84"/>
      <c r="E1944" s="81"/>
      <c r="F1944" s="81"/>
      <c r="G1944" s="82"/>
      <c r="I1944" s="84"/>
      <c r="J1944" s="81"/>
      <c r="K1944" s="81"/>
      <c r="L1944" s="82"/>
      <c r="N1944" s="84"/>
    </row>
    <row r="1945" spans="1:14" s="83" customFormat="1" x14ac:dyDescent="0.2">
      <c r="A1945" s="81"/>
      <c r="B1945" s="82"/>
      <c r="D1945" s="84"/>
      <c r="E1945" s="81"/>
      <c r="F1945" s="81"/>
      <c r="G1945" s="82"/>
      <c r="I1945" s="84"/>
      <c r="J1945" s="81"/>
      <c r="K1945" s="81"/>
      <c r="L1945" s="82"/>
      <c r="N1945" s="84"/>
    </row>
    <row r="1946" spans="1:14" s="83" customFormat="1" x14ac:dyDescent="0.2">
      <c r="A1946" s="81"/>
      <c r="B1946" s="82"/>
      <c r="D1946" s="84"/>
      <c r="E1946" s="81"/>
      <c r="F1946" s="81"/>
      <c r="G1946" s="82"/>
      <c r="I1946" s="84"/>
      <c r="J1946" s="81"/>
      <c r="K1946" s="81"/>
      <c r="L1946" s="82"/>
      <c r="N1946" s="84"/>
    </row>
    <row r="1947" spans="1:14" s="83" customFormat="1" x14ac:dyDescent="0.2">
      <c r="A1947" s="81"/>
      <c r="B1947" s="82"/>
      <c r="D1947" s="84"/>
      <c r="E1947" s="81"/>
      <c r="F1947" s="81"/>
      <c r="G1947" s="82"/>
      <c r="I1947" s="84"/>
      <c r="J1947" s="81"/>
      <c r="K1947" s="81"/>
      <c r="L1947" s="82"/>
      <c r="N1947" s="84"/>
    </row>
    <row r="1948" spans="1:14" s="83" customFormat="1" x14ac:dyDescent="0.2">
      <c r="A1948" s="81"/>
      <c r="B1948" s="82"/>
      <c r="D1948" s="84"/>
      <c r="E1948" s="81"/>
      <c r="F1948" s="81"/>
      <c r="G1948" s="82"/>
      <c r="I1948" s="84"/>
      <c r="J1948" s="81"/>
      <c r="K1948" s="81"/>
      <c r="L1948" s="82"/>
      <c r="N1948" s="84"/>
    </row>
    <row r="1949" spans="1:14" s="83" customFormat="1" x14ac:dyDescent="0.2">
      <c r="A1949" s="81"/>
      <c r="B1949" s="82"/>
      <c r="D1949" s="84"/>
      <c r="E1949" s="81"/>
      <c r="F1949" s="81"/>
      <c r="G1949" s="82"/>
      <c r="I1949" s="84"/>
      <c r="J1949" s="81"/>
      <c r="K1949" s="81"/>
      <c r="L1949" s="82"/>
      <c r="N1949" s="84"/>
    </row>
    <row r="1950" spans="1:14" s="83" customFormat="1" x14ac:dyDescent="0.2">
      <c r="A1950" s="81"/>
      <c r="B1950" s="82"/>
      <c r="D1950" s="84"/>
      <c r="E1950" s="81"/>
      <c r="F1950" s="81"/>
      <c r="G1950" s="82"/>
      <c r="I1950" s="84"/>
      <c r="J1950" s="81"/>
      <c r="K1950" s="81"/>
      <c r="L1950" s="82"/>
      <c r="N1950" s="84"/>
    </row>
    <row r="1951" spans="1:14" s="83" customFormat="1" x14ac:dyDescent="0.2">
      <c r="A1951" s="81"/>
      <c r="B1951" s="82"/>
      <c r="D1951" s="84"/>
      <c r="E1951" s="81"/>
      <c r="F1951" s="81"/>
      <c r="G1951" s="82"/>
      <c r="I1951" s="84"/>
      <c r="J1951" s="81"/>
      <c r="K1951" s="81"/>
      <c r="L1951" s="82"/>
      <c r="N1951" s="84"/>
    </row>
    <row r="1952" spans="1:14" s="83" customFormat="1" x14ac:dyDescent="0.2">
      <c r="A1952" s="81"/>
      <c r="B1952" s="82"/>
      <c r="D1952" s="84"/>
      <c r="E1952" s="81"/>
      <c r="F1952" s="81"/>
      <c r="G1952" s="82"/>
      <c r="I1952" s="84"/>
      <c r="J1952" s="81"/>
      <c r="K1952" s="81"/>
      <c r="L1952" s="82"/>
      <c r="N1952" s="84"/>
    </row>
    <row r="1953" spans="1:14" s="83" customFormat="1" x14ac:dyDescent="0.2">
      <c r="A1953" s="81"/>
      <c r="B1953" s="82"/>
      <c r="D1953" s="84"/>
      <c r="E1953" s="81"/>
      <c r="F1953" s="81"/>
      <c r="G1953" s="82"/>
      <c r="I1953" s="84"/>
      <c r="J1953" s="81"/>
      <c r="K1953" s="81"/>
      <c r="L1953" s="82"/>
      <c r="N1953" s="84"/>
    </row>
    <row r="1954" spans="1:14" s="83" customFormat="1" x14ac:dyDescent="0.2">
      <c r="A1954" s="81"/>
      <c r="B1954" s="82"/>
      <c r="D1954" s="84"/>
      <c r="E1954" s="81"/>
      <c r="F1954" s="81"/>
      <c r="G1954" s="82"/>
      <c r="I1954" s="84"/>
      <c r="J1954" s="81"/>
      <c r="K1954" s="81"/>
      <c r="L1954" s="82"/>
      <c r="N1954" s="84"/>
    </row>
    <row r="1955" spans="1:14" s="83" customFormat="1" x14ac:dyDescent="0.2">
      <c r="A1955" s="81"/>
      <c r="B1955" s="82"/>
      <c r="D1955" s="84"/>
      <c r="E1955" s="81"/>
      <c r="F1955" s="81"/>
      <c r="G1955" s="82"/>
      <c r="I1955" s="84"/>
      <c r="J1955" s="81"/>
      <c r="K1955" s="81"/>
      <c r="L1955" s="82"/>
      <c r="N1955" s="84"/>
    </row>
    <row r="1956" spans="1:14" s="83" customFormat="1" x14ac:dyDescent="0.2">
      <c r="A1956" s="81"/>
      <c r="B1956" s="82"/>
      <c r="D1956" s="84"/>
      <c r="E1956" s="81"/>
      <c r="F1956" s="81"/>
      <c r="G1956" s="82"/>
      <c r="I1956" s="84"/>
      <c r="J1956" s="81"/>
      <c r="K1956" s="81"/>
      <c r="L1956" s="82"/>
      <c r="N1956" s="84"/>
    </row>
    <row r="1957" spans="1:14" s="83" customFormat="1" x14ac:dyDescent="0.2">
      <c r="A1957" s="81"/>
      <c r="B1957" s="82"/>
      <c r="D1957" s="84"/>
      <c r="E1957" s="81"/>
      <c r="F1957" s="81"/>
      <c r="G1957" s="82"/>
      <c r="I1957" s="84"/>
      <c r="J1957" s="81"/>
      <c r="K1957" s="81"/>
      <c r="L1957" s="82"/>
      <c r="N1957" s="84"/>
    </row>
    <row r="1958" spans="1:14" s="83" customFormat="1" x14ac:dyDescent="0.2">
      <c r="A1958" s="81"/>
      <c r="B1958" s="82"/>
      <c r="D1958" s="84"/>
      <c r="E1958" s="81"/>
      <c r="F1958" s="81"/>
      <c r="G1958" s="82"/>
      <c r="I1958" s="84"/>
      <c r="J1958" s="81"/>
      <c r="K1958" s="81"/>
      <c r="L1958" s="82"/>
      <c r="N1958" s="84"/>
    </row>
    <row r="1959" spans="1:14" s="83" customFormat="1" x14ac:dyDescent="0.2">
      <c r="A1959" s="81"/>
      <c r="B1959" s="82"/>
      <c r="D1959" s="84"/>
      <c r="E1959" s="81"/>
      <c r="F1959" s="81"/>
      <c r="G1959" s="82"/>
      <c r="I1959" s="84"/>
      <c r="J1959" s="81"/>
      <c r="K1959" s="81"/>
      <c r="L1959" s="82"/>
      <c r="N1959" s="84"/>
    </row>
    <row r="1960" spans="1:14" s="83" customFormat="1" x14ac:dyDescent="0.2">
      <c r="A1960" s="81"/>
      <c r="B1960" s="82"/>
      <c r="D1960" s="84"/>
      <c r="E1960" s="81"/>
      <c r="F1960" s="81"/>
      <c r="G1960" s="82"/>
      <c r="I1960" s="84"/>
      <c r="J1960" s="81"/>
      <c r="K1960" s="81"/>
      <c r="L1960" s="82"/>
      <c r="N1960" s="84"/>
    </row>
    <row r="1961" spans="1:14" s="83" customFormat="1" x14ac:dyDescent="0.2">
      <c r="A1961" s="81"/>
      <c r="B1961" s="82"/>
      <c r="D1961" s="84"/>
      <c r="E1961" s="81"/>
      <c r="F1961" s="81"/>
      <c r="G1961" s="82"/>
      <c r="I1961" s="84"/>
      <c r="J1961" s="81"/>
      <c r="K1961" s="81"/>
      <c r="L1961" s="82"/>
      <c r="N1961" s="84"/>
    </row>
    <row r="1962" spans="1:14" s="83" customFormat="1" x14ac:dyDescent="0.2">
      <c r="A1962" s="81"/>
      <c r="B1962" s="82"/>
      <c r="D1962" s="84"/>
      <c r="E1962" s="81"/>
      <c r="F1962" s="81"/>
      <c r="G1962" s="82"/>
      <c r="I1962" s="84"/>
      <c r="J1962" s="81"/>
      <c r="K1962" s="81"/>
      <c r="L1962" s="82"/>
      <c r="N1962" s="84"/>
    </row>
    <row r="1963" spans="1:14" s="83" customFormat="1" x14ac:dyDescent="0.2">
      <c r="A1963" s="81"/>
      <c r="B1963" s="82"/>
      <c r="D1963" s="84"/>
      <c r="E1963" s="81"/>
      <c r="F1963" s="81"/>
      <c r="G1963" s="82"/>
      <c r="I1963" s="84"/>
      <c r="J1963" s="81"/>
      <c r="K1963" s="81"/>
      <c r="L1963" s="82"/>
      <c r="N1963" s="84"/>
    </row>
    <row r="1964" spans="1:14" s="83" customFormat="1" x14ac:dyDescent="0.2">
      <c r="A1964" s="81"/>
      <c r="B1964" s="82"/>
      <c r="D1964" s="84"/>
      <c r="E1964" s="81"/>
      <c r="F1964" s="81"/>
      <c r="G1964" s="82"/>
      <c r="I1964" s="84"/>
      <c r="J1964" s="81"/>
      <c r="K1964" s="81"/>
      <c r="L1964" s="82"/>
      <c r="N1964" s="84"/>
    </row>
    <row r="1965" spans="1:14" s="83" customFormat="1" x14ac:dyDescent="0.2">
      <c r="A1965" s="81"/>
      <c r="B1965" s="82"/>
      <c r="D1965" s="84"/>
      <c r="E1965" s="81"/>
      <c r="F1965" s="81"/>
      <c r="G1965" s="82"/>
      <c r="I1965" s="84"/>
      <c r="J1965" s="81"/>
      <c r="K1965" s="81"/>
      <c r="L1965" s="82"/>
      <c r="N1965" s="84"/>
    </row>
    <row r="1966" spans="1:14" s="83" customFormat="1" x14ac:dyDescent="0.2">
      <c r="A1966" s="81"/>
      <c r="B1966" s="82"/>
      <c r="D1966" s="84"/>
      <c r="E1966" s="81"/>
      <c r="F1966" s="81"/>
      <c r="G1966" s="82"/>
      <c r="I1966" s="84"/>
      <c r="J1966" s="81"/>
      <c r="K1966" s="81"/>
      <c r="L1966" s="82"/>
      <c r="N1966" s="84"/>
    </row>
    <row r="1967" spans="1:14" s="83" customFormat="1" x14ac:dyDescent="0.2">
      <c r="A1967" s="81"/>
      <c r="B1967" s="82"/>
      <c r="D1967" s="84"/>
      <c r="E1967" s="81"/>
      <c r="F1967" s="81"/>
      <c r="G1967" s="82"/>
      <c r="I1967" s="84"/>
      <c r="J1967" s="81"/>
      <c r="K1967" s="81"/>
      <c r="L1967" s="82"/>
      <c r="N1967" s="84"/>
    </row>
    <row r="1968" spans="1:14" s="83" customFormat="1" x14ac:dyDescent="0.2">
      <c r="A1968" s="81"/>
      <c r="B1968" s="82"/>
      <c r="D1968" s="84"/>
      <c r="E1968" s="81"/>
      <c r="F1968" s="81"/>
      <c r="G1968" s="82"/>
      <c r="I1968" s="84"/>
      <c r="J1968" s="81"/>
      <c r="K1968" s="81"/>
      <c r="L1968" s="82"/>
      <c r="N1968" s="84"/>
    </row>
    <row r="1969" spans="1:14" s="83" customFormat="1" x14ac:dyDescent="0.2">
      <c r="A1969" s="81"/>
      <c r="B1969" s="82"/>
      <c r="D1969" s="84"/>
      <c r="E1969" s="81"/>
      <c r="F1969" s="81"/>
      <c r="G1969" s="82"/>
      <c r="I1969" s="84"/>
      <c r="J1969" s="81"/>
      <c r="K1969" s="81"/>
      <c r="L1969" s="82"/>
      <c r="N1969" s="84"/>
    </row>
    <row r="1970" spans="1:14" s="83" customFormat="1" x14ac:dyDescent="0.2">
      <c r="A1970" s="81"/>
      <c r="B1970" s="82"/>
      <c r="D1970" s="84"/>
      <c r="E1970" s="81"/>
      <c r="F1970" s="81"/>
      <c r="G1970" s="82"/>
      <c r="I1970" s="84"/>
      <c r="J1970" s="81"/>
      <c r="K1970" s="81"/>
      <c r="L1970" s="82"/>
      <c r="N1970" s="84"/>
    </row>
    <row r="1971" spans="1:14" s="83" customFormat="1" x14ac:dyDescent="0.2">
      <c r="A1971" s="81"/>
      <c r="B1971" s="82"/>
      <c r="D1971" s="84"/>
      <c r="E1971" s="81"/>
      <c r="F1971" s="81"/>
      <c r="G1971" s="82"/>
      <c r="I1971" s="84"/>
      <c r="J1971" s="81"/>
      <c r="K1971" s="81"/>
      <c r="L1971" s="82"/>
      <c r="N1971" s="84"/>
    </row>
    <row r="1972" spans="1:14" s="83" customFormat="1" x14ac:dyDescent="0.2">
      <c r="A1972" s="81"/>
      <c r="B1972" s="82"/>
      <c r="D1972" s="84"/>
      <c r="E1972" s="81"/>
      <c r="F1972" s="81"/>
      <c r="G1972" s="82"/>
      <c r="I1972" s="84"/>
      <c r="J1972" s="81"/>
      <c r="K1972" s="81"/>
      <c r="L1972" s="82"/>
      <c r="N1972" s="84"/>
    </row>
    <row r="1973" spans="1:14" s="83" customFormat="1" x14ac:dyDescent="0.2">
      <c r="A1973" s="81"/>
      <c r="B1973" s="82"/>
      <c r="D1973" s="84"/>
      <c r="E1973" s="81"/>
      <c r="F1973" s="81"/>
      <c r="G1973" s="82"/>
      <c r="I1973" s="84"/>
      <c r="J1973" s="81"/>
      <c r="K1973" s="81"/>
      <c r="L1973" s="82"/>
      <c r="N1973" s="84"/>
    </row>
    <row r="1974" spans="1:14" s="83" customFormat="1" x14ac:dyDescent="0.2">
      <c r="A1974" s="81"/>
      <c r="B1974" s="82"/>
      <c r="D1974" s="84"/>
      <c r="E1974" s="81"/>
      <c r="F1974" s="81"/>
      <c r="G1974" s="82"/>
      <c r="I1974" s="84"/>
      <c r="J1974" s="81"/>
      <c r="K1974" s="81"/>
      <c r="L1974" s="82"/>
      <c r="N1974" s="84"/>
    </row>
    <row r="1975" spans="1:14" s="83" customFormat="1" x14ac:dyDescent="0.2">
      <c r="A1975" s="81"/>
      <c r="B1975" s="82"/>
      <c r="D1975" s="84"/>
      <c r="E1975" s="81"/>
      <c r="F1975" s="81"/>
      <c r="G1975" s="82"/>
      <c r="I1975" s="84"/>
      <c r="J1975" s="81"/>
      <c r="K1975" s="81"/>
      <c r="L1975" s="82"/>
      <c r="N1975" s="84"/>
    </row>
    <row r="1976" spans="1:14" s="83" customFormat="1" x14ac:dyDescent="0.2">
      <c r="A1976" s="81"/>
      <c r="B1976" s="82"/>
      <c r="D1976" s="84"/>
      <c r="E1976" s="81"/>
      <c r="F1976" s="81"/>
      <c r="G1976" s="82"/>
      <c r="I1976" s="84"/>
      <c r="J1976" s="81"/>
      <c r="K1976" s="81"/>
      <c r="L1976" s="82"/>
      <c r="N1976" s="84"/>
    </row>
    <row r="1977" spans="1:14" s="83" customFormat="1" x14ac:dyDescent="0.2">
      <c r="A1977" s="81"/>
      <c r="B1977" s="82"/>
      <c r="D1977" s="84"/>
      <c r="E1977" s="81"/>
      <c r="F1977" s="81"/>
      <c r="G1977" s="82"/>
      <c r="I1977" s="84"/>
      <c r="J1977" s="81"/>
      <c r="K1977" s="81"/>
      <c r="L1977" s="82"/>
      <c r="N1977" s="84"/>
    </row>
    <row r="1978" spans="1:14" s="83" customFormat="1" x14ac:dyDescent="0.2">
      <c r="A1978" s="81"/>
      <c r="B1978" s="82"/>
      <c r="D1978" s="84"/>
      <c r="E1978" s="81"/>
      <c r="F1978" s="81"/>
      <c r="G1978" s="82"/>
      <c r="I1978" s="84"/>
      <c r="J1978" s="81"/>
      <c r="K1978" s="81"/>
      <c r="L1978" s="82"/>
      <c r="N1978" s="84"/>
    </row>
    <row r="1979" spans="1:14" s="83" customFormat="1" x14ac:dyDescent="0.2">
      <c r="A1979" s="81"/>
      <c r="B1979" s="82"/>
      <c r="D1979" s="84"/>
      <c r="E1979" s="81"/>
      <c r="F1979" s="81"/>
      <c r="G1979" s="82"/>
      <c r="I1979" s="84"/>
      <c r="J1979" s="81"/>
      <c r="K1979" s="81"/>
      <c r="L1979" s="82"/>
      <c r="N1979" s="84"/>
    </row>
    <row r="1980" spans="1:14" s="83" customFormat="1" x14ac:dyDescent="0.2">
      <c r="A1980" s="81"/>
      <c r="B1980" s="82"/>
      <c r="D1980" s="84"/>
      <c r="E1980" s="81"/>
      <c r="F1980" s="81"/>
      <c r="G1980" s="82"/>
      <c r="I1980" s="84"/>
      <c r="J1980" s="81"/>
      <c r="K1980" s="81"/>
      <c r="L1980" s="82"/>
      <c r="N1980" s="84"/>
    </row>
    <row r="1981" spans="1:14" s="83" customFormat="1" x14ac:dyDescent="0.2">
      <c r="A1981" s="81"/>
      <c r="B1981" s="82"/>
      <c r="D1981" s="84"/>
      <c r="E1981" s="81"/>
      <c r="F1981" s="81"/>
      <c r="G1981" s="82"/>
      <c r="I1981" s="84"/>
      <c r="J1981" s="81"/>
      <c r="K1981" s="81"/>
      <c r="L1981" s="82"/>
      <c r="N1981" s="84"/>
    </row>
    <row r="1982" spans="1:14" s="83" customFormat="1" x14ac:dyDescent="0.2">
      <c r="A1982" s="81"/>
      <c r="B1982" s="82"/>
      <c r="D1982" s="84"/>
      <c r="E1982" s="81"/>
      <c r="F1982" s="81"/>
      <c r="G1982" s="82"/>
      <c r="I1982" s="84"/>
      <c r="J1982" s="81"/>
      <c r="K1982" s="81"/>
      <c r="L1982" s="82"/>
      <c r="N1982" s="84"/>
    </row>
    <row r="1983" spans="1:14" s="83" customFormat="1" x14ac:dyDescent="0.2">
      <c r="A1983" s="81"/>
      <c r="B1983" s="82"/>
      <c r="D1983" s="84"/>
      <c r="E1983" s="81"/>
      <c r="F1983" s="81"/>
      <c r="G1983" s="82"/>
      <c r="I1983" s="84"/>
      <c r="J1983" s="81"/>
      <c r="K1983" s="81"/>
      <c r="L1983" s="82"/>
      <c r="N1983" s="84"/>
    </row>
    <row r="1984" spans="1:14" s="83" customFormat="1" x14ac:dyDescent="0.2">
      <c r="A1984" s="81"/>
      <c r="B1984" s="82"/>
      <c r="D1984" s="84"/>
      <c r="E1984" s="81"/>
      <c r="F1984" s="81"/>
      <c r="G1984" s="82"/>
      <c r="I1984" s="84"/>
      <c r="J1984" s="81"/>
      <c r="K1984" s="81"/>
      <c r="L1984" s="82"/>
      <c r="N1984" s="84"/>
    </row>
    <row r="1985" spans="1:14" s="83" customFormat="1" x14ac:dyDescent="0.2">
      <c r="A1985" s="81"/>
      <c r="B1985" s="82"/>
      <c r="D1985" s="84"/>
      <c r="E1985" s="81"/>
      <c r="F1985" s="81"/>
      <c r="G1985" s="82"/>
      <c r="I1985" s="84"/>
      <c r="J1985" s="81"/>
      <c r="K1985" s="81"/>
      <c r="L1985" s="82"/>
      <c r="N1985" s="84"/>
    </row>
    <row r="1986" spans="1:14" s="83" customFormat="1" x14ac:dyDescent="0.2">
      <c r="A1986" s="81"/>
      <c r="B1986" s="82"/>
      <c r="D1986" s="84"/>
      <c r="E1986" s="81"/>
      <c r="F1986" s="81"/>
      <c r="G1986" s="82"/>
      <c r="I1986" s="84"/>
      <c r="J1986" s="81"/>
      <c r="K1986" s="81"/>
      <c r="L1986" s="82"/>
      <c r="N1986" s="84"/>
    </row>
    <row r="1987" spans="1:14" s="83" customFormat="1" x14ac:dyDescent="0.2">
      <c r="A1987" s="81"/>
      <c r="B1987" s="82"/>
      <c r="D1987" s="84"/>
      <c r="E1987" s="81"/>
      <c r="F1987" s="81"/>
      <c r="G1987" s="82"/>
      <c r="I1987" s="84"/>
      <c r="J1987" s="81"/>
      <c r="K1987" s="81"/>
      <c r="L1987" s="82"/>
      <c r="N1987" s="84"/>
    </row>
    <row r="1988" spans="1:14" s="83" customFormat="1" x14ac:dyDescent="0.2">
      <c r="A1988" s="81"/>
      <c r="B1988" s="82"/>
      <c r="D1988" s="84"/>
      <c r="E1988" s="81"/>
      <c r="F1988" s="81"/>
      <c r="G1988" s="82"/>
      <c r="I1988" s="84"/>
      <c r="J1988" s="81"/>
      <c r="K1988" s="81"/>
      <c r="L1988" s="82"/>
      <c r="N1988" s="84"/>
    </row>
    <row r="1989" spans="1:14" s="83" customFormat="1" x14ac:dyDescent="0.2">
      <c r="A1989" s="81"/>
      <c r="B1989" s="82"/>
      <c r="D1989" s="84"/>
      <c r="E1989" s="81"/>
      <c r="F1989" s="81"/>
      <c r="G1989" s="82"/>
      <c r="I1989" s="84"/>
      <c r="J1989" s="81"/>
      <c r="K1989" s="81"/>
      <c r="L1989" s="82"/>
      <c r="N1989" s="84"/>
    </row>
    <row r="1990" spans="1:14" s="83" customFormat="1" x14ac:dyDescent="0.2">
      <c r="A1990" s="81"/>
      <c r="B1990" s="82"/>
      <c r="D1990" s="84"/>
      <c r="E1990" s="81"/>
      <c r="F1990" s="81"/>
      <c r="G1990" s="82"/>
      <c r="I1990" s="84"/>
      <c r="J1990" s="81"/>
      <c r="K1990" s="81"/>
      <c r="L1990" s="82"/>
      <c r="N1990" s="84"/>
    </row>
    <row r="1991" spans="1:14" s="83" customFormat="1" x14ac:dyDescent="0.2">
      <c r="A1991" s="81"/>
      <c r="B1991" s="82"/>
      <c r="D1991" s="84"/>
      <c r="E1991" s="81"/>
      <c r="F1991" s="81"/>
      <c r="G1991" s="82"/>
      <c r="I1991" s="84"/>
      <c r="J1991" s="81"/>
      <c r="K1991" s="81"/>
      <c r="L1991" s="82"/>
      <c r="N1991" s="84"/>
    </row>
    <row r="1992" spans="1:14" s="83" customFormat="1" x14ac:dyDescent="0.2">
      <c r="A1992" s="81"/>
      <c r="B1992" s="82"/>
      <c r="D1992" s="84"/>
      <c r="E1992" s="81"/>
      <c r="F1992" s="81"/>
      <c r="G1992" s="82"/>
      <c r="I1992" s="84"/>
      <c r="J1992" s="81"/>
      <c r="K1992" s="81"/>
      <c r="L1992" s="82"/>
      <c r="N1992" s="84"/>
    </row>
    <row r="1993" spans="1:14" s="83" customFormat="1" x14ac:dyDescent="0.2">
      <c r="A1993" s="81"/>
      <c r="B1993" s="82"/>
      <c r="D1993" s="84"/>
      <c r="E1993" s="81"/>
      <c r="F1993" s="81"/>
      <c r="G1993" s="82"/>
      <c r="I1993" s="84"/>
      <c r="J1993" s="81"/>
      <c r="K1993" s="81"/>
      <c r="L1993" s="82"/>
      <c r="N1993" s="84"/>
    </row>
    <row r="1994" spans="1:14" s="83" customFormat="1" x14ac:dyDescent="0.2">
      <c r="A1994" s="81"/>
      <c r="B1994" s="82"/>
      <c r="D1994" s="84"/>
      <c r="E1994" s="81"/>
      <c r="F1994" s="81"/>
      <c r="G1994" s="82"/>
      <c r="I1994" s="84"/>
      <c r="J1994" s="81"/>
      <c r="K1994" s="81"/>
      <c r="L1994" s="82"/>
      <c r="N1994" s="84"/>
    </row>
    <row r="1995" spans="1:14" s="83" customFormat="1" x14ac:dyDescent="0.2">
      <c r="A1995" s="81"/>
      <c r="B1995" s="82"/>
      <c r="D1995" s="84"/>
      <c r="E1995" s="81"/>
      <c r="F1995" s="81"/>
      <c r="G1995" s="82"/>
      <c r="I1995" s="84"/>
      <c r="J1995" s="81"/>
      <c r="K1995" s="81"/>
      <c r="L1995" s="82"/>
      <c r="N1995" s="84"/>
    </row>
    <row r="1996" spans="1:14" s="83" customFormat="1" x14ac:dyDescent="0.2">
      <c r="A1996" s="81"/>
      <c r="B1996" s="82"/>
      <c r="D1996" s="84"/>
      <c r="E1996" s="81"/>
      <c r="F1996" s="81"/>
      <c r="G1996" s="82"/>
      <c r="I1996" s="84"/>
      <c r="J1996" s="81"/>
      <c r="K1996" s="81"/>
      <c r="L1996" s="82"/>
      <c r="N1996" s="84"/>
    </row>
    <row r="1997" spans="1:14" s="83" customFormat="1" x14ac:dyDescent="0.2">
      <c r="A1997" s="81"/>
      <c r="B1997" s="82"/>
      <c r="D1997" s="84"/>
      <c r="E1997" s="81"/>
      <c r="F1997" s="81"/>
      <c r="G1997" s="82"/>
      <c r="I1997" s="84"/>
      <c r="J1997" s="81"/>
      <c r="K1997" s="81"/>
      <c r="L1997" s="82"/>
      <c r="N1997" s="84"/>
    </row>
    <row r="1998" spans="1:14" s="83" customFormat="1" x14ac:dyDescent="0.2">
      <c r="A1998" s="81"/>
      <c r="B1998" s="82"/>
      <c r="D1998" s="84"/>
      <c r="E1998" s="81"/>
      <c r="F1998" s="81"/>
      <c r="G1998" s="82"/>
      <c r="I1998" s="84"/>
      <c r="J1998" s="81"/>
      <c r="K1998" s="81"/>
      <c r="L1998" s="82"/>
      <c r="N1998" s="84"/>
    </row>
    <row r="1999" spans="1:14" s="83" customFormat="1" x14ac:dyDescent="0.2">
      <c r="A1999" s="81"/>
      <c r="B1999" s="82"/>
      <c r="D1999" s="84"/>
      <c r="E1999" s="81"/>
      <c r="F1999" s="81"/>
      <c r="G1999" s="82"/>
      <c r="I1999" s="84"/>
      <c r="J1999" s="81"/>
      <c r="K1999" s="81"/>
      <c r="L1999" s="82"/>
      <c r="N1999" s="84"/>
    </row>
    <row r="2000" spans="1:14" s="83" customFormat="1" x14ac:dyDescent="0.2">
      <c r="A2000" s="81"/>
      <c r="B2000" s="82"/>
      <c r="D2000" s="84"/>
      <c r="E2000" s="81"/>
      <c r="F2000" s="81"/>
      <c r="G2000" s="82"/>
      <c r="I2000" s="84"/>
      <c r="J2000" s="81"/>
      <c r="K2000" s="81"/>
      <c r="L2000" s="82"/>
      <c r="N2000" s="84"/>
    </row>
    <row r="2001" spans="1:14" s="83" customFormat="1" x14ac:dyDescent="0.2">
      <c r="A2001" s="81"/>
      <c r="B2001" s="82"/>
      <c r="D2001" s="84"/>
      <c r="E2001" s="81"/>
      <c r="F2001" s="81"/>
      <c r="G2001" s="82"/>
      <c r="I2001" s="84"/>
      <c r="J2001" s="81"/>
      <c r="K2001" s="81"/>
      <c r="L2001" s="82"/>
      <c r="N2001" s="84"/>
    </row>
    <row r="2002" spans="1:14" s="83" customFormat="1" x14ac:dyDescent="0.2">
      <c r="A2002" s="81"/>
      <c r="B2002" s="82"/>
      <c r="D2002" s="84"/>
      <c r="E2002" s="81"/>
      <c r="F2002" s="81"/>
      <c r="G2002" s="82"/>
      <c r="I2002" s="84"/>
      <c r="J2002" s="81"/>
      <c r="K2002" s="81"/>
      <c r="L2002" s="82"/>
      <c r="N2002" s="84"/>
    </row>
    <row r="2003" spans="1:14" s="83" customFormat="1" x14ac:dyDescent="0.2">
      <c r="A2003" s="81"/>
      <c r="B2003" s="82"/>
      <c r="D2003" s="84"/>
      <c r="E2003" s="81"/>
      <c r="F2003" s="81"/>
      <c r="G2003" s="82"/>
      <c r="I2003" s="84"/>
      <c r="J2003" s="81"/>
      <c r="K2003" s="81"/>
      <c r="L2003" s="82"/>
      <c r="N2003" s="84"/>
    </row>
    <row r="2004" spans="1:14" s="83" customFormat="1" x14ac:dyDescent="0.2">
      <c r="A2004" s="81"/>
      <c r="B2004" s="82"/>
      <c r="D2004" s="84"/>
      <c r="E2004" s="81"/>
      <c r="F2004" s="81"/>
      <c r="G2004" s="82"/>
      <c r="I2004" s="84"/>
      <c r="J2004" s="81"/>
      <c r="K2004" s="81"/>
      <c r="L2004" s="82"/>
      <c r="N2004" s="84"/>
    </row>
    <row r="2005" spans="1:14" s="83" customFormat="1" x14ac:dyDescent="0.2">
      <c r="A2005" s="81"/>
      <c r="B2005" s="82"/>
      <c r="D2005" s="84"/>
      <c r="E2005" s="81"/>
      <c r="F2005" s="81"/>
      <c r="G2005" s="82"/>
      <c r="I2005" s="84"/>
      <c r="J2005" s="81"/>
      <c r="K2005" s="81"/>
      <c r="L2005" s="82"/>
      <c r="N2005" s="84"/>
    </row>
    <row r="2006" spans="1:14" s="83" customFormat="1" x14ac:dyDescent="0.2">
      <c r="A2006" s="81"/>
      <c r="B2006" s="82"/>
      <c r="D2006" s="84"/>
      <c r="E2006" s="81"/>
      <c r="F2006" s="81"/>
      <c r="G2006" s="82"/>
      <c r="I2006" s="84"/>
      <c r="J2006" s="81"/>
      <c r="K2006" s="81"/>
      <c r="L2006" s="82"/>
      <c r="N2006" s="84"/>
    </row>
    <row r="2007" spans="1:14" s="83" customFormat="1" x14ac:dyDescent="0.2">
      <c r="A2007" s="81"/>
      <c r="B2007" s="82"/>
      <c r="D2007" s="84"/>
      <c r="E2007" s="81"/>
      <c r="F2007" s="81"/>
      <c r="G2007" s="82"/>
      <c r="I2007" s="84"/>
      <c r="J2007" s="81"/>
      <c r="K2007" s="81"/>
      <c r="L2007" s="82"/>
      <c r="N2007" s="84"/>
    </row>
    <row r="2008" spans="1:14" s="83" customFormat="1" x14ac:dyDescent="0.2">
      <c r="A2008" s="81"/>
      <c r="B2008" s="82"/>
      <c r="D2008" s="84"/>
      <c r="E2008" s="81"/>
      <c r="F2008" s="81"/>
      <c r="G2008" s="82"/>
      <c r="I2008" s="84"/>
      <c r="J2008" s="81"/>
      <c r="K2008" s="81"/>
      <c r="L2008" s="82"/>
      <c r="N2008" s="84"/>
    </row>
    <row r="2009" spans="1:14" s="83" customFormat="1" x14ac:dyDescent="0.2">
      <c r="A2009" s="81"/>
      <c r="B2009" s="82"/>
      <c r="D2009" s="84"/>
      <c r="E2009" s="81"/>
      <c r="F2009" s="81"/>
      <c r="G2009" s="82"/>
      <c r="I2009" s="84"/>
      <c r="J2009" s="81"/>
      <c r="K2009" s="81"/>
      <c r="L2009" s="82"/>
      <c r="N2009" s="84"/>
    </row>
    <row r="2010" spans="1:14" s="83" customFormat="1" x14ac:dyDescent="0.2">
      <c r="A2010" s="81"/>
      <c r="B2010" s="82"/>
      <c r="D2010" s="84"/>
      <c r="E2010" s="81"/>
      <c r="F2010" s="81"/>
      <c r="G2010" s="82"/>
      <c r="I2010" s="84"/>
      <c r="J2010" s="81"/>
      <c r="K2010" s="81"/>
      <c r="L2010" s="82"/>
      <c r="N2010" s="84"/>
    </row>
    <row r="2011" spans="1:14" s="83" customFormat="1" x14ac:dyDescent="0.2">
      <c r="A2011" s="81"/>
      <c r="B2011" s="82"/>
      <c r="D2011" s="84"/>
      <c r="E2011" s="81"/>
      <c r="F2011" s="81"/>
      <c r="G2011" s="82"/>
      <c r="I2011" s="84"/>
      <c r="J2011" s="81"/>
      <c r="K2011" s="81"/>
      <c r="L2011" s="82"/>
      <c r="N2011" s="84"/>
    </row>
    <row r="2012" spans="1:14" s="83" customFormat="1" x14ac:dyDescent="0.2">
      <c r="A2012" s="81"/>
      <c r="B2012" s="82"/>
      <c r="D2012" s="84"/>
      <c r="E2012" s="81"/>
      <c r="F2012" s="81"/>
      <c r="G2012" s="82"/>
      <c r="I2012" s="84"/>
      <c r="J2012" s="81"/>
      <c r="K2012" s="81"/>
      <c r="L2012" s="82"/>
      <c r="N2012" s="84"/>
    </row>
    <row r="2013" spans="1:14" s="83" customFormat="1" x14ac:dyDescent="0.2">
      <c r="A2013" s="81"/>
      <c r="B2013" s="82"/>
      <c r="D2013" s="84"/>
      <c r="E2013" s="81"/>
      <c r="F2013" s="81"/>
      <c r="G2013" s="82"/>
      <c r="I2013" s="84"/>
      <c r="J2013" s="81"/>
      <c r="K2013" s="81"/>
      <c r="L2013" s="82"/>
      <c r="N2013" s="84"/>
    </row>
    <row r="2014" spans="1:14" s="83" customFormat="1" x14ac:dyDescent="0.2">
      <c r="A2014" s="81"/>
      <c r="B2014" s="82"/>
      <c r="D2014" s="84"/>
      <c r="E2014" s="81"/>
      <c r="F2014" s="81"/>
      <c r="G2014" s="82"/>
      <c r="I2014" s="84"/>
      <c r="J2014" s="81"/>
      <c r="K2014" s="81"/>
      <c r="L2014" s="82"/>
      <c r="N2014" s="84"/>
    </row>
    <row r="2015" spans="1:14" s="83" customFormat="1" x14ac:dyDescent="0.2">
      <c r="A2015" s="81"/>
      <c r="B2015" s="82"/>
      <c r="D2015" s="84"/>
      <c r="E2015" s="81"/>
      <c r="F2015" s="81"/>
      <c r="G2015" s="82"/>
      <c r="I2015" s="84"/>
      <c r="J2015" s="81"/>
      <c r="K2015" s="81"/>
      <c r="L2015" s="82"/>
      <c r="N2015" s="84"/>
    </row>
    <row r="2016" spans="1:14" s="83" customFormat="1" x14ac:dyDescent="0.2">
      <c r="A2016" s="81"/>
      <c r="B2016" s="82"/>
      <c r="D2016" s="84"/>
      <c r="E2016" s="81"/>
      <c r="F2016" s="81"/>
      <c r="G2016" s="82"/>
      <c r="I2016" s="84"/>
      <c r="J2016" s="81"/>
      <c r="K2016" s="81"/>
      <c r="L2016" s="82"/>
      <c r="N2016" s="84"/>
    </row>
    <row r="2017" spans="1:14" s="83" customFormat="1" x14ac:dyDescent="0.2">
      <c r="A2017" s="81"/>
      <c r="B2017" s="82"/>
      <c r="D2017" s="84"/>
      <c r="E2017" s="81"/>
      <c r="F2017" s="81"/>
      <c r="G2017" s="82"/>
      <c r="I2017" s="84"/>
      <c r="J2017" s="81"/>
      <c r="K2017" s="81"/>
      <c r="L2017" s="82"/>
      <c r="N2017" s="84"/>
    </row>
    <row r="2018" spans="1:14" s="83" customFormat="1" x14ac:dyDescent="0.2">
      <c r="A2018" s="81"/>
      <c r="B2018" s="82"/>
      <c r="D2018" s="84"/>
      <c r="E2018" s="81"/>
      <c r="F2018" s="81"/>
      <c r="G2018" s="82"/>
      <c r="I2018" s="84"/>
      <c r="J2018" s="81"/>
      <c r="K2018" s="81"/>
      <c r="L2018" s="82"/>
      <c r="N2018" s="84"/>
    </row>
    <row r="2019" spans="1:14" s="83" customFormat="1" x14ac:dyDescent="0.2">
      <c r="A2019" s="81"/>
      <c r="B2019" s="82"/>
      <c r="D2019" s="84"/>
      <c r="E2019" s="81"/>
      <c r="F2019" s="81"/>
      <c r="G2019" s="82"/>
      <c r="I2019" s="84"/>
      <c r="J2019" s="81"/>
      <c r="K2019" s="81"/>
      <c r="L2019" s="82"/>
      <c r="N2019" s="84"/>
    </row>
    <row r="2020" spans="1:14" s="83" customFormat="1" x14ac:dyDescent="0.2">
      <c r="A2020" s="81"/>
      <c r="B2020" s="82"/>
      <c r="D2020" s="84"/>
      <c r="E2020" s="81"/>
      <c r="F2020" s="81"/>
      <c r="G2020" s="82"/>
      <c r="I2020" s="84"/>
      <c r="J2020" s="81"/>
      <c r="K2020" s="81"/>
      <c r="L2020" s="82"/>
      <c r="N2020" s="84"/>
    </row>
    <row r="2021" spans="1:14" s="83" customFormat="1" x14ac:dyDescent="0.2">
      <c r="A2021" s="81"/>
      <c r="B2021" s="82"/>
      <c r="D2021" s="84"/>
      <c r="E2021" s="81"/>
      <c r="F2021" s="81"/>
      <c r="G2021" s="82"/>
      <c r="I2021" s="84"/>
      <c r="J2021" s="81"/>
      <c r="K2021" s="81"/>
      <c r="L2021" s="82"/>
      <c r="N2021" s="84"/>
    </row>
    <row r="2022" spans="1:14" s="83" customFormat="1" x14ac:dyDescent="0.2">
      <c r="A2022" s="81"/>
      <c r="B2022" s="82"/>
      <c r="D2022" s="84"/>
      <c r="E2022" s="81"/>
      <c r="F2022" s="81"/>
      <c r="G2022" s="82"/>
      <c r="I2022" s="84"/>
      <c r="J2022" s="81"/>
      <c r="K2022" s="81"/>
      <c r="L2022" s="82"/>
      <c r="N2022" s="84"/>
    </row>
    <row r="2023" spans="1:14" s="83" customFormat="1" x14ac:dyDescent="0.2">
      <c r="A2023" s="81"/>
      <c r="B2023" s="82"/>
      <c r="D2023" s="84"/>
      <c r="E2023" s="81"/>
      <c r="F2023" s="81"/>
      <c r="G2023" s="82"/>
      <c r="I2023" s="84"/>
      <c r="J2023" s="81"/>
      <c r="K2023" s="81"/>
      <c r="L2023" s="82"/>
      <c r="N2023" s="84"/>
    </row>
    <row r="2024" spans="1:14" s="83" customFormat="1" x14ac:dyDescent="0.2">
      <c r="A2024" s="81"/>
      <c r="B2024" s="82"/>
      <c r="D2024" s="84"/>
      <c r="E2024" s="81"/>
      <c r="F2024" s="81"/>
      <c r="G2024" s="82"/>
      <c r="I2024" s="84"/>
      <c r="J2024" s="81"/>
      <c r="K2024" s="81"/>
      <c r="L2024" s="82"/>
      <c r="N2024" s="84"/>
    </row>
    <row r="2025" spans="1:14" s="83" customFormat="1" x14ac:dyDescent="0.2">
      <c r="A2025" s="81"/>
      <c r="B2025" s="82"/>
      <c r="D2025" s="84"/>
      <c r="E2025" s="81"/>
      <c r="F2025" s="81"/>
      <c r="G2025" s="82"/>
      <c r="I2025" s="84"/>
      <c r="J2025" s="81"/>
      <c r="K2025" s="81"/>
      <c r="L2025" s="82"/>
      <c r="N2025" s="84"/>
    </row>
    <row r="2026" spans="1:14" s="83" customFormat="1" x14ac:dyDescent="0.2">
      <c r="A2026" s="81"/>
      <c r="B2026" s="82"/>
      <c r="D2026" s="84"/>
      <c r="E2026" s="81"/>
      <c r="F2026" s="81"/>
      <c r="G2026" s="82"/>
      <c r="I2026" s="84"/>
      <c r="J2026" s="81"/>
      <c r="K2026" s="81"/>
      <c r="L2026" s="82"/>
      <c r="N2026" s="84"/>
    </row>
    <row r="2027" spans="1:14" s="83" customFormat="1" x14ac:dyDescent="0.2">
      <c r="A2027" s="81"/>
      <c r="B2027" s="82"/>
      <c r="D2027" s="84"/>
      <c r="E2027" s="81"/>
      <c r="F2027" s="81"/>
      <c r="G2027" s="82"/>
      <c r="I2027" s="84"/>
      <c r="J2027" s="81"/>
      <c r="K2027" s="81"/>
      <c r="L2027" s="82"/>
      <c r="N2027" s="84"/>
    </row>
    <row r="2028" spans="1:14" s="83" customFormat="1" x14ac:dyDescent="0.2">
      <c r="A2028" s="81"/>
      <c r="B2028" s="82"/>
      <c r="D2028" s="84"/>
      <c r="E2028" s="81"/>
      <c r="F2028" s="81"/>
      <c r="G2028" s="82"/>
      <c r="I2028" s="84"/>
      <c r="J2028" s="81"/>
      <c r="K2028" s="81"/>
      <c r="L2028" s="82"/>
      <c r="N2028" s="84"/>
    </row>
    <row r="2029" spans="1:14" s="83" customFormat="1" x14ac:dyDescent="0.2">
      <c r="A2029" s="81"/>
      <c r="B2029" s="82"/>
      <c r="D2029" s="84"/>
      <c r="E2029" s="81"/>
      <c r="F2029" s="81"/>
      <c r="G2029" s="82"/>
      <c r="I2029" s="84"/>
      <c r="J2029" s="81"/>
      <c r="K2029" s="81"/>
      <c r="L2029" s="82"/>
      <c r="N2029" s="84"/>
    </row>
    <row r="2030" spans="1:14" s="83" customFormat="1" x14ac:dyDescent="0.2">
      <c r="A2030" s="81"/>
      <c r="B2030" s="82"/>
      <c r="D2030" s="84"/>
      <c r="E2030" s="81"/>
      <c r="F2030" s="81"/>
      <c r="G2030" s="82"/>
      <c r="I2030" s="84"/>
      <c r="J2030" s="81"/>
      <c r="K2030" s="81"/>
      <c r="L2030" s="82"/>
      <c r="N2030" s="84"/>
    </row>
    <row r="2031" spans="1:14" s="83" customFormat="1" x14ac:dyDescent="0.2">
      <c r="A2031" s="81"/>
      <c r="B2031" s="82"/>
      <c r="D2031" s="84"/>
      <c r="E2031" s="81"/>
      <c r="F2031" s="81"/>
      <c r="G2031" s="82"/>
      <c r="I2031" s="84"/>
      <c r="J2031" s="81"/>
      <c r="K2031" s="81"/>
      <c r="L2031" s="82"/>
      <c r="N2031" s="84"/>
    </row>
    <row r="2032" spans="1:14" s="83" customFormat="1" x14ac:dyDescent="0.2">
      <c r="A2032" s="81"/>
      <c r="B2032" s="82"/>
      <c r="D2032" s="84"/>
      <c r="E2032" s="81"/>
      <c r="F2032" s="81"/>
      <c r="G2032" s="82"/>
      <c r="I2032" s="84"/>
      <c r="J2032" s="81"/>
      <c r="K2032" s="81"/>
      <c r="L2032" s="82"/>
      <c r="N2032" s="84"/>
    </row>
    <row r="2033" spans="1:14" s="83" customFormat="1" x14ac:dyDescent="0.2">
      <c r="A2033" s="81"/>
      <c r="B2033" s="82"/>
      <c r="D2033" s="84"/>
      <c r="E2033" s="81"/>
      <c r="F2033" s="81"/>
      <c r="G2033" s="82"/>
      <c r="I2033" s="84"/>
      <c r="J2033" s="81"/>
      <c r="K2033" s="81"/>
      <c r="L2033" s="82"/>
      <c r="N2033" s="84"/>
    </row>
    <row r="2034" spans="1:14" s="83" customFormat="1" x14ac:dyDescent="0.2">
      <c r="A2034" s="81"/>
      <c r="B2034" s="82"/>
      <c r="D2034" s="84"/>
      <c r="E2034" s="81"/>
      <c r="F2034" s="81"/>
      <c r="G2034" s="82"/>
      <c r="I2034" s="84"/>
      <c r="J2034" s="81"/>
      <c r="K2034" s="81"/>
      <c r="L2034" s="82"/>
      <c r="N2034" s="84"/>
    </row>
    <row r="2035" spans="1:14" s="83" customFormat="1" x14ac:dyDescent="0.2">
      <c r="A2035" s="81"/>
      <c r="B2035" s="82"/>
      <c r="D2035" s="84"/>
      <c r="E2035" s="81"/>
      <c r="F2035" s="81"/>
      <c r="G2035" s="82"/>
      <c r="I2035" s="84"/>
      <c r="J2035" s="81"/>
      <c r="K2035" s="81"/>
      <c r="L2035" s="82"/>
      <c r="N2035" s="84"/>
    </row>
    <row r="2036" spans="1:14" s="83" customFormat="1" x14ac:dyDescent="0.2">
      <c r="A2036" s="81"/>
      <c r="B2036" s="82"/>
      <c r="D2036" s="84"/>
      <c r="E2036" s="81"/>
      <c r="F2036" s="81"/>
      <c r="G2036" s="82"/>
      <c r="I2036" s="84"/>
      <c r="J2036" s="81"/>
      <c r="K2036" s="81"/>
      <c r="L2036" s="82"/>
      <c r="N2036" s="84"/>
    </row>
    <row r="2037" spans="1:14" s="83" customFormat="1" x14ac:dyDescent="0.2">
      <c r="A2037" s="81"/>
      <c r="B2037" s="82"/>
      <c r="D2037" s="84"/>
      <c r="E2037" s="81"/>
      <c r="F2037" s="81"/>
      <c r="G2037" s="82"/>
      <c r="I2037" s="84"/>
      <c r="J2037" s="81"/>
      <c r="K2037" s="81"/>
      <c r="L2037" s="82"/>
      <c r="N2037" s="84"/>
    </row>
    <row r="2038" spans="1:14" s="83" customFormat="1" x14ac:dyDescent="0.2">
      <c r="A2038" s="81"/>
      <c r="B2038" s="82"/>
      <c r="D2038" s="84"/>
      <c r="E2038" s="81"/>
      <c r="F2038" s="81"/>
      <c r="G2038" s="82"/>
      <c r="I2038" s="84"/>
      <c r="J2038" s="81"/>
      <c r="K2038" s="81"/>
      <c r="L2038" s="82"/>
      <c r="N2038" s="84"/>
    </row>
    <row r="2039" spans="1:14" s="83" customFormat="1" x14ac:dyDescent="0.2">
      <c r="A2039" s="81"/>
      <c r="B2039" s="82"/>
      <c r="D2039" s="84"/>
      <c r="E2039" s="81"/>
      <c r="F2039" s="81"/>
      <c r="G2039" s="82"/>
      <c r="I2039" s="84"/>
      <c r="J2039" s="81"/>
      <c r="K2039" s="81"/>
      <c r="L2039" s="82"/>
      <c r="N2039" s="84"/>
    </row>
    <row r="2040" spans="1:14" s="83" customFormat="1" x14ac:dyDescent="0.2">
      <c r="A2040" s="81"/>
      <c r="B2040" s="82"/>
      <c r="D2040" s="84"/>
      <c r="E2040" s="81"/>
      <c r="F2040" s="81"/>
      <c r="G2040" s="82"/>
      <c r="I2040" s="84"/>
      <c r="J2040" s="81"/>
      <c r="K2040" s="81"/>
      <c r="L2040" s="82"/>
      <c r="N2040" s="84"/>
    </row>
    <row r="2041" spans="1:14" s="83" customFormat="1" x14ac:dyDescent="0.2">
      <c r="A2041" s="81"/>
      <c r="B2041" s="82"/>
      <c r="D2041" s="84"/>
      <c r="E2041" s="81"/>
      <c r="F2041" s="81"/>
      <c r="G2041" s="82"/>
      <c r="I2041" s="84"/>
      <c r="J2041" s="81"/>
      <c r="K2041" s="81"/>
      <c r="L2041" s="82"/>
      <c r="N2041" s="84"/>
    </row>
    <row r="2042" spans="1:14" s="83" customFormat="1" x14ac:dyDescent="0.2">
      <c r="A2042" s="81"/>
      <c r="B2042" s="82"/>
      <c r="D2042" s="84"/>
      <c r="E2042" s="81"/>
      <c r="F2042" s="81"/>
      <c r="G2042" s="82"/>
      <c r="I2042" s="84"/>
      <c r="J2042" s="81"/>
      <c r="K2042" s="81"/>
      <c r="L2042" s="82"/>
      <c r="N2042" s="84"/>
    </row>
    <row r="2043" spans="1:14" s="83" customFormat="1" x14ac:dyDescent="0.2">
      <c r="A2043" s="81"/>
      <c r="B2043" s="82"/>
      <c r="D2043" s="84"/>
      <c r="E2043" s="81"/>
      <c r="F2043" s="81"/>
      <c r="G2043" s="82"/>
      <c r="I2043" s="84"/>
      <c r="J2043" s="81"/>
      <c r="K2043" s="81"/>
      <c r="L2043" s="82"/>
      <c r="N2043" s="84"/>
    </row>
    <row r="2044" spans="1:14" s="83" customFormat="1" x14ac:dyDescent="0.2">
      <c r="A2044" s="81"/>
      <c r="B2044" s="82"/>
      <c r="D2044" s="84"/>
      <c r="E2044" s="81"/>
      <c r="F2044" s="81"/>
      <c r="G2044" s="82"/>
      <c r="I2044" s="84"/>
      <c r="J2044" s="81"/>
      <c r="K2044" s="81"/>
      <c r="L2044" s="82"/>
      <c r="N2044" s="84"/>
    </row>
    <row r="2045" spans="1:14" s="83" customFormat="1" x14ac:dyDescent="0.2">
      <c r="A2045" s="81"/>
      <c r="B2045" s="82"/>
      <c r="D2045" s="84"/>
      <c r="E2045" s="81"/>
      <c r="F2045" s="81"/>
      <c r="G2045" s="82"/>
      <c r="I2045" s="84"/>
      <c r="J2045" s="81"/>
      <c r="K2045" s="81"/>
      <c r="L2045" s="82"/>
      <c r="N2045" s="84"/>
    </row>
    <row r="2046" spans="1:14" s="83" customFormat="1" x14ac:dyDescent="0.2">
      <c r="A2046" s="81"/>
      <c r="B2046" s="82"/>
      <c r="D2046" s="84"/>
      <c r="E2046" s="81"/>
      <c r="F2046" s="81"/>
      <c r="G2046" s="82"/>
      <c r="I2046" s="84"/>
      <c r="J2046" s="81"/>
      <c r="K2046" s="81"/>
      <c r="L2046" s="82"/>
      <c r="N2046" s="84"/>
    </row>
    <row r="2047" spans="1:14" s="83" customFormat="1" x14ac:dyDescent="0.2">
      <c r="A2047" s="81"/>
      <c r="B2047" s="82"/>
      <c r="D2047" s="84"/>
      <c r="E2047" s="81"/>
      <c r="F2047" s="81"/>
      <c r="G2047" s="82"/>
      <c r="I2047" s="84"/>
      <c r="J2047" s="81"/>
      <c r="K2047" s="81"/>
      <c r="L2047" s="82"/>
      <c r="N2047" s="84"/>
    </row>
    <row r="2048" spans="1:14" s="83" customFormat="1" x14ac:dyDescent="0.2">
      <c r="A2048" s="81"/>
      <c r="B2048" s="82"/>
      <c r="D2048" s="84"/>
      <c r="E2048" s="81"/>
      <c r="F2048" s="81"/>
      <c r="G2048" s="82"/>
      <c r="I2048" s="84"/>
      <c r="J2048" s="81"/>
      <c r="K2048" s="81"/>
      <c r="L2048" s="82"/>
      <c r="N2048" s="84"/>
    </row>
    <row r="2049" spans="1:14" s="83" customFormat="1" x14ac:dyDescent="0.2">
      <c r="A2049" s="81"/>
      <c r="B2049" s="82"/>
      <c r="D2049" s="84"/>
      <c r="E2049" s="81"/>
      <c r="F2049" s="81"/>
      <c r="G2049" s="82"/>
      <c r="I2049" s="84"/>
      <c r="J2049" s="81"/>
      <c r="K2049" s="81"/>
      <c r="L2049" s="82"/>
      <c r="N2049" s="84"/>
    </row>
    <row r="2050" spans="1:14" s="83" customFormat="1" x14ac:dyDescent="0.2">
      <c r="A2050" s="81"/>
      <c r="B2050" s="82"/>
      <c r="D2050" s="84"/>
      <c r="E2050" s="81"/>
      <c r="F2050" s="81"/>
      <c r="G2050" s="82"/>
      <c r="I2050" s="84"/>
      <c r="J2050" s="81"/>
      <c r="K2050" s="81"/>
      <c r="L2050" s="82"/>
      <c r="N2050" s="84"/>
    </row>
    <row r="2051" spans="1:14" s="83" customFormat="1" x14ac:dyDescent="0.2">
      <c r="A2051" s="81"/>
      <c r="B2051" s="82"/>
      <c r="D2051" s="84"/>
      <c r="E2051" s="81"/>
      <c r="F2051" s="81"/>
      <c r="G2051" s="82"/>
      <c r="I2051" s="84"/>
      <c r="J2051" s="81"/>
      <c r="K2051" s="81"/>
      <c r="L2051" s="82"/>
      <c r="N2051" s="84"/>
    </row>
    <row r="2052" spans="1:14" s="83" customFormat="1" x14ac:dyDescent="0.2">
      <c r="A2052" s="81"/>
      <c r="B2052" s="82"/>
      <c r="D2052" s="84"/>
      <c r="E2052" s="81"/>
      <c r="F2052" s="81"/>
      <c r="G2052" s="82"/>
      <c r="I2052" s="84"/>
      <c r="J2052" s="81"/>
      <c r="K2052" s="81"/>
      <c r="L2052" s="82"/>
      <c r="N2052" s="84"/>
    </row>
    <row r="2053" spans="1:14" s="83" customFormat="1" x14ac:dyDescent="0.2">
      <c r="A2053" s="81"/>
      <c r="B2053" s="82"/>
      <c r="D2053" s="84"/>
      <c r="E2053" s="81"/>
      <c r="F2053" s="81"/>
      <c r="G2053" s="82"/>
      <c r="I2053" s="84"/>
      <c r="J2053" s="81"/>
      <c r="K2053" s="81"/>
      <c r="L2053" s="82"/>
      <c r="N2053" s="84"/>
    </row>
    <row r="2054" spans="1:14" s="83" customFormat="1" x14ac:dyDescent="0.2">
      <c r="A2054" s="81"/>
      <c r="B2054" s="82"/>
      <c r="D2054" s="84"/>
      <c r="E2054" s="81"/>
      <c r="F2054" s="81"/>
      <c r="G2054" s="82"/>
      <c r="I2054" s="84"/>
      <c r="J2054" s="81"/>
      <c r="K2054" s="81"/>
      <c r="L2054" s="82"/>
      <c r="N2054" s="84"/>
    </row>
    <row r="2055" spans="1:14" s="83" customFormat="1" x14ac:dyDescent="0.2">
      <c r="A2055" s="81"/>
      <c r="B2055" s="82"/>
      <c r="D2055" s="84"/>
      <c r="E2055" s="81"/>
      <c r="F2055" s="81"/>
      <c r="G2055" s="82"/>
      <c r="I2055" s="84"/>
      <c r="J2055" s="81"/>
      <c r="K2055" s="81"/>
      <c r="L2055" s="82"/>
      <c r="N2055" s="84"/>
    </row>
    <row r="2056" spans="1:14" s="83" customFormat="1" x14ac:dyDescent="0.2">
      <c r="A2056" s="81"/>
      <c r="B2056" s="82"/>
      <c r="D2056" s="84"/>
      <c r="E2056" s="81"/>
      <c r="F2056" s="81"/>
      <c r="G2056" s="82"/>
      <c r="I2056" s="84"/>
      <c r="J2056" s="81"/>
      <c r="K2056" s="81"/>
      <c r="L2056" s="82"/>
      <c r="N2056" s="84"/>
    </row>
    <row r="2057" spans="1:14" s="83" customFormat="1" x14ac:dyDescent="0.2">
      <c r="A2057" s="81"/>
      <c r="B2057" s="82"/>
      <c r="D2057" s="84"/>
      <c r="E2057" s="81"/>
      <c r="F2057" s="81"/>
      <c r="G2057" s="82"/>
      <c r="I2057" s="84"/>
      <c r="J2057" s="81"/>
      <c r="K2057" s="81"/>
      <c r="L2057" s="82"/>
      <c r="N2057" s="84"/>
    </row>
    <row r="2058" spans="1:14" s="83" customFormat="1" x14ac:dyDescent="0.2">
      <c r="A2058" s="81"/>
      <c r="B2058" s="82"/>
      <c r="D2058" s="84"/>
      <c r="E2058" s="81"/>
      <c r="F2058" s="81"/>
      <c r="G2058" s="82"/>
      <c r="I2058" s="84"/>
      <c r="J2058" s="81"/>
      <c r="K2058" s="81"/>
      <c r="L2058" s="82"/>
      <c r="N2058" s="84"/>
    </row>
    <row r="2059" spans="1:14" s="83" customFormat="1" x14ac:dyDescent="0.2">
      <c r="A2059" s="81"/>
      <c r="B2059" s="82"/>
      <c r="D2059" s="84"/>
      <c r="E2059" s="81"/>
      <c r="F2059" s="81"/>
      <c r="G2059" s="82"/>
      <c r="I2059" s="84"/>
      <c r="J2059" s="81"/>
      <c r="K2059" s="81"/>
      <c r="L2059" s="82"/>
      <c r="N2059" s="84"/>
    </row>
    <row r="2060" spans="1:14" s="83" customFormat="1" x14ac:dyDescent="0.2">
      <c r="A2060" s="81"/>
      <c r="B2060" s="82"/>
      <c r="D2060" s="84"/>
      <c r="E2060" s="81"/>
      <c r="F2060" s="81"/>
      <c r="G2060" s="82"/>
      <c r="I2060" s="84"/>
      <c r="J2060" s="81"/>
      <c r="K2060" s="81"/>
      <c r="L2060" s="82"/>
      <c r="N2060" s="84"/>
    </row>
    <row r="2061" spans="1:14" s="83" customFormat="1" x14ac:dyDescent="0.2">
      <c r="A2061" s="81"/>
      <c r="B2061" s="82"/>
      <c r="D2061" s="84"/>
      <c r="E2061" s="81"/>
      <c r="F2061" s="81"/>
      <c r="G2061" s="82"/>
      <c r="I2061" s="84"/>
      <c r="J2061" s="81"/>
      <c r="K2061" s="81"/>
      <c r="L2061" s="82"/>
      <c r="N2061" s="84"/>
    </row>
    <row r="2062" spans="1:14" s="83" customFormat="1" x14ac:dyDescent="0.2">
      <c r="A2062" s="81"/>
      <c r="B2062" s="82"/>
      <c r="D2062" s="84"/>
      <c r="E2062" s="81"/>
      <c r="F2062" s="81"/>
      <c r="G2062" s="82"/>
      <c r="I2062" s="84"/>
      <c r="J2062" s="81"/>
      <c r="K2062" s="81"/>
      <c r="L2062" s="82"/>
      <c r="N2062" s="84"/>
    </row>
    <row r="2063" spans="1:14" s="83" customFormat="1" x14ac:dyDescent="0.2">
      <c r="A2063" s="81"/>
      <c r="B2063" s="82"/>
      <c r="D2063" s="84"/>
      <c r="E2063" s="81"/>
      <c r="F2063" s="81"/>
      <c r="G2063" s="82"/>
      <c r="I2063" s="84"/>
      <c r="J2063" s="81"/>
      <c r="K2063" s="81"/>
      <c r="L2063" s="82"/>
      <c r="N2063" s="84"/>
    </row>
    <row r="2064" spans="1:14" s="83" customFormat="1" x14ac:dyDescent="0.2">
      <c r="A2064" s="81"/>
      <c r="B2064" s="82"/>
      <c r="D2064" s="84"/>
      <c r="E2064" s="81"/>
      <c r="F2064" s="81"/>
      <c r="G2064" s="82"/>
      <c r="I2064" s="84"/>
      <c r="J2064" s="81"/>
      <c r="K2064" s="81"/>
      <c r="L2064" s="82"/>
      <c r="N2064" s="84"/>
    </row>
    <row r="2065" spans="1:14" s="83" customFormat="1" x14ac:dyDescent="0.2">
      <c r="A2065" s="81"/>
      <c r="B2065" s="82"/>
      <c r="D2065" s="84"/>
      <c r="E2065" s="81"/>
      <c r="F2065" s="81"/>
      <c r="G2065" s="82"/>
      <c r="I2065" s="84"/>
      <c r="J2065" s="81"/>
      <c r="K2065" s="81"/>
      <c r="L2065" s="82"/>
      <c r="N2065" s="84"/>
    </row>
    <row r="2066" spans="1:14" s="83" customFormat="1" x14ac:dyDescent="0.2">
      <c r="A2066" s="81"/>
      <c r="B2066" s="82"/>
      <c r="D2066" s="84"/>
      <c r="E2066" s="81"/>
      <c r="F2066" s="81"/>
      <c r="G2066" s="82"/>
      <c r="I2066" s="84"/>
      <c r="J2066" s="81"/>
      <c r="K2066" s="81"/>
      <c r="L2066" s="82"/>
      <c r="N2066" s="84"/>
    </row>
    <row r="2067" spans="1:14" s="83" customFormat="1" x14ac:dyDescent="0.2">
      <c r="A2067" s="81"/>
      <c r="B2067" s="82"/>
      <c r="D2067" s="84"/>
      <c r="E2067" s="81"/>
      <c r="F2067" s="81"/>
      <c r="G2067" s="82"/>
      <c r="I2067" s="84"/>
      <c r="J2067" s="81"/>
      <c r="K2067" s="81"/>
      <c r="L2067" s="82"/>
      <c r="N2067" s="84"/>
    </row>
    <row r="2068" spans="1:14" s="83" customFormat="1" x14ac:dyDescent="0.2">
      <c r="A2068" s="81"/>
      <c r="B2068" s="82"/>
      <c r="D2068" s="84"/>
      <c r="E2068" s="81"/>
      <c r="F2068" s="81"/>
      <c r="G2068" s="82"/>
      <c r="I2068" s="84"/>
      <c r="J2068" s="81"/>
      <c r="K2068" s="81"/>
      <c r="L2068" s="82"/>
      <c r="N2068" s="84"/>
    </row>
    <row r="2069" spans="1:14" s="83" customFormat="1" x14ac:dyDescent="0.2">
      <c r="A2069" s="81"/>
      <c r="B2069" s="82"/>
      <c r="D2069" s="84"/>
      <c r="E2069" s="81"/>
      <c r="F2069" s="81"/>
      <c r="G2069" s="82"/>
      <c r="I2069" s="84"/>
      <c r="J2069" s="81"/>
      <c r="K2069" s="81"/>
      <c r="L2069" s="82"/>
      <c r="N2069" s="84"/>
    </row>
    <row r="2070" spans="1:14" s="83" customFormat="1" x14ac:dyDescent="0.2">
      <c r="A2070" s="81"/>
      <c r="B2070" s="82"/>
      <c r="D2070" s="84"/>
      <c r="E2070" s="81"/>
      <c r="F2070" s="81"/>
      <c r="G2070" s="82"/>
      <c r="I2070" s="84"/>
      <c r="J2070" s="81"/>
      <c r="K2070" s="81"/>
      <c r="L2070" s="82"/>
      <c r="N2070" s="84"/>
    </row>
    <row r="2071" spans="1:14" s="83" customFormat="1" x14ac:dyDescent="0.2">
      <c r="A2071" s="81"/>
      <c r="B2071" s="82"/>
      <c r="D2071" s="84"/>
      <c r="E2071" s="81"/>
      <c r="F2071" s="81"/>
      <c r="G2071" s="82"/>
      <c r="I2071" s="84"/>
      <c r="J2071" s="81"/>
      <c r="K2071" s="81"/>
      <c r="L2071" s="82"/>
      <c r="N2071" s="84"/>
    </row>
    <row r="2072" spans="1:14" s="83" customFormat="1" x14ac:dyDescent="0.2">
      <c r="A2072" s="81"/>
      <c r="B2072" s="82"/>
      <c r="D2072" s="84"/>
      <c r="E2072" s="81"/>
      <c r="F2072" s="81"/>
      <c r="G2072" s="82"/>
      <c r="I2072" s="84"/>
      <c r="J2072" s="81"/>
      <c r="K2072" s="81"/>
      <c r="L2072" s="82"/>
      <c r="N2072" s="84"/>
    </row>
    <row r="2073" spans="1:14" s="83" customFormat="1" x14ac:dyDescent="0.2">
      <c r="A2073" s="81"/>
      <c r="B2073" s="82"/>
      <c r="D2073" s="84"/>
      <c r="E2073" s="81"/>
      <c r="F2073" s="81"/>
      <c r="G2073" s="82"/>
      <c r="I2073" s="84"/>
      <c r="J2073" s="81"/>
      <c r="K2073" s="81"/>
      <c r="L2073" s="82"/>
      <c r="N2073" s="84"/>
    </row>
    <row r="2074" spans="1:14" s="83" customFormat="1" x14ac:dyDescent="0.2">
      <c r="A2074" s="81"/>
      <c r="B2074" s="82"/>
      <c r="D2074" s="84"/>
      <c r="E2074" s="81"/>
      <c r="F2074" s="81"/>
      <c r="G2074" s="82"/>
      <c r="I2074" s="84"/>
      <c r="J2074" s="81"/>
      <c r="K2074" s="81"/>
      <c r="L2074" s="82"/>
      <c r="N2074" s="84"/>
    </row>
    <row r="2075" spans="1:14" s="83" customFormat="1" x14ac:dyDescent="0.2">
      <c r="A2075" s="81"/>
      <c r="B2075" s="82"/>
      <c r="D2075" s="84"/>
      <c r="E2075" s="81"/>
      <c r="F2075" s="81"/>
      <c r="G2075" s="82"/>
      <c r="I2075" s="84"/>
      <c r="J2075" s="81"/>
      <c r="K2075" s="81"/>
      <c r="L2075" s="82"/>
      <c r="N2075" s="84"/>
    </row>
    <row r="2076" spans="1:14" s="83" customFormat="1" x14ac:dyDescent="0.2">
      <c r="A2076" s="81"/>
      <c r="B2076" s="82"/>
      <c r="D2076" s="84"/>
      <c r="E2076" s="81"/>
      <c r="F2076" s="81"/>
      <c r="G2076" s="82"/>
      <c r="I2076" s="84"/>
      <c r="J2076" s="81"/>
      <c r="K2076" s="81"/>
      <c r="L2076" s="82"/>
      <c r="N2076" s="84"/>
    </row>
    <row r="2077" spans="1:14" s="83" customFormat="1" x14ac:dyDescent="0.2">
      <c r="A2077" s="81"/>
      <c r="B2077" s="82"/>
      <c r="D2077" s="84"/>
      <c r="E2077" s="81"/>
      <c r="F2077" s="81"/>
      <c r="G2077" s="82"/>
      <c r="I2077" s="84"/>
      <c r="J2077" s="81"/>
      <c r="K2077" s="81"/>
      <c r="L2077" s="82"/>
      <c r="N2077" s="84"/>
    </row>
    <row r="2078" spans="1:14" s="83" customFormat="1" x14ac:dyDescent="0.2">
      <c r="A2078" s="81"/>
      <c r="B2078" s="82"/>
      <c r="D2078" s="84"/>
      <c r="E2078" s="81"/>
      <c r="F2078" s="81"/>
      <c r="G2078" s="82"/>
      <c r="I2078" s="84"/>
      <c r="J2078" s="81"/>
      <c r="K2078" s="81"/>
      <c r="L2078" s="82"/>
      <c r="N2078" s="84"/>
    </row>
    <row r="2079" spans="1:14" s="83" customFormat="1" x14ac:dyDescent="0.2">
      <c r="A2079" s="81"/>
      <c r="B2079" s="82"/>
      <c r="D2079" s="84"/>
      <c r="E2079" s="81"/>
      <c r="F2079" s="81"/>
      <c r="G2079" s="82"/>
      <c r="I2079" s="84"/>
      <c r="J2079" s="81"/>
      <c r="K2079" s="81"/>
      <c r="L2079" s="82"/>
      <c r="N2079" s="84"/>
    </row>
    <row r="2080" spans="1:14" s="83" customFormat="1" x14ac:dyDescent="0.2">
      <c r="A2080" s="81"/>
      <c r="B2080" s="82"/>
      <c r="D2080" s="84"/>
      <c r="E2080" s="81"/>
      <c r="F2080" s="81"/>
      <c r="G2080" s="82"/>
      <c r="I2080" s="84"/>
      <c r="J2080" s="81"/>
      <c r="K2080" s="81"/>
      <c r="L2080" s="82"/>
      <c r="N2080" s="84"/>
    </row>
    <row r="2081" spans="1:14" s="83" customFormat="1" x14ac:dyDescent="0.2">
      <c r="A2081" s="81"/>
      <c r="B2081" s="82"/>
      <c r="D2081" s="84"/>
      <c r="E2081" s="81"/>
      <c r="F2081" s="81"/>
      <c r="G2081" s="82"/>
      <c r="I2081" s="84"/>
      <c r="J2081" s="81"/>
      <c r="K2081" s="81"/>
      <c r="L2081" s="82"/>
      <c r="N2081" s="84"/>
    </row>
    <row r="2082" spans="1:14" s="83" customFormat="1" x14ac:dyDescent="0.2">
      <c r="A2082" s="81"/>
      <c r="B2082" s="82"/>
      <c r="D2082" s="84"/>
      <c r="E2082" s="81"/>
      <c r="F2082" s="81"/>
      <c r="G2082" s="82"/>
      <c r="I2082" s="84"/>
      <c r="J2082" s="81"/>
      <c r="K2082" s="81"/>
      <c r="L2082" s="82"/>
      <c r="N2082" s="84"/>
    </row>
    <row r="2083" spans="1:14" s="83" customFormat="1" x14ac:dyDescent="0.2">
      <c r="A2083" s="81"/>
      <c r="B2083" s="82"/>
      <c r="D2083" s="84"/>
      <c r="E2083" s="81"/>
      <c r="F2083" s="81"/>
      <c r="G2083" s="82"/>
      <c r="I2083" s="84"/>
      <c r="J2083" s="81"/>
      <c r="K2083" s="81"/>
      <c r="L2083" s="82"/>
      <c r="N2083" s="84"/>
    </row>
    <row r="2084" spans="1:14" s="83" customFormat="1" x14ac:dyDescent="0.2">
      <c r="A2084" s="81"/>
      <c r="B2084" s="82"/>
      <c r="D2084" s="84"/>
      <c r="E2084" s="81"/>
      <c r="F2084" s="81"/>
      <c r="G2084" s="82"/>
      <c r="I2084" s="84"/>
      <c r="J2084" s="81"/>
      <c r="K2084" s="81"/>
      <c r="L2084" s="82"/>
      <c r="N2084" s="84"/>
    </row>
    <row r="2085" spans="1:14" s="83" customFormat="1" x14ac:dyDescent="0.2">
      <c r="A2085" s="81"/>
      <c r="B2085" s="82"/>
      <c r="D2085" s="84"/>
      <c r="E2085" s="81"/>
      <c r="F2085" s="81"/>
      <c r="G2085" s="82"/>
      <c r="I2085" s="84"/>
      <c r="J2085" s="81"/>
      <c r="K2085" s="81"/>
      <c r="L2085" s="82"/>
      <c r="N2085" s="84"/>
    </row>
    <row r="2086" spans="1:14" s="83" customFormat="1" x14ac:dyDescent="0.2">
      <c r="A2086" s="81"/>
      <c r="B2086" s="82"/>
      <c r="D2086" s="84"/>
      <c r="E2086" s="81"/>
      <c r="F2086" s="81"/>
      <c r="G2086" s="82"/>
      <c r="I2086" s="84"/>
      <c r="J2086" s="81"/>
      <c r="K2086" s="81"/>
      <c r="L2086" s="82"/>
      <c r="N2086" s="84"/>
    </row>
    <row r="2087" spans="1:14" s="83" customFormat="1" x14ac:dyDescent="0.2">
      <c r="A2087" s="81"/>
      <c r="B2087" s="82"/>
      <c r="D2087" s="84"/>
      <c r="E2087" s="81"/>
      <c r="F2087" s="81"/>
      <c r="G2087" s="82"/>
      <c r="I2087" s="84"/>
      <c r="J2087" s="81"/>
      <c r="K2087" s="81"/>
      <c r="L2087" s="82"/>
      <c r="N2087" s="84"/>
    </row>
    <row r="2088" spans="1:14" s="83" customFormat="1" x14ac:dyDescent="0.2">
      <c r="A2088" s="81"/>
      <c r="B2088" s="82"/>
      <c r="D2088" s="84"/>
      <c r="E2088" s="81"/>
      <c r="F2088" s="81"/>
      <c r="G2088" s="82"/>
      <c r="I2088" s="84"/>
      <c r="J2088" s="81"/>
      <c r="K2088" s="81"/>
      <c r="L2088" s="82"/>
      <c r="N2088" s="84"/>
    </row>
    <row r="2089" spans="1:14" s="83" customFormat="1" x14ac:dyDescent="0.2">
      <c r="A2089" s="81"/>
      <c r="B2089" s="82"/>
      <c r="D2089" s="84"/>
      <c r="E2089" s="81"/>
      <c r="F2089" s="81"/>
      <c r="G2089" s="82"/>
      <c r="I2089" s="84"/>
      <c r="J2089" s="81"/>
      <c r="K2089" s="81"/>
      <c r="L2089" s="82"/>
      <c r="N2089" s="84"/>
    </row>
    <row r="2090" spans="1:14" s="83" customFormat="1" x14ac:dyDescent="0.2">
      <c r="A2090" s="81"/>
      <c r="B2090" s="82"/>
      <c r="D2090" s="84"/>
      <c r="E2090" s="81"/>
      <c r="F2090" s="81"/>
      <c r="G2090" s="82"/>
      <c r="I2090" s="84"/>
      <c r="J2090" s="81"/>
      <c r="K2090" s="81"/>
      <c r="L2090" s="82"/>
      <c r="N2090" s="84"/>
    </row>
    <row r="2091" spans="1:14" s="83" customFormat="1" x14ac:dyDescent="0.2">
      <c r="A2091" s="81"/>
      <c r="B2091" s="82"/>
      <c r="D2091" s="84"/>
      <c r="E2091" s="81"/>
      <c r="F2091" s="81"/>
      <c r="G2091" s="82"/>
      <c r="I2091" s="84"/>
      <c r="J2091" s="81"/>
      <c r="K2091" s="81"/>
      <c r="L2091" s="82"/>
      <c r="N2091" s="84"/>
    </row>
    <row r="2092" spans="1:14" s="83" customFormat="1" x14ac:dyDescent="0.2">
      <c r="A2092" s="81"/>
      <c r="B2092" s="82"/>
      <c r="D2092" s="84"/>
      <c r="E2092" s="81"/>
      <c r="F2092" s="81"/>
      <c r="G2092" s="82"/>
      <c r="I2092" s="84"/>
      <c r="J2092" s="81"/>
      <c r="K2092" s="81"/>
      <c r="L2092" s="82"/>
      <c r="N2092" s="84"/>
    </row>
    <row r="2093" spans="1:14" s="83" customFormat="1" x14ac:dyDescent="0.2">
      <c r="A2093" s="81"/>
      <c r="B2093" s="82"/>
      <c r="D2093" s="84"/>
      <c r="E2093" s="81"/>
      <c r="F2093" s="81"/>
      <c r="G2093" s="82"/>
      <c r="I2093" s="84"/>
      <c r="J2093" s="81"/>
      <c r="K2093" s="81"/>
      <c r="L2093" s="82"/>
      <c r="N2093" s="84"/>
    </row>
    <row r="2094" spans="1:14" s="83" customFormat="1" x14ac:dyDescent="0.2">
      <c r="A2094" s="81"/>
      <c r="B2094" s="82"/>
      <c r="D2094" s="84"/>
      <c r="E2094" s="81"/>
      <c r="F2094" s="81"/>
      <c r="G2094" s="82"/>
      <c r="I2094" s="84"/>
      <c r="J2094" s="81"/>
      <c r="K2094" s="81"/>
      <c r="L2094" s="82"/>
      <c r="N2094" s="84"/>
    </row>
    <row r="2095" spans="1:14" s="83" customFormat="1" x14ac:dyDescent="0.2">
      <c r="A2095" s="81"/>
      <c r="B2095" s="82"/>
      <c r="D2095" s="84"/>
      <c r="E2095" s="81"/>
      <c r="F2095" s="81"/>
      <c r="G2095" s="82"/>
      <c r="I2095" s="84"/>
      <c r="J2095" s="81"/>
      <c r="K2095" s="81"/>
      <c r="L2095" s="82"/>
      <c r="N2095" s="84"/>
    </row>
    <row r="2096" spans="1:14" s="83" customFormat="1" x14ac:dyDescent="0.2">
      <c r="A2096" s="81"/>
      <c r="B2096" s="82"/>
      <c r="D2096" s="84"/>
      <c r="E2096" s="81"/>
      <c r="F2096" s="81"/>
      <c r="G2096" s="82"/>
      <c r="I2096" s="84"/>
      <c r="J2096" s="81"/>
      <c r="K2096" s="81"/>
      <c r="L2096" s="82"/>
      <c r="N2096" s="84"/>
    </row>
    <row r="2097" spans="1:14" s="83" customFormat="1" x14ac:dyDescent="0.2">
      <c r="A2097" s="81"/>
      <c r="B2097" s="82"/>
      <c r="D2097" s="84"/>
      <c r="E2097" s="81"/>
      <c r="F2097" s="81"/>
      <c r="G2097" s="82"/>
      <c r="I2097" s="84"/>
      <c r="J2097" s="81"/>
      <c r="K2097" s="81"/>
      <c r="L2097" s="82"/>
      <c r="N2097" s="84"/>
    </row>
    <row r="2098" spans="1:14" s="83" customFormat="1" x14ac:dyDescent="0.2">
      <c r="A2098" s="81"/>
      <c r="B2098" s="82"/>
      <c r="D2098" s="84"/>
      <c r="E2098" s="81"/>
      <c r="F2098" s="81"/>
      <c r="G2098" s="82"/>
      <c r="I2098" s="84"/>
      <c r="J2098" s="81"/>
      <c r="K2098" s="81"/>
      <c r="L2098" s="82"/>
      <c r="N2098" s="84"/>
    </row>
    <row r="2099" spans="1:14" s="83" customFormat="1" x14ac:dyDescent="0.2">
      <c r="A2099" s="81"/>
      <c r="B2099" s="82"/>
      <c r="D2099" s="84"/>
      <c r="E2099" s="81"/>
      <c r="F2099" s="81"/>
      <c r="G2099" s="82"/>
      <c r="I2099" s="84"/>
      <c r="J2099" s="81"/>
      <c r="K2099" s="81"/>
      <c r="L2099" s="82"/>
      <c r="N2099" s="84"/>
    </row>
    <row r="2100" spans="1:14" s="83" customFormat="1" x14ac:dyDescent="0.2">
      <c r="A2100" s="81"/>
      <c r="B2100" s="82"/>
      <c r="D2100" s="84"/>
      <c r="E2100" s="81"/>
      <c r="F2100" s="81"/>
      <c r="G2100" s="82"/>
      <c r="I2100" s="84"/>
      <c r="J2100" s="81"/>
      <c r="K2100" s="81"/>
      <c r="L2100" s="82"/>
      <c r="N2100" s="84"/>
    </row>
    <row r="2101" spans="1:14" s="83" customFormat="1" x14ac:dyDescent="0.2">
      <c r="A2101" s="81"/>
      <c r="B2101" s="82"/>
      <c r="D2101" s="84"/>
      <c r="E2101" s="81"/>
      <c r="F2101" s="81"/>
      <c r="G2101" s="82"/>
      <c r="I2101" s="84"/>
      <c r="J2101" s="81"/>
      <c r="K2101" s="81"/>
      <c r="L2101" s="82"/>
      <c r="N2101" s="84"/>
    </row>
    <row r="2102" spans="1:14" s="83" customFormat="1" x14ac:dyDescent="0.2">
      <c r="A2102" s="81"/>
      <c r="B2102" s="82"/>
      <c r="D2102" s="84"/>
      <c r="E2102" s="81"/>
      <c r="F2102" s="81"/>
      <c r="G2102" s="82"/>
      <c r="I2102" s="84"/>
      <c r="J2102" s="81"/>
      <c r="K2102" s="81"/>
      <c r="L2102" s="82"/>
      <c r="N2102" s="84"/>
    </row>
    <row r="2103" spans="1:14" s="83" customFormat="1" x14ac:dyDescent="0.2">
      <c r="A2103" s="81"/>
      <c r="B2103" s="82"/>
      <c r="D2103" s="84"/>
      <c r="E2103" s="81"/>
      <c r="F2103" s="81"/>
      <c r="G2103" s="82"/>
      <c r="I2103" s="84"/>
      <c r="J2103" s="81"/>
      <c r="K2103" s="81"/>
      <c r="L2103" s="82"/>
      <c r="N2103" s="84"/>
    </row>
    <row r="2104" spans="1:14" s="83" customFormat="1" x14ac:dyDescent="0.2">
      <c r="A2104" s="81"/>
      <c r="B2104" s="82"/>
      <c r="D2104" s="84"/>
      <c r="E2104" s="81"/>
      <c r="F2104" s="81"/>
      <c r="G2104" s="82"/>
      <c r="I2104" s="84"/>
      <c r="J2104" s="81"/>
      <c r="K2104" s="81"/>
      <c r="L2104" s="82"/>
      <c r="N2104" s="84"/>
    </row>
    <row r="2105" spans="1:14" s="83" customFormat="1" x14ac:dyDescent="0.2">
      <c r="A2105" s="81"/>
      <c r="B2105" s="82"/>
      <c r="D2105" s="84"/>
      <c r="E2105" s="81"/>
      <c r="F2105" s="81"/>
      <c r="G2105" s="82"/>
      <c r="I2105" s="84"/>
      <c r="J2105" s="81"/>
      <c r="K2105" s="81"/>
      <c r="L2105" s="82"/>
      <c r="N2105" s="84"/>
    </row>
    <row r="2106" spans="1:14" s="83" customFormat="1" x14ac:dyDescent="0.2">
      <c r="A2106" s="81"/>
      <c r="B2106" s="82"/>
      <c r="D2106" s="84"/>
      <c r="E2106" s="81"/>
      <c r="F2106" s="81"/>
      <c r="G2106" s="82"/>
      <c r="I2106" s="84"/>
      <c r="J2106" s="81"/>
      <c r="K2106" s="81"/>
      <c r="L2106" s="82"/>
      <c r="N2106" s="84"/>
    </row>
    <row r="2107" spans="1:14" s="83" customFormat="1" x14ac:dyDescent="0.2">
      <c r="A2107" s="81"/>
      <c r="B2107" s="82"/>
      <c r="D2107" s="84"/>
      <c r="E2107" s="81"/>
      <c r="F2107" s="81"/>
      <c r="G2107" s="82"/>
      <c r="I2107" s="84"/>
      <c r="J2107" s="81"/>
      <c r="K2107" s="81"/>
      <c r="L2107" s="82"/>
      <c r="N2107" s="84"/>
    </row>
    <row r="2108" spans="1:14" s="83" customFormat="1" x14ac:dyDescent="0.2">
      <c r="A2108" s="81"/>
      <c r="B2108" s="82"/>
      <c r="D2108" s="84"/>
      <c r="E2108" s="81"/>
      <c r="F2108" s="81"/>
      <c r="G2108" s="82"/>
      <c r="I2108" s="84"/>
      <c r="J2108" s="81"/>
      <c r="K2108" s="81"/>
      <c r="L2108" s="82"/>
      <c r="N2108" s="84"/>
    </row>
    <row r="2109" spans="1:14" s="83" customFormat="1" x14ac:dyDescent="0.2">
      <c r="A2109" s="81"/>
      <c r="B2109" s="82"/>
      <c r="D2109" s="84"/>
      <c r="E2109" s="81"/>
      <c r="F2109" s="81"/>
      <c r="G2109" s="82"/>
      <c r="I2109" s="84"/>
      <c r="J2109" s="81"/>
      <c r="K2109" s="81"/>
      <c r="L2109" s="82"/>
      <c r="N2109" s="84"/>
    </row>
    <row r="2110" spans="1:14" s="83" customFormat="1" x14ac:dyDescent="0.2">
      <c r="A2110" s="81"/>
      <c r="B2110" s="82"/>
      <c r="D2110" s="84"/>
      <c r="E2110" s="81"/>
      <c r="F2110" s="81"/>
      <c r="G2110" s="82"/>
      <c r="I2110" s="84"/>
      <c r="J2110" s="81"/>
      <c r="K2110" s="81"/>
      <c r="L2110" s="82"/>
      <c r="N2110" s="84"/>
    </row>
    <row r="2111" spans="1:14" s="83" customFormat="1" x14ac:dyDescent="0.2">
      <c r="A2111" s="81"/>
      <c r="B2111" s="82"/>
      <c r="D2111" s="84"/>
      <c r="E2111" s="81"/>
      <c r="F2111" s="81"/>
      <c r="G2111" s="82"/>
      <c r="I2111" s="84"/>
      <c r="J2111" s="81"/>
      <c r="K2111" s="81"/>
      <c r="L2111" s="82"/>
      <c r="N2111" s="84"/>
    </row>
    <row r="2112" spans="1:14" s="83" customFormat="1" x14ac:dyDescent="0.2">
      <c r="A2112" s="81"/>
      <c r="B2112" s="82"/>
      <c r="D2112" s="84"/>
      <c r="E2112" s="81"/>
      <c r="F2112" s="81"/>
      <c r="G2112" s="82"/>
      <c r="I2112" s="84"/>
      <c r="J2112" s="81"/>
      <c r="K2112" s="81"/>
      <c r="L2112" s="82"/>
      <c r="N2112" s="84"/>
    </row>
    <row r="2113" spans="1:14" s="83" customFormat="1" x14ac:dyDescent="0.2">
      <c r="A2113" s="81"/>
      <c r="B2113" s="82"/>
      <c r="D2113" s="84"/>
      <c r="E2113" s="81"/>
      <c r="F2113" s="81"/>
      <c r="G2113" s="82"/>
      <c r="I2113" s="84"/>
      <c r="J2113" s="81"/>
      <c r="K2113" s="81"/>
      <c r="L2113" s="82"/>
      <c r="N2113" s="84"/>
    </row>
    <row r="2114" spans="1:14" s="83" customFormat="1" x14ac:dyDescent="0.2">
      <c r="A2114" s="81"/>
      <c r="B2114" s="82"/>
      <c r="D2114" s="84"/>
      <c r="E2114" s="81"/>
      <c r="F2114" s="81"/>
      <c r="G2114" s="82"/>
      <c r="I2114" s="84"/>
      <c r="J2114" s="81"/>
      <c r="K2114" s="81"/>
      <c r="L2114" s="82"/>
      <c r="N2114" s="84"/>
    </row>
    <row r="2115" spans="1:14" s="83" customFormat="1" x14ac:dyDescent="0.2">
      <c r="A2115" s="81"/>
      <c r="B2115" s="82"/>
      <c r="D2115" s="84"/>
      <c r="E2115" s="81"/>
      <c r="F2115" s="81"/>
      <c r="G2115" s="82"/>
      <c r="I2115" s="84"/>
      <c r="J2115" s="81"/>
      <c r="K2115" s="81"/>
      <c r="L2115" s="82"/>
      <c r="N2115" s="84"/>
    </row>
    <row r="2116" spans="1:14" s="83" customFormat="1" x14ac:dyDescent="0.2">
      <c r="A2116" s="81"/>
      <c r="B2116" s="82"/>
      <c r="D2116" s="84"/>
      <c r="E2116" s="81"/>
      <c r="F2116" s="81"/>
      <c r="G2116" s="82"/>
      <c r="I2116" s="84"/>
      <c r="J2116" s="81"/>
      <c r="K2116" s="81"/>
      <c r="L2116" s="82"/>
      <c r="N2116" s="84"/>
    </row>
    <row r="2117" spans="1:14" s="83" customFormat="1" x14ac:dyDescent="0.2">
      <c r="A2117" s="81"/>
      <c r="B2117" s="82"/>
      <c r="D2117" s="84"/>
      <c r="E2117" s="81"/>
      <c r="F2117" s="81"/>
      <c r="G2117" s="82"/>
      <c r="I2117" s="84"/>
      <c r="J2117" s="81"/>
      <c r="K2117" s="81"/>
      <c r="L2117" s="82"/>
      <c r="N2117" s="84"/>
    </row>
    <row r="2118" spans="1:14" s="83" customFormat="1" x14ac:dyDescent="0.2">
      <c r="A2118" s="81"/>
      <c r="B2118" s="82"/>
      <c r="D2118" s="84"/>
      <c r="E2118" s="81"/>
      <c r="F2118" s="81"/>
      <c r="G2118" s="82"/>
      <c r="I2118" s="84"/>
      <c r="J2118" s="81"/>
      <c r="K2118" s="81"/>
      <c r="L2118" s="82"/>
      <c r="N2118" s="84"/>
    </row>
    <row r="2119" spans="1:14" s="83" customFormat="1" x14ac:dyDescent="0.2">
      <c r="A2119" s="81"/>
      <c r="B2119" s="82"/>
      <c r="D2119" s="84"/>
      <c r="E2119" s="81"/>
      <c r="F2119" s="81"/>
      <c r="G2119" s="82"/>
      <c r="I2119" s="84"/>
      <c r="J2119" s="81"/>
      <c r="K2119" s="81"/>
      <c r="L2119" s="82"/>
      <c r="N2119" s="84"/>
    </row>
    <row r="2120" spans="1:14" s="83" customFormat="1" x14ac:dyDescent="0.2">
      <c r="A2120" s="81"/>
      <c r="B2120" s="82"/>
      <c r="D2120" s="84"/>
      <c r="E2120" s="81"/>
      <c r="F2120" s="81"/>
      <c r="G2120" s="82"/>
      <c r="I2120" s="84"/>
      <c r="J2120" s="81"/>
      <c r="K2120" s="81"/>
      <c r="L2120" s="82"/>
      <c r="N2120" s="84"/>
    </row>
    <row r="2121" spans="1:14" s="83" customFormat="1" x14ac:dyDescent="0.2">
      <c r="A2121" s="81"/>
      <c r="B2121" s="82"/>
      <c r="D2121" s="84"/>
      <c r="E2121" s="81"/>
      <c r="F2121" s="81"/>
      <c r="G2121" s="82"/>
      <c r="I2121" s="84"/>
      <c r="J2121" s="81"/>
      <c r="K2121" s="81"/>
      <c r="L2121" s="82"/>
      <c r="N2121" s="84"/>
    </row>
    <row r="2122" spans="1:14" s="83" customFormat="1" x14ac:dyDescent="0.2">
      <c r="A2122" s="81"/>
      <c r="B2122" s="82"/>
      <c r="D2122" s="84"/>
      <c r="E2122" s="81"/>
      <c r="F2122" s="81"/>
      <c r="G2122" s="82"/>
      <c r="I2122" s="84"/>
      <c r="J2122" s="81"/>
      <c r="K2122" s="81"/>
      <c r="L2122" s="82"/>
      <c r="N2122" s="84"/>
    </row>
    <row r="2123" spans="1:14" s="83" customFormat="1" x14ac:dyDescent="0.2">
      <c r="A2123" s="81"/>
      <c r="B2123" s="82"/>
      <c r="D2123" s="84"/>
      <c r="E2123" s="81"/>
      <c r="F2123" s="81"/>
      <c r="G2123" s="82"/>
      <c r="I2123" s="84"/>
      <c r="J2123" s="81"/>
      <c r="K2123" s="81"/>
      <c r="L2123" s="82"/>
      <c r="N2123" s="84"/>
    </row>
    <row r="2124" spans="1:14" s="83" customFormat="1" x14ac:dyDescent="0.2">
      <c r="A2124" s="81"/>
      <c r="B2124" s="82"/>
      <c r="D2124" s="84"/>
      <c r="E2124" s="81"/>
      <c r="F2124" s="81"/>
      <c r="G2124" s="82"/>
      <c r="I2124" s="84"/>
      <c r="J2124" s="81"/>
      <c r="K2124" s="81"/>
      <c r="L2124" s="82"/>
      <c r="N2124" s="84"/>
    </row>
    <row r="2125" spans="1:14" s="83" customFormat="1" x14ac:dyDescent="0.2">
      <c r="A2125" s="81"/>
      <c r="B2125" s="82"/>
      <c r="D2125" s="84"/>
      <c r="E2125" s="81"/>
      <c r="F2125" s="81"/>
      <c r="G2125" s="82"/>
      <c r="I2125" s="84"/>
      <c r="J2125" s="81"/>
      <c r="K2125" s="81"/>
      <c r="L2125" s="82"/>
      <c r="N2125" s="84"/>
    </row>
    <row r="2126" spans="1:14" s="83" customFormat="1" x14ac:dyDescent="0.2">
      <c r="A2126" s="81"/>
      <c r="B2126" s="82"/>
      <c r="D2126" s="84"/>
      <c r="E2126" s="81"/>
      <c r="F2126" s="81"/>
      <c r="G2126" s="82"/>
      <c r="I2126" s="84"/>
      <c r="J2126" s="81"/>
      <c r="K2126" s="81"/>
      <c r="L2126" s="82"/>
      <c r="N2126" s="84"/>
    </row>
    <row r="2127" spans="1:14" s="83" customFormat="1" x14ac:dyDescent="0.2">
      <c r="A2127" s="81"/>
      <c r="B2127" s="82"/>
      <c r="D2127" s="84"/>
      <c r="E2127" s="81"/>
      <c r="F2127" s="81"/>
      <c r="G2127" s="82"/>
      <c r="I2127" s="84"/>
      <c r="J2127" s="81"/>
      <c r="K2127" s="81"/>
      <c r="L2127" s="82"/>
      <c r="N2127" s="84"/>
    </row>
    <row r="2128" spans="1:14" s="83" customFormat="1" x14ac:dyDescent="0.2">
      <c r="A2128" s="81"/>
      <c r="B2128" s="82"/>
      <c r="D2128" s="84"/>
      <c r="E2128" s="81"/>
      <c r="F2128" s="81"/>
      <c r="G2128" s="82"/>
      <c r="I2128" s="84"/>
      <c r="J2128" s="81"/>
      <c r="K2128" s="81"/>
      <c r="L2128" s="82"/>
      <c r="N2128" s="84"/>
    </row>
    <row r="2129" spans="1:14" s="83" customFormat="1" x14ac:dyDescent="0.2">
      <c r="A2129" s="81"/>
      <c r="B2129" s="82"/>
      <c r="D2129" s="84"/>
      <c r="E2129" s="81"/>
      <c r="F2129" s="81"/>
      <c r="G2129" s="82"/>
      <c r="I2129" s="84"/>
      <c r="J2129" s="81"/>
      <c r="K2129" s="81"/>
      <c r="L2129" s="82"/>
      <c r="N2129" s="84"/>
    </row>
    <row r="2130" spans="1:14" s="83" customFormat="1" x14ac:dyDescent="0.2">
      <c r="A2130" s="81"/>
      <c r="B2130" s="82"/>
      <c r="D2130" s="84"/>
      <c r="E2130" s="81"/>
      <c r="F2130" s="81"/>
      <c r="G2130" s="82"/>
      <c r="I2130" s="84"/>
      <c r="J2130" s="81"/>
      <c r="K2130" s="81"/>
      <c r="L2130" s="82"/>
      <c r="N2130" s="84"/>
    </row>
    <row r="2131" spans="1:14" s="83" customFormat="1" x14ac:dyDescent="0.2">
      <c r="A2131" s="81"/>
      <c r="B2131" s="82"/>
      <c r="D2131" s="84"/>
      <c r="E2131" s="81"/>
      <c r="F2131" s="81"/>
      <c r="G2131" s="82"/>
      <c r="I2131" s="84"/>
      <c r="J2131" s="81"/>
      <c r="K2131" s="81"/>
      <c r="L2131" s="82"/>
      <c r="N2131" s="84"/>
    </row>
    <row r="2132" spans="1:14" s="83" customFormat="1" x14ac:dyDescent="0.2">
      <c r="A2132" s="81"/>
      <c r="B2132" s="82"/>
      <c r="D2132" s="84"/>
      <c r="E2132" s="81"/>
      <c r="F2132" s="81"/>
      <c r="G2132" s="82"/>
      <c r="I2132" s="84"/>
      <c r="J2132" s="81"/>
      <c r="K2132" s="81"/>
      <c r="L2132" s="82"/>
      <c r="N2132" s="84"/>
    </row>
    <row r="2133" spans="1:14" s="83" customFormat="1" x14ac:dyDescent="0.2">
      <c r="A2133" s="81"/>
      <c r="B2133" s="82"/>
      <c r="D2133" s="84"/>
      <c r="E2133" s="81"/>
      <c r="F2133" s="81"/>
      <c r="G2133" s="82"/>
      <c r="I2133" s="84"/>
      <c r="J2133" s="81"/>
      <c r="K2133" s="81"/>
      <c r="L2133" s="82"/>
      <c r="N2133" s="84"/>
    </row>
    <row r="2134" spans="1:14" s="83" customFormat="1" x14ac:dyDescent="0.2">
      <c r="A2134" s="81"/>
      <c r="B2134" s="82"/>
      <c r="D2134" s="84"/>
      <c r="E2134" s="81"/>
      <c r="F2134" s="81"/>
      <c r="G2134" s="82"/>
      <c r="I2134" s="84"/>
      <c r="J2134" s="81"/>
      <c r="K2134" s="81"/>
      <c r="L2134" s="82"/>
      <c r="N2134" s="84"/>
    </row>
    <row r="2135" spans="1:14" s="83" customFormat="1" x14ac:dyDescent="0.2">
      <c r="A2135" s="81"/>
      <c r="B2135" s="82"/>
      <c r="D2135" s="84"/>
      <c r="E2135" s="81"/>
      <c r="F2135" s="81"/>
      <c r="G2135" s="82"/>
      <c r="I2135" s="84"/>
      <c r="J2135" s="81"/>
      <c r="K2135" s="81"/>
      <c r="L2135" s="82"/>
      <c r="N2135" s="84"/>
    </row>
    <row r="2136" spans="1:14" s="83" customFormat="1" x14ac:dyDescent="0.2">
      <c r="A2136" s="81"/>
      <c r="B2136" s="82"/>
      <c r="D2136" s="84"/>
      <c r="E2136" s="81"/>
      <c r="F2136" s="81"/>
      <c r="G2136" s="82"/>
      <c r="I2136" s="84"/>
      <c r="J2136" s="81"/>
      <c r="K2136" s="81"/>
      <c r="L2136" s="82"/>
      <c r="N2136" s="84"/>
    </row>
    <row r="2137" spans="1:14" s="83" customFormat="1" x14ac:dyDescent="0.2">
      <c r="A2137" s="81"/>
      <c r="B2137" s="82"/>
      <c r="D2137" s="84"/>
      <c r="E2137" s="81"/>
      <c r="F2137" s="81"/>
      <c r="G2137" s="82"/>
      <c r="I2137" s="84"/>
      <c r="J2137" s="81"/>
      <c r="K2137" s="81"/>
      <c r="L2137" s="82"/>
      <c r="N2137" s="84"/>
    </row>
    <row r="2138" spans="1:14" s="83" customFormat="1" x14ac:dyDescent="0.2">
      <c r="A2138" s="81"/>
      <c r="B2138" s="82"/>
      <c r="D2138" s="84"/>
      <c r="E2138" s="81"/>
      <c r="F2138" s="81"/>
      <c r="G2138" s="82"/>
      <c r="I2138" s="84"/>
      <c r="J2138" s="81"/>
      <c r="K2138" s="81"/>
      <c r="L2138" s="82"/>
      <c r="N2138" s="84"/>
    </row>
    <row r="2139" spans="1:14" s="83" customFormat="1" x14ac:dyDescent="0.2">
      <c r="A2139" s="81"/>
      <c r="B2139" s="82"/>
      <c r="D2139" s="84"/>
      <c r="E2139" s="81"/>
      <c r="F2139" s="81"/>
      <c r="G2139" s="82"/>
      <c r="I2139" s="84"/>
      <c r="J2139" s="81"/>
      <c r="K2139" s="81"/>
      <c r="L2139" s="82"/>
      <c r="N2139" s="84"/>
    </row>
    <row r="2140" spans="1:14" s="83" customFormat="1" x14ac:dyDescent="0.2">
      <c r="A2140" s="81"/>
      <c r="B2140" s="82"/>
      <c r="D2140" s="84"/>
      <c r="E2140" s="81"/>
      <c r="F2140" s="81"/>
      <c r="G2140" s="82"/>
      <c r="I2140" s="84"/>
      <c r="J2140" s="81"/>
      <c r="K2140" s="81"/>
      <c r="L2140" s="82"/>
      <c r="N2140" s="84"/>
    </row>
    <row r="2141" spans="1:14" s="83" customFormat="1" x14ac:dyDescent="0.2">
      <c r="A2141" s="81"/>
      <c r="B2141" s="82"/>
      <c r="D2141" s="84"/>
      <c r="E2141" s="81"/>
      <c r="F2141" s="81"/>
      <c r="G2141" s="82"/>
      <c r="I2141" s="84"/>
      <c r="J2141" s="81"/>
      <c r="K2141" s="81"/>
      <c r="L2141" s="82"/>
      <c r="N2141" s="84"/>
    </row>
    <row r="2142" spans="1:14" s="83" customFormat="1" x14ac:dyDescent="0.2">
      <c r="A2142" s="81"/>
      <c r="B2142" s="82"/>
      <c r="D2142" s="84"/>
      <c r="E2142" s="81"/>
      <c r="F2142" s="81"/>
      <c r="G2142" s="82"/>
      <c r="I2142" s="84"/>
      <c r="J2142" s="81"/>
      <c r="K2142" s="81"/>
      <c r="L2142" s="82"/>
      <c r="N2142" s="84"/>
    </row>
    <row r="2143" spans="1:14" s="83" customFormat="1" x14ac:dyDescent="0.2">
      <c r="A2143" s="81"/>
      <c r="B2143" s="82"/>
      <c r="D2143" s="84"/>
      <c r="E2143" s="81"/>
      <c r="F2143" s="81"/>
      <c r="G2143" s="82"/>
      <c r="I2143" s="84"/>
      <c r="J2143" s="81"/>
      <c r="K2143" s="81"/>
      <c r="L2143" s="82"/>
      <c r="N2143" s="84"/>
    </row>
    <row r="2144" spans="1:14" s="83" customFormat="1" x14ac:dyDescent="0.2">
      <c r="A2144" s="81"/>
      <c r="B2144" s="82"/>
      <c r="D2144" s="84"/>
      <c r="E2144" s="81"/>
      <c r="F2144" s="81"/>
      <c r="G2144" s="82"/>
      <c r="I2144" s="84"/>
      <c r="J2144" s="81"/>
      <c r="K2144" s="81"/>
      <c r="L2144" s="82"/>
      <c r="N2144" s="84"/>
    </row>
    <row r="2145" spans="1:14" s="83" customFormat="1" x14ac:dyDescent="0.2">
      <c r="A2145" s="81"/>
      <c r="B2145" s="82"/>
      <c r="D2145" s="84"/>
      <c r="E2145" s="81"/>
      <c r="F2145" s="81"/>
      <c r="G2145" s="82"/>
      <c r="I2145" s="84"/>
      <c r="J2145" s="81"/>
      <c r="K2145" s="81"/>
      <c r="L2145" s="82"/>
      <c r="N2145" s="84"/>
    </row>
    <row r="2146" spans="1:14" s="83" customFormat="1" x14ac:dyDescent="0.2">
      <c r="A2146" s="81"/>
      <c r="B2146" s="82"/>
      <c r="D2146" s="84"/>
      <c r="E2146" s="81"/>
      <c r="F2146" s="81"/>
      <c r="G2146" s="82"/>
      <c r="I2146" s="84"/>
      <c r="J2146" s="81"/>
      <c r="K2146" s="81"/>
      <c r="L2146" s="82"/>
      <c r="N2146" s="84"/>
    </row>
    <row r="2147" spans="1:14" s="83" customFormat="1" x14ac:dyDescent="0.2">
      <c r="A2147" s="81"/>
      <c r="B2147" s="82"/>
      <c r="D2147" s="84"/>
      <c r="E2147" s="81"/>
      <c r="F2147" s="81"/>
      <c r="G2147" s="82"/>
      <c r="I2147" s="84"/>
      <c r="J2147" s="81"/>
      <c r="K2147" s="81"/>
      <c r="L2147" s="82"/>
      <c r="N2147" s="84"/>
    </row>
    <row r="2148" spans="1:14" s="83" customFormat="1" x14ac:dyDescent="0.2">
      <c r="A2148" s="81"/>
      <c r="B2148" s="82"/>
      <c r="D2148" s="84"/>
      <c r="E2148" s="81"/>
      <c r="F2148" s="81"/>
      <c r="G2148" s="82"/>
      <c r="I2148" s="84"/>
      <c r="J2148" s="81"/>
      <c r="K2148" s="81"/>
      <c r="L2148" s="82"/>
      <c r="N2148" s="84"/>
    </row>
    <row r="2149" spans="1:14" s="83" customFormat="1" x14ac:dyDescent="0.2">
      <c r="A2149" s="81"/>
      <c r="B2149" s="82"/>
      <c r="D2149" s="84"/>
      <c r="E2149" s="81"/>
      <c r="F2149" s="81"/>
      <c r="G2149" s="82"/>
      <c r="I2149" s="84"/>
      <c r="J2149" s="81"/>
      <c r="K2149" s="81"/>
      <c r="L2149" s="82"/>
      <c r="N2149" s="84"/>
    </row>
    <row r="2150" spans="1:14" s="83" customFormat="1" x14ac:dyDescent="0.2">
      <c r="A2150" s="81"/>
      <c r="B2150" s="82"/>
      <c r="D2150" s="84"/>
      <c r="E2150" s="81"/>
      <c r="F2150" s="81"/>
      <c r="G2150" s="82"/>
      <c r="I2150" s="84"/>
      <c r="J2150" s="81"/>
      <c r="K2150" s="81"/>
      <c r="L2150" s="82"/>
      <c r="N2150" s="84"/>
    </row>
    <row r="2151" spans="1:14" s="83" customFormat="1" x14ac:dyDescent="0.2">
      <c r="A2151" s="81"/>
      <c r="B2151" s="82"/>
      <c r="D2151" s="84"/>
      <c r="E2151" s="81"/>
      <c r="F2151" s="81"/>
      <c r="G2151" s="82"/>
      <c r="I2151" s="84"/>
      <c r="J2151" s="81"/>
      <c r="K2151" s="81"/>
      <c r="L2151" s="82"/>
      <c r="N2151" s="84"/>
    </row>
    <row r="2152" spans="1:14" s="83" customFormat="1" x14ac:dyDescent="0.2">
      <c r="A2152" s="81"/>
      <c r="B2152" s="82"/>
      <c r="D2152" s="84"/>
      <c r="E2152" s="81"/>
      <c r="F2152" s="81"/>
      <c r="G2152" s="82"/>
      <c r="I2152" s="84"/>
      <c r="J2152" s="81"/>
      <c r="K2152" s="81"/>
      <c r="L2152" s="82"/>
      <c r="N2152" s="84"/>
    </row>
    <row r="2153" spans="1:14" s="83" customFormat="1" x14ac:dyDescent="0.2">
      <c r="A2153" s="81"/>
      <c r="B2153" s="82"/>
      <c r="D2153" s="84"/>
      <c r="E2153" s="81"/>
      <c r="F2153" s="81"/>
      <c r="G2153" s="82"/>
      <c r="I2153" s="84"/>
      <c r="J2153" s="81"/>
      <c r="K2153" s="81"/>
      <c r="L2153" s="82"/>
      <c r="N2153" s="84"/>
    </row>
    <row r="2154" spans="1:14" s="83" customFormat="1" x14ac:dyDescent="0.2">
      <c r="A2154" s="81"/>
      <c r="B2154" s="82"/>
      <c r="D2154" s="84"/>
      <c r="E2154" s="81"/>
      <c r="F2154" s="81"/>
      <c r="G2154" s="82"/>
      <c r="I2154" s="84"/>
      <c r="J2154" s="81"/>
      <c r="K2154" s="81"/>
      <c r="L2154" s="82"/>
      <c r="N2154" s="84"/>
    </row>
    <row r="2155" spans="1:14" s="83" customFormat="1" x14ac:dyDescent="0.2">
      <c r="A2155" s="81"/>
      <c r="B2155" s="82"/>
      <c r="D2155" s="84"/>
      <c r="E2155" s="81"/>
      <c r="F2155" s="81"/>
      <c r="G2155" s="82"/>
      <c r="I2155" s="84"/>
      <c r="J2155" s="81"/>
      <c r="K2155" s="81"/>
      <c r="L2155" s="82"/>
      <c r="N2155" s="84"/>
    </row>
    <row r="2156" spans="1:14" s="83" customFormat="1" x14ac:dyDescent="0.2">
      <c r="A2156" s="81"/>
      <c r="B2156" s="82"/>
      <c r="D2156" s="84"/>
      <c r="E2156" s="81"/>
      <c r="F2156" s="81"/>
      <c r="G2156" s="82"/>
      <c r="I2156" s="84"/>
      <c r="J2156" s="81"/>
      <c r="K2156" s="81"/>
      <c r="L2156" s="82"/>
      <c r="N2156" s="84"/>
    </row>
    <row r="2157" spans="1:14" s="83" customFormat="1" x14ac:dyDescent="0.2">
      <c r="A2157" s="81"/>
      <c r="B2157" s="82"/>
      <c r="D2157" s="84"/>
      <c r="E2157" s="81"/>
      <c r="F2157" s="81"/>
      <c r="G2157" s="82"/>
      <c r="I2157" s="84"/>
      <c r="J2157" s="81"/>
      <c r="K2157" s="81"/>
      <c r="L2157" s="82"/>
      <c r="N2157" s="84"/>
    </row>
    <row r="2158" spans="1:14" s="83" customFormat="1" x14ac:dyDescent="0.2">
      <c r="A2158" s="81"/>
      <c r="B2158" s="82"/>
      <c r="D2158" s="84"/>
      <c r="E2158" s="81"/>
      <c r="F2158" s="81"/>
      <c r="G2158" s="82"/>
      <c r="I2158" s="84"/>
      <c r="J2158" s="81"/>
      <c r="K2158" s="81"/>
      <c r="L2158" s="82"/>
      <c r="N2158" s="84"/>
    </row>
    <row r="2159" spans="1:14" s="83" customFormat="1" x14ac:dyDescent="0.2">
      <c r="A2159" s="81"/>
      <c r="B2159" s="82"/>
      <c r="D2159" s="84"/>
      <c r="E2159" s="81"/>
      <c r="F2159" s="81"/>
      <c r="G2159" s="82"/>
      <c r="I2159" s="84"/>
      <c r="J2159" s="81"/>
      <c r="K2159" s="81"/>
      <c r="L2159" s="82"/>
      <c r="N2159" s="84"/>
    </row>
    <row r="2160" spans="1:14" s="83" customFormat="1" x14ac:dyDescent="0.2">
      <c r="A2160" s="81"/>
      <c r="B2160" s="82"/>
      <c r="D2160" s="84"/>
      <c r="E2160" s="81"/>
      <c r="F2160" s="81"/>
      <c r="G2160" s="82"/>
      <c r="I2160" s="84"/>
      <c r="J2160" s="81"/>
      <c r="K2160" s="81"/>
      <c r="L2160" s="82"/>
      <c r="N2160" s="84"/>
    </row>
    <row r="2161" spans="1:14" s="83" customFormat="1" x14ac:dyDescent="0.2">
      <c r="A2161" s="81"/>
      <c r="B2161" s="82"/>
      <c r="D2161" s="84"/>
      <c r="E2161" s="81"/>
      <c r="F2161" s="81"/>
      <c r="G2161" s="82"/>
      <c r="I2161" s="84"/>
      <c r="J2161" s="81"/>
      <c r="K2161" s="81"/>
      <c r="L2161" s="82"/>
      <c r="N2161" s="84"/>
    </row>
    <row r="2162" spans="1:14" s="83" customFormat="1" x14ac:dyDescent="0.2">
      <c r="A2162" s="81"/>
      <c r="B2162" s="82"/>
      <c r="D2162" s="84"/>
      <c r="E2162" s="81"/>
      <c r="F2162" s="81"/>
      <c r="G2162" s="82"/>
      <c r="I2162" s="84"/>
      <c r="J2162" s="81"/>
      <c r="K2162" s="81"/>
      <c r="L2162" s="82"/>
      <c r="N2162" s="84"/>
    </row>
    <row r="2163" spans="1:14" s="83" customFormat="1" x14ac:dyDescent="0.2">
      <c r="A2163" s="81"/>
      <c r="B2163" s="82"/>
      <c r="D2163" s="84"/>
      <c r="E2163" s="81"/>
      <c r="F2163" s="81"/>
      <c r="G2163" s="82"/>
      <c r="I2163" s="84"/>
      <c r="J2163" s="81"/>
      <c r="K2163" s="81"/>
      <c r="L2163" s="82"/>
      <c r="N2163" s="84"/>
    </row>
    <row r="2164" spans="1:14" s="83" customFormat="1" x14ac:dyDescent="0.2">
      <c r="A2164" s="81"/>
      <c r="B2164" s="82"/>
      <c r="D2164" s="84"/>
      <c r="E2164" s="81"/>
      <c r="F2164" s="81"/>
      <c r="G2164" s="82"/>
      <c r="I2164" s="84"/>
      <c r="J2164" s="81"/>
      <c r="K2164" s="81"/>
      <c r="L2164" s="82"/>
      <c r="N2164" s="84"/>
    </row>
    <row r="2165" spans="1:14" s="83" customFormat="1" x14ac:dyDescent="0.2">
      <c r="A2165" s="81"/>
      <c r="B2165" s="82"/>
      <c r="D2165" s="84"/>
      <c r="E2165" s="81"/>
      <c r="F2165" s="81"/>
      <c r="G2165" s="82"/>
      <c r="I2165" s="84"/>
      <c r="J2165" s="81"/>
      <c r="K2165" s="81"/>
      <c r="L2165" s="82"/>
      <c r="N2165" s="84"/>
    </row>
    <row r="2166" spans="1:14" s="83" customFormat="1" x14ac:dyDescent="0.2">
      <c r="A2166" s="81"/>
      <c r="B2166" s="82"/>
      <c r="D2166" s="84"/>
      <c r="E2166" s="81"/>
      <c r="F2166" s="81"/>
      <c r="G2166" s="82"/>
      <c r="I2166" s="84"/>
      <c r="J2166" s="81"/>
      <c r="K2166" s="81"/>
      <c r="L2166" s="82"/>
      <c r="N2166" s="84"/>
    </row>
    <row r="2167" spans="1:14" s="83" customFormat="1" x14ac:dyDescent="0.2">
      <c r="A2167" s="81"/>
      <c r="B2167" s="82"/>
      <c r="D2167" s="84"/>
      <c r="E2167" s="81"/>
      <c r="F2167" s="81"/>
      <c r="G2167" s="82"/>
      <c r="I2167" s="84"/>
      <c r="J2167" s="81"/>
      <c r="K2167" s="81"/>
      <c r="L2167" s="82"/>
      <c r="N2167" s="84"/>
    </row>
    <row r="2168" spans="1:14" s="83" customFormat="1" x14ac:dyDescent="0.2">
      <c r="A2168" s="81"/>
      <c r="B2168" s="82"/>
      <c r="D2168" s="84"/>
      <c r="E2168" s="81"/>
      <c r="F2168" s="81"/>
      <c r="G2168" s="82"/>
      <c r="I2168" s="84"/>
      <c r="J2168" s="81"/>
      <c r="K2168" s="81"/>
      <c r="L2168" s="82"/>
      <c r="N2168" s="84"/>
    </row>
    <row r="2169" spans="1:14" s="83" customFormat="1" x14ac:dyDescent="0.2">
      <c r="A2169" s="81"/>
      <c r="B2169" s="82"/>
      <c r="D2169" s="84"/>
      <c r="E2169" s="81"/>
      <c r="F2169" s="81"/>
      <c r="G2169" s="82"/>
      <c r="I2169" s="84"/>
      <c r="J2169" s="81"/>
      <c r="K2169" s="81"/>
      <c r="L2169" s="82"/>
      <c r="N2169" s="84"/>
    </row>
    <row r="2170" spans="1:14" s="83" customFormat="1" x14ac:dyDescent="0.2">
      <c r="A2170" s="81"/>
      <c r="B2170" s="82"/>
      <c r="D2170" s="84"/>
      <c r="E2170" s="81"/>
      <c r="F2170" s="81"/>
      <c r="G2170" s="82"/>
      <c r="I2170" s="84"/>
      <c r="J2170" s="81"/>
      <c r="K2170" s="81"/>
      <c r="L2170" s="82"/>
      <c r="N2170" s="84"/>
    </row>
    <row r="2171" spans="1:14" s="83" customFormat="1" x14ac:dyDescent="0.2">
      <c r="A2171" s="81"/>
      <c r="B2171" s="82"/>
      <c r="D2171" s="84"/>
      <c r="E2171" s="81"/>
      <c r="F2171" s="81"/>
      <c r="G2171" s="82"/>
      <c r="I2171" s="84"/>
      <c r="J2171" s="81"/>
      <c r="K2171" s="81"/>
      <c r="L2171" s="82"/>
      <c r="N2171" s="84"/>
    </row>
    <row r="2172" spans="1:14" s="83" customFormat="1" x14ac:dyDescent="0.2">
      <c r="A2172" s="81"/>
      <c r="B2172" s="82"/>
      <c r="D2172" s="84"/>
      <c r="E2172" s="81"/>
      <c r="F2172" s="81"/>
      <c r="G2172" s="82"/>
      <c r="I2172" s="84"/>
      <c r="J2172" s="81"/>
      <c r="K2172" s="81"/>
      <c r="L2172" s="82"/>
      <c r="N2172" s="84"/>
    </row>
    <row r="2173" spans="1:14" s="83" customFormat="1" x14ac:dyDescent="0.2">
      <c r="A2173" s="81"/>
      <c r="B2173" s="82"/>
      <c r="D2173" s="84"/>
      <c r="E2173" s="81"/>
      <c r="F2173" s="81"/>
      <c r="G2173" s="82"/>
      <c r="I2173" s="84"/>
      <c r="J2173" s="81"/>
      <c r="K2173" s="81"/>
      <c r="L2173" s="82"/>
      <c r="N2173" s="84"/>
    </row>
    <row r="2174" spans="1:14" s="83" customFormat="1" x14ac:dyDescent="0.2">
      <c r="A2174" s="81"/>
      <c r="B2174" s="82"/>
      <c r="D2174" s="84"/>
      <c r="E2174" s="81"/>
      <c r="F2174" s="81"/>
      <c r="G2174" s="82"/>
      <c r="I2174" s="84"/>
      <c r="J2174" s="81"/>
      <c r="K2174" s="81"/>
      <c r="L2174" s="82"/>
      <c r="N2174" s="84"/>
    </row>
    <row r="2175" spans="1:14" s="83" customFormat="1" x14ac:dyDescent="0.2">
      <c r="A2175" s="81"/>
      <c r="B2175" s="82"/>
      <c r="D2175" s="84"/>
      <c r="E2175" s="81"/>
      <c r="F2175" s="81"/>
      <c r="G2175" s="82"/>
      <c r="I2175" s="84"/>
      <c r="J2175" s="81"/>
      <c r="K2175" s="81"/>
      <c r="L2175" s="82"/>
      <c r="N2175" s="84"/>
    </row>
    <row r="2176" spans="1:14" s="83" customFormat="1" x14ac:dyDescent="0.2">
      <c r="A2176" s="81"/>
      <c r="B2176" s="82"/>
      <c r="D2176" s="84"/>
      <c r="E2176" s="81"/>
      <c r="F2176" s="81"/>
      <c r="G2176" s="82"/>
      <c r="I2176" s="84"/>
      <c r="J2176" s="81"/>
      <c r="K2176" s="81"/>
      <c r="L2176" s="82"/>
      <c r="N2176" s="84"/>
    </row>
    <row r="2177" spans="1:14" s="83" customFormat="1" x14ac:dyDescent="0.2">
      <c r="A2177" s="81"/>
      <c r="B2177" s="82"/>
      <c r="D2177" s="84"/>
      <c r="E2177" s="81"/>
      <c r="F2177" s="81"/>
      <c r="G2177" s="82"/>
      <c r="I2177" s="84"/>
      <c r="J2177" s="81"/>
      <c r="K2177" s="81"/>
      <c r="L2177" s="82"/>
      <c r="N2177" s="84"/>
    </row>
    <row r="2178" spans="1:14" s="83" customFormat="1" x14ac:dyDescent="0.2">
      <c r="A2178" s="81"/>
      <c r="B2178" s="82"/>
      <c r="D2178" s="84"/>
      <c r="E2178" s="81"/>
      <c r="F2178" s="81"/>
      <c r="G2178" s="82"/>
      <c r="I2178" s="84"/>
      <c r="J2178" s="81"/>
      <c r="K2178" s="81"/>
      <c r="L2178" s="82"/>
      <c r="N2178" s="84"/>
    </row>
    <row r="2179" spans="1:14" s="83" customFormat="1" x14ac:dyDescent="0.2">
      <c r="A2179" s="81"/>
      <c r="B2179" s="82"/>
      <c r="D2179" s="84"/>
      <c r="E2179" s="81"/>
      <c r="F2179" s="81"/>
      <c r="G2179" s="82"/>
      <c r="I2179" s="84"/>
      <c r="J2179" s="81"/>
      <c r="K2179" s="81"/>
      <c r="L2179" s="82"/>
      <c r="N2179" s="84"/>
    </row>
    <row r="2180" spans="1:14" s="83" customFormat="1" x14ac:dyDescent="0.2">
      <c r="A2180" s="81"/>
      <c r="B2180" s="82"/>
      <c r="D2180" s="84"/>
      <c r="E2180" s="81"/>
      <c r="F2180" s="81"/>
      <c r="G2180" s="82"/>
      <c r="I2180" s="84"/>
      <c r="J2180" s="81"/>
      <c r="K2180" s="81"/>
      <c r="L2180" s="82"/>
      <c r="N2180" s="84"/>
    </row>
    <row r="2181" spans="1:14" s="83" customFormat="1" x14ac:dyDescent="0.2">
      <c r="A2181" s="81"/>
      <c r="B2181" s="82"/>
      <c r="D2181" s="84"/>
      <c r="E2181" s="81"/>
      <c r="F2181" s="81"/>
      <c r="G2181" s="82"/>
      <c r="I2181" s="84"/>
      <c r="J2181" s="81"/>
      <c r="K2181" s="81"/>
      <c r="L2181" s="82"/>
      <c r="N2181" s="84"/>
    </row>
    <row r="2182" spans="1:14" s="83" customFormat="1" x14ac:dyDescent="0.2">
      <c r="A2182" s="81"/>
      <c r="B2182" s="82"/>
      <c r="D2182" s="84"/>
      <c r="E2182" s="81"/>
      <c r="F2182" s="81"/>
      <c r="G2182" s="82"/>
      <c r="I2182" s="84"/>
      <c r="J2182" s="81"/>
      <c r="K2182" s="81"/>
      <c r="L2182" s="82"/>
      <c r="N2182" s="84"/>
    </row>
    <row r="2183" spans="1:14" s="83" customFormat="1" x14ac:dyDescent="0.2">
      <c r="A2183" s="81"/>
      <c r="B2183" s="82"/>
      <c r="D2183" s="84"/>
      <c r="E2183" s="81"/>
      <c r="F2183" s="81"/>
      <c r="G2183" s="82"/>
      <c r="I2183" s="84"/>
      <c r="J2183" s="81"/>
      <c r="K2183" s="81"/>
      <c r="L2183" s="82"/>
      <c r="N2183" s="84"/>
    </row>
    <row r="2184" spans="1:14" s="83" customFormat="1" x14ac:dyDescent="0.2">
      <c r="A2184" s="81"/>
      <c r="B2184" s="82"/>
      <c r="D2184" s="84"/>
      <c r="E2184" s="81"/>
      <c r="F2184" s="81"/>
      <c r="G2184" s="82"/>
      <c r="I2184" s="84"/>
      <c r="J2184" s="81"/>
      <c r="K2184" s="81"/>
      <c r="L2184" s="82"/>
      <c r="N2184" s="84"/>
    </row>
    <row r="2185" spans="1:14" s="83" customFormat="1" x14ac:dyDescent="0.2">
      <c r="A2185" s="81"/>
      <c r="B2185" s="82"/>
      <c r="D2185" s="84"/>
      <c r="E2185" s="81"/>
      <c r="F2185" s="81"/>
      <c r="G2185" s="82"/>
      <c r="I2185" s="84"/>
      <c r="J2185" s="81"/>
      <c r="K2185" s="81"/>
      <c r="L2185" s="82"/>
      <c r="N2185" s="84"/>
    </row>
    <row r="2186" spans="1:14" s="83" customFormat="1" x14ac:dyDescent="0.2">
      <c r="A2186" s="81"/>
      <c r="B2186" s="82"/>
      <c r="D2186" s="84"/>
      <c r="E2186" s="81"/>
      <c r="F2186" s="81"/>
      <c r="G2186" s="82"/>
      <c r="I2186" s="84"/>
      <c r="J2186" s="81"/>
      <c r="K2186" s="81"/>
      <c r="L2186" s="82"/>
      <c r="N2186" s="84"/>
    </row>
    <row r="2187" spans="1:14" s="83" customFormat="1" x14ac:dyDescent="0.2">
      <c r="A2187" s="81"/>
      <c r="B2187" s="82"/>
      <c r="D2187" s="84"/>
      <c r="E2187" s="81"/>
      <c r="F2187" s="81"/>
      <c r="G2187" s="82"/>
      <c r="I2187" s="84"/>
      <c r="J2187" s="81"/>
      <c r="K2187" s="81"/>
      <c r="L2187" s="82"/>
      <c r="N2187" s="84"/>
    </row>
    <row r="2188" spans="1:14" s="83" customFormat="1" x14ac:dyDescent="0.2">
      <c r="A2188" s="81"/>
      <c r="B2188" s="82"/>
      <c r="D2188" s="84"/>
      <c r="E2188" s="81"/>
      <c r="F2188" s="81"/>
      <c r="G2188" s="82"/>
      <c r="I2188" s="84"/>
      <c r="J2188" s="81"/>
      <c r="K2188" s="81"/>
      <c r="L2188" s="82"/>
      <c r="N2188" s="84"/>
    </row>
    <row r="2189" spans="1:14" s="83" customFormat="1" x14ac:dyDescent="0.2">
      <c r="A2189" s="81"/>
      <c r="B2189" s="82"/>
      <c r="D2189" s="84"/>
      <c r="E2189" s="81"/>
      <c r="F2189" s="81"/>
      <c r="G2189" s="82"/>
      <c r="I2189" s="84"/>
      <c r="J2189" s="81"/>
      <c r="K2189" s="81"/>
      <c r="L2189" s="82"/>
      <c r="N2189" s="84"/>
    </row>
    <row r="2190" spans="1:14" s="83" customFormat="1" x14ac:dyDescent="0.2">
      <c r="A2190" s="81"/>
      <c r="B2190" s="82"/>
      <c r="D2190" s="84"/>
      <c r="E2190" s="81"/>
      <c r="F2190" s="81"/>
      <c r="G2190" s="82"/>
      <c r="I2190" s="84"/>
      <c r="J2190" s="81"/>
      <c r="K2190" s="81"/>
      <c r="L2190" s="82"/>
      <c r="N2190" s="84"/>
    </row>
    <row r="2191" spans="1:14" s="83" customFormat="1" x14ac:dyDescent="0.2">
      <c r="A2191" s="81"/>
      <c r="B2191" s="82"/>
      <c r="D2191" s="84"/>
      <c r="E2191" s="81"/>
      <c r="F2191" s="81"/>
      <c r="G2191" s="82"/>
      <c r="I2191" s="84"/>
      <c r="J2191" s="81"/>
      <c r="K2191" s="81"/>
      <c r="L2191" s="82"/>
      <c r="N2191" s="84"/>
    </row>
    <row r="2192" spans="1:14" s="83" customFormat="1" x14ac:dyDescent="0.2">
      <c r="A2192" s="81"/>
      <c r="B2192" s="82"/>
      <c r="D2192" s="84"/>
      <c r="E2192" s="81"/>
      <c r="F2192" s="81"/>
      <c r="G2192" s="82"/>
      <c r="I2192" s="84"/>
      <c r="J2192" s="81"/>
      <c r="K2192" s="81"/>
      <c r="L2192" s="82"/>
      <c r="N2192" s="84"/>
    </row>
    <row r="2193" spans="1:14" s="83" customFormat="1" x14ac:dyDescent="0.2">
      <c r="A2193" s="81"/>
      <c r="B2193" s="82"/>
      <c r="D2193" s="84"/>
      <c r="E2193" s="81"/>
      <c r="F2193" s="81"/>
      <c r="G2193" s="82"/>
      <c r="I2193" s="84"/>
      <c r="J2193" s="81"/>
      <c r="K2193" s="81"/>
      <c r="L2193" s="82"/>
      <c r="N2193" s="84"/>
    </row>
    <row r="2194" spans="1:14" s="83" customFormat="1" x14ac:dyDescent="0.2">
      <c r="A2194" s="81"/>
      <c r="B2194" s="82"/>
      <c r="D2194" s="84"/>
      <c r="E2194" s="81"/>
      <c r="F2194" s="81"/>
      <c r="G2194" s="82"/>
      <c r="I2194" s="84"/>
      <c r="J2194" s="81"/>
      <c r="K2194" s="81"/>
      <c r="L2194" s="82"/>
      <c r="N2194" s="84"/>
    </row>
    <row r="2195" spans="1:14" s="83" customFormat="1" x14ac:dyDescent="0.2">
      <c r="A2195" s="81"/>
      <c r="B2195" s="82"/>
      <c r="D2195" s="84"/>
      <c r="E2195" s="81"/>
      <c r="F2195" s="81"/>
      <c r="G2195" s="82"/>
      <c r="I2195" s="84"/>
      <c r="J2195" s="81"/>
      <c r="K2195" s="81"/>
      <c r="L2195" s="82"/>
      <c r="N2195" s="84"/>
    </row>
    <row r="2196" spans="1:14" s="83" customFormat="1" x14ac:dyDescent="0.2">
      <c r="A2196" s="81"/>
      <c r="B2196" s="82"/>
      <c r="D2196" s="84"/>
      <c r="E2196" s="81"/>
      <c r="F2196" s="81"/>
      <c r="G2196" s="82"/>
      <c r="I2196" s="84"/>
      <c r="J2196" s="81"/>
      <c r="K2196" s="81"/>
      <c r="L2196" s="82"/>
      <c r="N2196" s="84"/>
    </row>
    <row r="2197" spans="1:14" s="83" customFormat="1" x14ac:dyDescent="0.2">
      <c r="A2197" s="81"/>
      <c r="B2197" s="82"/>
      <c r="D2197" s="84"/>
      <c r="E2197" s="81"/>
      <c r="F2197" s="81"/>
      <c r="G2197" s="82"/>
      <c r="I2197" s="84"/>
      <c r="J2197" s="81"/>
      <c r="K2197" s="81"/>
      <c r="L2197" s="82"/>
      <c r="N2197" s="84"/>
    </row>
    <row r="2198" spans="1:14" s="83" customFormat="1" x14ac:dyDescent="0.2">
      <c r="A2198" s="81"/>
      <c r="B2198" s="82"/>
      <c r="D2198" s="84"/>
      <c r="E2198" s="81"/>
      <c r="F2198" s="81"/>
      <c r="G2198" s="82"/>
      <c r="I2198" s="84"/>
      <c r="J2198" s="81"/>
      <c r="K2198" s="81"/>
      <c r="L2198" s="82"/>
      <c r="N2198" s="84"/>
    </row>
    <row r="2199" spans="1:14" s="83" customFormat="1" x14ac:dyDescent="0.2">
      <c r="A2199" s="81"/>
      <c r="B2199" s="82"/>
      <c r="D2199" s="84"/>
      <c r="E2199" s="81"/>
      <c r="F2199" s="81"/>
      <c r="G2199" s="82"/>
      <c r="I2199" s="84"/>
      <c r="J2199" s="81"/>
      <c r="K2199" s="81"/>
      <c r="L2199" s="82"/>
      <c r="N2199" s="84"/>
    </row>
    <row r="2200" spans="1:14" s="83" customFormat="1" x14ac:dyDescent="0.2">
      <c r="A2200" s="81"/>
      <c r="B2200" s="82"/>
      <c r="D2200" s="84"/>
      <c r="E2200" s="81"/>
      <c r="F2200" s="81"/>
      <c r="G2200" s="82"/>
      <c r="I2200" s="84"/>
      <c r="J2200" s="81"/>
      <c r="K2200" s="81"/>
      <c r="L2200" s="82"/>
      <c r="N2200" s="84"/>
    </row>
    <row r="2201" spans="1:14" s="83" customFormat="1" x14ac:dyDescent="0.2">
      <c r="A2201" s="81"/>
      <c r="B2201" s="82"/>
      <c r="D2201" s="84"/>
      <c r="E2201" s="81"/>
      <c r="F2201" s="81"/>
      <c r="G2201" s="82"/>
      <c r="I2201" s="84"/>
      <c r="J2201" s="81"/>
      <c r="K2201" s="81"/>
      <c r="L2201" s="82"/>
      <c r="N2201" s="84"/>
    </row>
    <row r="2202" spans="1:14" s="83" customFormat="1" x14ac:dyDescent="0.2">
      <c r="A2202" s="81"/>
      <c r="B2202" s="82"/>
      <c r="D2202" s="84"/>
      <c r="E2202" s="81"/>
      <c r="F2202" s="81"/>
      <c r="G2202" s="82"/>
      <c r="I2202" s="84"/>
      <c r="J2202" s="81"/>
      <c r="K2202" s="81"/>
      <c r="L2202" s="82"/>
      <c r="N2202" s="84"/>
    </row>
    <row r="2203" spans="1:14" s="83" customFormat="1" x14ac:dyDescent="0.2">
      <c r="A2203" s="81"/>
      <c r="B2203" s="82"/>
      <c r="D2203" s="84"/>
      <c r="E2203" s="81"/>
      <c r="F2203" s="81"/>
      <c r="G2203" s="82"/>
      <c r="I2203" s="84"/>
      <c r="J2203" s="81"/>
      <c r="K2203" s="81"/>
      <c r="L2203" s="82"/>
      <c r="N2203" s="84"/>
    </row>
    <row r="2204" spans="1:14" s="83" customFormat="1" x14ac:dyDescent="0.2">
      <c r="A2204" s="81"/>
      <c r="B2204" s="82"/>
      <c r="D2204" s="84"/>
      <c r="E2204" s="81"/>
      <c r="F2204" s="81"/>
      <c r="G2204" s="82"/>
      <c r="I2204" s="84"/>
      <c r="J2204" s="81"/>
      <c r="K2204" s="81"/>
      <c r="L2204" s="82"/>
      <c r="N2204" s="84"/>
    </row>
    <row r="2205" spans="1:14" s="83" customFormat="1" x14ac:dyDescent="0.2">
      <c r="A2205" s="81"/>
      <c r="B2205" s="82"/>
      <c r="D2205" s="84"/>
      <c r="E2205" s="81"/>
      <c r="F2205" s="81"/>
      <c r="G2205" s="82"/>
      <c r="I2205" s="84"/>
      <c r="J2205" s="81"/>
      <c r="K2205" s="81"/>
      <c r="L2205" s="82"/>
      <c r="N2205" s="84"/>
    </row>
    <row r="2206" spans="1:14" s="83" customFormat="1" x14ac:dyDescent="0.2">
      <c r="A2206" s="81"/>
      <c r="B2206" s="82"/>
      <c r="D2206" s="84"/>
      <c r="E2206" s="81"/>
      <c r="F2206" s="81"/>
      <c r="G2206" s="82"/>
      <c r="I2206" s="84"/>
      <c r="J2206" s="81"/>
      <c r="K2206" s="81"/>
      <c r="L2206" s="82"/>
      <c r="N2206" s="84"/>
    </row>
    <row r="2207" spans="1:14" s="83" customFormat="1" x14ac:dyDescent="0.2">
      <c r="A2207" s="81"/>
      <c r="B2207" s="82"/>
      <c r="D2207" s="84"/>
      <c r="E2207" s="81"/>
      <c r="F2207" s="81"/>
      <c r="G2207" s="82"/>
      <c r="I2207" s="84"/>
      <c r="J2207" s="81"/>
      <c r="K2207" s="81"/>
      <c r="L2207" s="82"/>
      <c r="N2207" s="84"/>
    </row>
    <row r="2208" spans="1:14" s="83" customFormat="1" x14ac:dyDescent="0.2">
      <c r="A2208" s="81"/>
      <c r="B2208" s="82"/>
      <c r="D2208" s="84"/>
      <c r="E2208" s="81"/>
      <c r="F2208" s="81"/>
      <c r="G2208" s="82"/>
      <c r="I2208" s="84"/>
      <c r="J2208" s="81"/>
      <c r="K2208" s="81"/>
      <c r="L2208" s="82"/>
      <c r="N2208" s="84"/>
    </row>
    <row r="2209" spans="1:14" s="83" customFormat="1" x14ac:dyDescent="0.2">
      <c r="A2209" s="81"/>
      <c r="B2209" s="82"/>
      <c r="D2209" s="84"/>
      <c r="E2209" s="81"/>
      <c r="F2209" s="81"/>
      <c r="G2209" s="82"/>
      <c r="I2209" s="84"/>
      <c r="J2209" s="81"/>
      <c r="K2209" s="81"/>
      <c r="L2209" s="82"/>
      <c r="N2209" s="84"/>
    </row>
    <row r="2210" spans="1:14" s="83" customFormat="1" x14ac:dyDescent="0.2">
      <c r="A2210" s="81"/>
      <c r="B2210" s="82"/>
      <c r="D2210" s="84"/>
      <c r="E2210" s="81"/>
      <c r="F2210" s="81"/>
      <c r="G2210" s="82"/>
      <c r="I2210" s="84"/>
      <c r="J2210" s="81"/>
      <c r="K2210" s="81"/>
      <c r="L2210" s="82"/>
      <c r="N2210" s="84"/>
    </row>
    <row r="2211" spans="1:14" s="83" customFormat="1" x14ac:dyDescent="0.2">
      <c r="A2211" s="81"/>
      <c r="B2211" s="82"/>
      <c r="D2211" s="84"/>
      <c r="E2211" s="81"/>
      <c r="F2211" s="81"/>
      <c r="G2211" s="82"/>
      <c r="I2211" s="84"/>
      <c r="J2211" s="81"/>
      <c r="K2211" s="81"/>
      <c r="L2211" s="82"/>
      <c r="N2211" s="84"/>
    </row>
    <row r="2212" spans="1:14" s="83" customFormat="1" x14ac:dyDescent="0.2">
      <c r="A2212" s="81"/>
      <c r="B2212" s="82"/>
      <c r="D2212" s="84"/>
      <c r="E2212" s="81"/>
      <c r="F2212" s="81"/>
      <c r="G2212" s="82"/>
      <c r="I2212" s="84"/>
      <c r="J2212" s="81"/>
      <c r="K2212" s="81"/>
      <c r="L2212" s="82"/>
      <c r="N2212" s="84"/>
    </row>
    <row r="2213" spans="1:14" s="83" customFormat="1" x14ac:dyDescent="0.2">
      <c r="A2213" s="81"/>
      <c r="B2213" s="82"/>
      <c r="D2213" s="84"/>
      <c r="E2213" s="81"/>
      <c r="F2213" s="81"/>
      <c r="G2213" s="82"/>
      <c r="I2213" s="84"/>
      <c r="J2213" s="81"/>
      <c r="K2213" s="81"/>
      <c r="L2213" s="82"/>
      <c r="N2213" s="84"/>
    </row>
    <row r="2214" spans="1:14" s="83" customFormat="1" x14ac:dyDescent="0.2">
      <c r="A2214" s="81"/>
      <c r="B2214" s="82"/>
      <c r="D2214" s="84"/>
      <c r="E2214" s="81"/>
      <c r="F2214" s="81"/>
      <c r="G2214" s="82"/>
      <c r="I2214" s="84"/>
      <c r="J2214" s="81"/>
      <c r="K2214" s="81"/>
      <c r="L2214" s="82"/>
      <c r="N2214" s="84"/>
    </row>
    <row r="2215" spans="1:14" s="83" customFormat="1" x14ac:dyDescent="0.2">
      <c r="A2215" s="81"/>
      <c r="B2215" s="82"/>
      <c r="D2215" s="84"/>
      <c r="E2215" s="81"/>
      <c r="F2215" s="81"/>
      <c r="G2215" s="82"/>
      <c r="I2215" s="84"/>
      <c r="J2215" s="81"/>
      <c r="K2215" s="81"/>
      <c r="L2215" s="82"/>
      <c r="N2215" s="84"/>
    </row>
    <row r="2216" spans="1:14" s="83" customFormat="1" x14ac:dyDescent="0.2">
      <c r="A2216" s="81"/>
      <c r="B2216" s="82"/>
      <c r="D2216" s="84"/>
      <c r="E2216" s="81"/>
      <c r="F2216" s="81"/>
      <c r="G2216" s="82"/>
      <c r="I2216" s="84"/>
      <c r="J2216" s="81"/>
      <c r="K2216" s="81"/>
      <c r="L2216" s="82"/>
      <c r="N2216" s="84"/>
    </row>
    <row r="2217" spans="1:14" s="83" customFormat="1" x14ac:dyDescent="0.2">
      <c r="A2217" s="81"/>
      <c r="B2217" s="82"/>
      <c r="D2217" s="84"/>
      <c r="E2217" s="81"/>
      <c r="F2217" s="81"/>
      <c r="G2217" s="82"/>
      <c r="I2217" s="84"/>
      <c r="J2217" s="81"/>
      <c r="K2217" s="81"/>
      <c r="L2217" s="82"/>
      <c r="N2217" s="84"/>
    </row>
    <row r="2218" spans="1:14" s="83" customFormat="1" x14ac:dyDescent="0.2">
      <c r="A2218" s="81"/>
      <c r="B2218" s="82"/>
      <c r="D2218" s="84"/>
      <c r="E2218" s="81"/>
      <c r="F2218" s="81"/>
      <c r="G2218" s="82"/>
      <c r="I2218" s="84"/>
      <c r="J2218" s="81"/>
      <c r="K2218" s="81"/>
      <c r="L2218" s="82"/>
      <c r="N2218" s="84"/>
    </row>
    <row r="2219" spans="1:14" s="83" customFormat="1" x14ac:dyDescent="0.2">
      <c r="A2219" s="81"/>
      <c r="B2219" s="82"/>
      <c r="D2219" s="84"/>
      <c r="E2219" s="81"/>
      <c r="F2219" s="81"/>
      <c r="G2219" s="82"/>
      <c r="I2219" s="84"/>
      <c r="J2219" s="81"/>
      <c r="K2219" s="81"/>
      <c r="L2219" s="82"/>
      <c r="N2219" s="84"/>
    </row>
    <row r="2220" spans="1:14" s="83" customFormat="1" x14ac:dyDescent="0.2">
      <c r="A2220" s="81"/>
      <c r="B2220" s="82"/>
      <c r="D2220" s="84"/>
      <c r="E2220" s="81"/>
      <c r="F2220" s="81"/>
      <c r="G2220" s="82"/>
      <c r="I2220" s="84"/>
      <c r="J2220" s="81"/>
      <c r="K2220" s="81"/>
      <c r="L2220" s="82"/>
      <c r="N2220" s="84"/>
    </row>
    <row r="2221" spans="1:14" s="83" customFormat="1" x14ac:dyDescent="0.2">
      <c r="A2221" s="81"/>
      <c r="B2221" s="82"/>
      <c r="D2221" s="84"/>
      <c r="E2221" s="81"/>
      <c r="F2221" s="81"/>
      <c r="G2221" s="82"/>
      <c r="I2221" s="84"/>
      <c r="J2221" s="81"/>
      <c r="K2221" s="81"/>
      <c r="L2221" s="82"/>
      <c r="N2221" s="84"/>
    </row>
    <row r="2222" spans="1:14" s="83" customFormat="1" x14ac:dyDescent="0.2">
      <c r="A2222" s="81"/>
      <c r="B2222" s="82"/>
      <c r="D2222" s="84"/>
      <c r="E2222" s="81"/>
      <c r="F2222" s="81"/>
      <c r="G2222" s="82"/>
      <c r="I2222" s="84"/>
      <c r="J2222" s="81"/>
      <c r="K2222" s="81"/>
      <c r="L2222" s="82"/>
      <c r="N2222" s="84"/>
    </row>
    <row r="2223" spans="1:14" s="83" customFormat="1" x14ac:dyDescent="0.2">
      <c r="A2223" s="81"/>
      <c r="B2223" s="82"/>
      <c r="D2223" s="84"/>
      <c r="E2223" s="81"/>
      <c r="F2223" s="81"/>
      <c r="G2223" s="82"/>
      <c r="I2223" s="84"/>
      <c r="J2223" s="81"/>
      <c r="K2223" s="81"/>
      <c r="L2223" s="82"/>
      <c r="N2223" s="84"/>
    </row>
    <row r="2224" spans="1:14" s="83" customFormat="1" x14ac:dyDescent="0.2">
      <c r="A2224" s="81"/>
      <c r="B2224" s="82"/>
      <c r="D2224" s="84"/>
      <c r="E2224" s="81"/>
      <c r="F2224" s="81"/>
      <c r="G2224" s="82"/>
      <c r="I2224" s="84"/>
      <c r="J2224" s="81"/>
      <c r="K2224" s="81"/>
      <c r="L2224" s="82"/>
      <c r="N2224" s="84"/>
    </row>
    <row r="2225" spans="1:14" s="83" customFormat="1" x14ac:dyDescent="0.2">
      <c r="A2225" s="81"/>
      <c r="B2225" s="82"/>
      <c r="D2225" s="84"/>
      <c r="E2225" s="81"/>
      <c r="F2225" s="81"/>
      <c r="G2225" s="82"/>
      <c r="I2225" s="84"/>
      <c r="J2225" s="81"/>
      <c r="K2225" s="81"/>
      <c r="L2225" s="82"/>
      <c r="N2225" s="84"/>
    </row>
    <row r="2226" spans="1:14" s="83" customFormat="1" x14ac:dyDescent="0.2">
      <c r="A2226" s="81"/>
      <c r="B2226" s="82"/>
      <c r="D2226" s="84"/>
      <c r="E2226" s="81"/>
      <c r="F2226" s="81"/>
      <c r="G2226" s="82"/>
      <c r="I2226" s="84"/>
      <c r="J2226" s="81"/>
      <c r="K2226" s="81"/>
      <c r="L2226" s="82"/>
      <c r="N2226" s="84"/>
    </row>
    <row r="2227" spans="1:14" s="83" customFormat="1" x14ac:dyDescent="0.2">
      <c r="A2227" s="81"/>
      <c r="B2227" s="82"/>
      <c r="D2227" s="84"/>
      <c r="E2227" s="81"/>
      <c r="F2227" s="81"/>
      <c r="G2227" s="82"/>
      <c r="I2227" s="84"/>
      <c r="J2227" s="81"/>
      <c r="K2227" s="81"/>
      <c r="L2227" s="82"/>
      <c r="N2227" s="84"/>
    </row>
    <row r="2228" spans="1:14" s="83" customFormat="1" x14ac:dyDescent="0.2">
      <c r="A2228" s="81"/>
      <c r="B2228" s="82"/>
      <c r="D2228" s="84"/>
      <c r="E2228" s="81"/>
      <c r="F2228" s="81"/>
      <c r="G2228" s="82"/>
      <c r="I2228" s="84"/>
      <c r="J2228" s="81"/>
      <c r="K2228" s="81"/>
      <c r="L2228" s="82"/>
      <c r="N2228" s="84"/>
    </row>
    <row r="2229" spans="1:14" s="83" customFormat="1" x14ac:dyDescent="0.2">
      <c r="A2229" s="81"/>
      <c r="B2229" s="82"/>
      <c r="D2229" s="84"/>
      <c r="E2229" s="81"/>
      <c r="F2229" s="81"/>
      <c r="G2229" s="82"/>
      <c r="I2229" s="84"/>
      <c r="J2229" s="81"/>
      <c r="K2229" s="81"/>
      <c r="L2229" s="82"/>
      <c r="N2229" s="84"/>
    </row>
    <row r="2230" spans="1:14" s="83" customFormat="1" x14ac:dyDescent="0.2">
      <c r="A2230" s="81"/>
      <c r="B2230" s="82"/>
      <c r="D2230" s="84"/>
      <c r="E2230" s="81"/>
      <c r="F2230" s="81"/>
      <c r="G2230" s="82"/>
      <c r="I2230" s="84"/>
      <c r="J2230" s="81"/>
      <c r="K2230" s="81"/>
      <c r="L2230" s="82"/>
      <c r="N2230" s="84"/>
    </row>
    <row r="2231" spans="1:14" s="83" customFormat="1" x14ac:dyDescent="0.2">
      <c r="A2231" s="81"/>
      <c r="B2231" s="82"/>
      <c r="D2231" s="84"/>
      <c r="E2231" s="81"/>
      <c r="F2231" s="81"/>
      <c r="G2231" s="82"/>
      <c r="I2231" s="84"/>
      <c r="J2231" s="81"/>
      <c r="K2231" s="81"/>
      <c r="L2231" s="82"/>
      <c r="N2231" s="84"/>
    </row>
    <row r="2232" spans="1:14" s="83" customFormat="1" x14ac:dyDescent="0.2">
      <c r="A2232" s="81"/>
      <c r="B2232" s="82"/>
      <c r="D2232" s="84"/>
      <c r="E2232" s="81"/>
      <c r="F2232" s="81"/>
      <c r="G2232" s="82"/>
      <c r="I2232" s="84"/>
      <c r="J2232" s="81"/>
      <c r="K2232" s="81"/>
      <c r="L2232" s="82"/>
      <c r="N2232" s="84"/>
    </row>
    <row r="2233" spans="1:14" s="83" customFormat="1" x14ac:dyDescent="0.2">
      <c r="A2233" s="81"/>
      <c r="B2233" s="82"/>
      <c r="D2233" s="84"/>
      <c r="E2233" s="81"/>
      <c r="F2233" s="81"/>
      <c r="G2233" s="82"/>
      <c r="I2233" s="84"/>
      <c r="J2233" s="81"/>
      <c r="K2233" s="81"/>
      <c r="L2233" s="82"/>
      <c r="N2233" s="84"/>
    </row>
    <row r="2234" spans="1:14" s="83" customFormat="1" x14ac:dyDescent="0.2">
      <c r="A2234" s="81"/>
      <c r="B2234" s="82"/>
      <c r="D2234" s="84"/>
      <c r="E2234" s="81"/>
      <c r="F2234" s="81"/>
      <c r="G2234" s="82"/>
      <c r="I2234" s="84"/>
      <c r="J2234" s="81"/>
      <c r="K2234" s="81"/>
      <c r="L2234" s="82"/>
      <c r="N2234" s="84"/>
    </row>
    <row r="2235" spans="1:14" s="83" customFormat="1" x14ac:dyDescent="0.2">
      <c r="A2235" s="81"/>
      <c r="B2235" s="82"/>
      <c r="D2235" s="84"/>
      <c r="E2235" s="81"/>
      <c r="F2235" s="81"/>
      <c r="G2235" s="82"/>
      <c r="I2235" s="84"/>
      <c r="J2235" s="81"/>
      <c r="K2235" s="81"/>
      <c r="L2235" s="82"/>
      <c r="N2235" s="84"/>
    </row>
    <row r="2236" spans="1:14" s="83" customFormat="1" x14ac:dyDescent="0.2">
      <c r="A2236" s="81"/>
      <c r="B2236" s="82"/>
      <c r="D2236" s="84"/>
      <c r="E2236" s="81"/>
      <c r="F2236" s="81"/>
      <c r="G2236" s="82"/>
      <c r="I2236" s="84"/>
      <c r="J2236" s="81"/>
      <c r="K2236" s="81"/>
      <c r="L2236" s="82"/>
      <c r="N2236" s="84"/>
    </row>
    <row r="2237" spans="1:14" s="83" customFormat="1" x14ac:dyDescent="0.2">
      <c r="A2237" s="81"/>
      <c r="B2237" s="82"/>
      <c r="D2237" s="84"/>
      <c r="E2237" s="81"/>
      <c r="F2237" s="81"/>
      <c r="G2237" s="82"/>
      <c r="I2237" s="84"/>
      <c r="J2237" s="81"/>
      <c r="K2237" s="81"/>
      <c r="L2237" s="82"/>
      <c r="N2237" s="84"/>
    </row>
    <row r="2238" spans="1:14" s="83" customFormat="1" x14ac:dyDescent="0.2">
      <c r="A2238" s="81"/>
      <c r="B2238" s="82"/>
      <c r="D2238" s="84"/>
      <c r="E2238" s="81"/>
      <c r="F2238" s="81"/>
      <c r="G2238" s="82"/>
      <c r="I2238" s="84"/>
      <c r="J2238" s="81"/>
      <c r="K2238" s="81"/>
      <c r="L2238" s="82"/>
      <c r="N2238" s="84"/>
    </row>
    <row r="2239" spans="1:14" s="83" customFormat="1" x14ac:dyDescent="0.2">
      <c r="A2239" s="81"/>
      <c r="B2239" s="82"/>
      <c r="D2239" s="84"/>
      <c r="E2239" s="81"/>
      <c r="F2239" s="81"/>
      <c r="G2239" s="82"/>
      <c r="I2239" s="84"/>
      <c r="J2239" s="81"/>
      <c r="K2239" s="81"/>
      <c r="L2239" s="82"/>
      <c r="N2239" s="84"/>
    </row>
    <row r="2240" spans="1:14" s="83" customFormat="1" x14ac:dyDescent="0.2">
      <c r="A2240" s="81"/>
      <c r="B2240" s="82"/>
      <c r="D2240" s="84"/>
      <c r="E2240" s="81"/>
      <c r="F2240" s="81"/>
      <c r="G2240" s="82"/>
      <c r="I2240" s="84"/>
      <c r="J2240" s="81"/>
      <c r="K2240" s="81"/>
      <c r="L2240" s="82"/>
      <c r="N2240" s="84"/>
    </row>
    <row r="2241" spans="1:14" s="83" customFormat="1" x14ac:dyDescent="0.2">
      <c r="A2241" s="81"/>
      <c r="B2241" s="82"/>
      <c r="D2241" s="84"/>
      <c r="E2241" s="81"/>
      <c r="F2241" s="81"/>
      <c r="G2241" s="82"/>
      <c r="I2241" s="84"/>
      <c r="J2241" s="81"/>
      <c r="K2241" s="81"/>
      <c r="L2241" s="82"/>
      <c r="N2241" s="84"/>
    </row>
    <row r="2242" spans="1:14" s="83" customFormat="1" x14ac:dyDescent="0.2">
      <c r="A2242" s="81"/>
      <c r="B2242" s="82"/>
      <c r="D2242" s="84"/>
      <c r="E2242" s="81"/>
      <c r="F2242" s="81"/>
      <c r="G2242" s="82"/>
      <c r="I2242" s="84"/>
      <c r="J2242" s="81"/>
      <c r="K2242" s="81"/>
      <c r="L2242" s="82"/>
      <c r="N2242" s="84"/>
    </row>
    <row r="2243" spans="1:14" s="83" customFormat="1" x14ac:dyDescent="0.2">
      <c r="A2243" s="81"/>
      <c r="B2243" s="82"/>
      <c r="D2243" s="84"/>
      <c r="E2243" s="81"/>
      <c r="F2243" s="81"/>
      <c r="G2243" s="82"/>
      <c r="I2243" s="84"/>
      <c r="J2243" s="81"/>
      <c r="K2243" s="81"/>
      <c r="L2243" s="82"/>
      <c r="N2243" s="84"/>
    </row>
    <row r="2244" spans="1:14" s="83" customFormat="1" x14ac:dyDescent="0.2">
      <c r="A2244" s="81"/>
      <c r="B2244" s="82"/>
      <c r="D2244" s="84"/>
      <c r="E2244" s="81"/>
      <c r="F2244" s="81"/>
      <c r="G2244" s="82"/>
      <c r="I2244" s="84"/>
      <c r="J2244" s="81"/>
      <c r="K2244" s="81"/>
      <c r="L2244" s="82"/>
      <c r="N2244" s="84"/>
    </row>
    <row r="2245" spans="1:14" s="83" customFormat="1" x14ac:dyDescent="0.2">
      <c r="A2245" s="81"/>
      <c r="B2245" s="82"/>
      <c r="D2245" s="84"/>
      <c r="E2245" s="81"/>
      <c r="F2245" s="81"/>
      <c r="G2245" s="82"/>
      <c r="I2245" s="84"/>
      <c r="J2245" s="81"/>
      <c r="K2245" s="81"/>
      <c r="L2245" s="82"/>
      <c r="N2245" s="84"/>
    </row>
    <row r="2246" spans="1:14" s="83" customFormat="1" x14ac:dyDescent="0.2">
      <c r="A2246" s="81"/>
      <c r="B2246" s="82"/>
      <c r="D2246" s="84"/>
      <c r="E2246" s="81"/>
      <c r="F2246" s="81"/>
      <c r="G2246" s="82"/>
      <c r="I2246" s="84"/>
      <c r="J2246" s="81"/>
      <c r="K2246" s="81"/>
      <c r="L2246" s="82"/>
      <c r="N2246" s="84"/>
    </row>
    <row r="2247" spans="1:14" s="83" customFormat="1" x14ac:dyDescent="0.2">
      <c r="A2247" s="81"/>
      <c r="B2247" s="82"/>
      <c r="D2247" s="84"/>
      <c r="E2247" s="81"/>
      <c r="F2247" s="81"/>
      <c r="G2247" s="82"/>
      <c r="I2247" s="84"/>
      <c r="J2247" s="81"/>
      <c r="K2247" s="81"/>
      <c r="L2247" s="82"/>
      <c r="N2247" s="84"/>
    </row>
    <row r="2248" spans="1:14" s="83" customFormat="1" x14ac:dyDescent="0.2">
      <c r="A2248" s="81"/>
      <c r="B2248" s="82"/>
      <c r="D2248" s="84"/>
      <c r="E2248" s="81"/>
      <c r="F2248" s="81"/>
      <c r="G2248" s="82"/>
      <c r="I2248" s="84"/>
      <c r="J2248" s="81"/>
      <c r="K2248" s="81"/>
      <c r="L2248" s="82"/>
      <c r="N2248" s="84"/>
    </row>
    <row r="2249" spans="1:14" s="83" customFormat="1" x14ac:dyDescent="0.2">
      <c r="A2249" s="81"/>
      <c r="B2249" s="82"/>
      <c r="D2249" s="84"/>
      <c r="E2249" s="81"/>
      <c r="F2249" s="81"/>
      <c r="G2249" s="82"/>
      <c r="I2249" s="84"/>
      <c r="J2249" s="81"/>
      <c r="K2249" s="81"/>
      <c r="L2249" s="82"/>
      <c r="N2249" s="84"/>
    </row>
    <row r="2250" spans="1:14" s="83" customFormat="1" x14ac:dyDescent="0.2">
      <c r="A2250" s="81"/>
      <c r="B2250" s="82"/>
      <c r="D2250" s="84"/>
      <c r="E2250" s="81"/>
      <c r="F2250" s="81"/>
      <c r="G2250" s="82"/>
      <c r="I2250" s="84"/>
      <c r="J2250" s="81"/>
      <c r="K2250" s="81"/>
      <c r="L2250" s="82"/>
      <c r="N2250" s="84"/>
    </row>
    <row r="2251" spans="1:14" s="83" customFormat="1" x14ac:dyDescent="0.2">
      <c r="A2251" s="81"/>
      <c r="B2251" s="82"/>
      <c r="D2251" s="84"/>
      <c r="E2251" s="81"/>
      <c r="F2251" s="81"/>
      <c r="G2251" s="82"/>
      <c r="I2251" s="84"/>
      <c r="J2251" s="81"/>
      <c r="K2251" s="81"/>
      <c r="L2251" s="82"/>
      <c r="N2251" s="84"/>
    </row>
    <row r="2252" spans="1:14" s="83" customFormat="1" x14ac:dyDescent="0.2">
      <c r="A2252" s="81"/>
      <c r="B2252" s="82"/>
      <c r="D2252" s="84"/>
      <c r="E2252" s="81"/>
      <c r="F2252" s="81"/>
      <c r="G2252" s="82"/>
      <c r="I2252" s="84"/>
      <c r="J2252" s="81"/>
      <c r="K2252" s="81"/>
      <c r="L2252" s="82"/>
      <c r="N2252" s="84"/>
    </row>
    <row r="2253" spans="1:14" s="83" customFormat="1" x14ac:dyDescent="0.2">
      <c r="A2253" s="81"/>
      <c r="B2253" s="82"/>
      <c r="D2253" s="84"/>
      <c r="E2253" s="81"/>
      <c r="F2253" s="81"/>
      <c r="G2253" s="82"/>
      <c r="I2253" s="84"/>
      <c r="J2253" s="81"/>
      <c r="K2253" s="81"/>
      <c r="L2253" s="82"/>
      <c r="N2253" s="84"/>
    </row>
    <row r="2254" spans="1:14" s="83" customFormat="1" x14ac:dyDescent="0.2">
      <c r="A2254" s="81"/>
      <c r="B2254" s="82"/>
      <c r="D2254" s="84"/>
      <c r="E2254" s="81"/>
      <c r="F2254" s="81"/>
      <c r="G2254" s="82"/>
      <c r="I2254" s="84"/>
      <c r="J2254" s="81"/>
      <c r="K2254" s="81"/>
      <c r="L2254" s="82"/>
      <c r="N2254" s="84"/>
    </row>
    <row r="2255" spans="1:14" s="83" customFormat="1" x14ac:dyDescent="0.2">
      <c r="A2255" s="81"/>
      <c r="B2255" s="82"/>
      <c r="D2255" s="84"/>
      <c r="E2255" s="81"/>
      <c r="F2255" s="81"/>
      <c r="G2255" s="82"/>
      <c r="I2255" s="84"/>
      <c r="J2255" s="81"/>
      <c r="K2255" s="81"/>
      <c r="L2255" s="82"/>
      <c r="N2255" s="84"/>
    </row>
    <row r="2256" spans="1:14" s="83" customFormat="1" x14ac:dyDescent="0.2">
      <c r="A2256" s="81"/>
      <c r="B2256" s="82"/>
      <c r="D2256" s="84"/>
      <c r="E2256" s="81"/>
      <c r="F2256" s="81"/>
      <c r="G2256" s="82"/>
      <c r="I2256" s="84"/>
      <c r="J2256" s="81"/>
      <c r="K2256" s="81"/>
      <c r="L2256" s="82"/>
      <c r="N2256" s="84"/>
    </row>
    <row r="2257" spans="1:14" s="83" customFormat="1" x14ac:dyDescent="0.2">
      <c r="A2257" s="81"/>
      <c r="B2257" s="82"/>
      <c r="D2257" s="84"/>
      <c r="E2257" s="81"/>
      <c r="F2257" s="81"/>
      <c r="G2257" s="82"/>
      <c r="I2257" s="84"/>
      <c r="J2257" s="81"/>
      <c r="K2257" s="81"/>
      <c r="L2257" s="82"/>
      <c r="N2257" s="84"/>
    </row>
    <row r="2258" spans="1:14" s="83" customFormat="1" x14ac:dyDescent="0.2">
      <c r="A2258" s="81"/>
      <c r="B2258" s="82"/>
      <c r="D2258" s="84"/>
      <c r="E2258" s="81"/>
      <c r="F2258" s="81"/>
      <c r="G2258" s="82"/>
      <c r="I2258" s="84"/>
      <c r="J2258" s="81"/>
      <c r="K2258" s="81"/>
      <c r="L2258" s="82"/>
      <c r="N2258" s="84"/>
    </row>
    <row r="2259" spans="1:14" s="83" customFormat="1" x14ac:dyDescent="0.2">
      <c r="A2259" s="81"/>
      <c r="B2259" s="82"/>
      <c r="D2259" s="84"/>
      <c r="E2259" s="81"/>
      <c r="F2259" s="81"/>
      <c r="G2259" s="82"/>
      <c r="I2259" s="84"/>
      <c r="J2259" s="81"/>
      <c r="K2259" s="81"/>
      <c r="L2259" s="82"/>
      <c r="N2259" s="84"/>
    </row>
    <row r="2260" spans="1:14" s="83" customFormat="1" x14ac:dyDescent="0.2">
      <c r="A2260" s="81"/>
      <c r="B2260" s="82"/>
      <c r="D2260" s="84"/>
      <c r="E2260" s="81"/>
      <c r="F2260" s="81"/>
      <c r="G2260" s="82"/>
      <c r="I2260" s="84"/>
      <c r="J2260" s="81"/>
      <c r="K2260" s="81"/>
      <c r="L2260" s="82"/>
      <c r="N2260" s="84"/>
    </row>
    <row r="2261" spans="1:14" s="83" customFormat="1" x14ac:dyDescent="0.2">
      <c r="A2261" s="81"/>
      <c r="B2261" s="82"/>
      <c r="D2261" s="84"/>
      <c r="E2261" s="81"/>
      <c r="F2261" s="81"/>
      <c r="G2261" s="82"/>
      <c r="I2261" s="84"/>
      <c r="J2261" s="81"/>
      <c r="K2261" s="81"/>
      <c r="L2261" s="82"/>
      <c r="N2261" s="84"/>
    </row>
    <row r="2262" spans="1:14" s="83" customFormat="1" x14ac:dyDescent="0.2">
      <c r="A2262" s="81"/>
      <c r="B2262" s="82"/>
      <c r="D2262" s="84"/>
      <c r="E2262" s="81"/>
      <c r="F2262" s="81"/>
      <c r="G2262" s="82"/>
      <c r="I2262" s="84"/>
      <c r="J2262" s="81"/>
      <c r="K2262" s="81"/>
      <c r="L2262" s="82"/>
      <c r="N2262" s="84"/>
    </row>
    <row r="2263" spans="1:14" s="83" customFormat="1" x14ac:dyDescent="0.2">
      <c r="A2263" s="81"/>
      <c r="B2263" s="82"/>
      <c r="D2263" s="84"/>
      <c r="E2263" s="81"/>
      <c r="F2263" s="81"/>
      <c r="G2263" s="82"/>
      <c r="I2263" s="84"/>
      <c r="J2263" s="81"/>
      <c r="K2263" s="81"/>
      <c r="L2263" s="82"/>
      <c r="N2263" s="84"/>
    </row>
    <row r="2264" spans="1:14" s="83" customFormat="1" x14ac:dyDescent="0.2">
      <c r="A2264" s="81"/>
      <c r="B2264" s="82"/>
      <c r="D2264" s="84"/>
      <c r="E2264" s="81"/>
      <c r="F2264" s="81"/>
      <c r="G2264" s="82"/>
      <c r="I2264" s="84"/>
      <c r="J2264" s="81"/>
      <c r="K2264" s="81"/>
      <c r="L2264" s="82"/>
      <c r="N2264" s="84"/>
    </row>
    <row r="2265" spans="1:14" s="83" customFormat="1" x14ac:dyDescent="0.2">
      <c r="A2265" s="81"/>
      <c r="B2265" s="82"/>
      <c r="D2265" s="84"/>
      <c r="E2265" s="81"/>
      <c r="F2265" s="81"/>
      <c r="G2265" s="82"/>
      <c r="I2265" s="84"/>
      <c r="J2265" s="81"/>
      <c r="K2265" s="81"/>
      <c r="L2265" s="82"/>
      <c r="N2265" s="84"/>
    </row>
    <row r="2266" spans="1:14" s="83" customFormat="1" x14ac:dyDescent="0.2">
      <c r="A2266" s="81"/>
      <c r="B2266" s="82"/>
      <c r="D2266" s="84"/>
      <c r="E2266" s="81"/>
      <c r="F2266" s="81"/>
      <c r="G2266" s="82"/>
      <c r="I2266" s="84"/>
      <c r="J2266" s="81"/>
      <c r="K2266" s="81"/>
      <c r="L2266" s="82"/>
      <c r="N2266" s="84"/>
    </row>
    <row r="2267" spans="1:14" s="83" customFormat="1" x14ac:dyDescent="0.2">
      <c r="A2267" s="81"/>
      <c r="B2267" s="82"/>
      <c r="D2267" s="84"/>
      <c r="E2267" s="81"/>
      <c r="F2267" s="81"/>
      <c r="G2267" s="82"/>
      <c r="I2267" s="84"/>
      <c r="J2267" s="81"/>
      <c r="K2267" s="81"/>
      <c r="L2267" s="82"/>
      <c r="N2267" s="84"/>
    </row>
    <row r="2268" spans="1:14" s="83" customFormat="1" x14ac:dyDescent="0.2">
      <c r="A2268" s="81"/>
      <c r="B2268" s="82"/>
      <c r="D2268" s="84"/>
      <c r="E2268" s="81"/>
      <c r="F2268" s="81"/>
      <c r="G2268" s="82"/>
      <c r="I2268" s="84"/>
      <c r="J2268" s="81"/>
      <c r="K2268" s="81"/>
      <c r="L2268" s="82"/>
      <c r="N2268" s="84"/>
    </row>
    <row r="2269" spans="1:14" s="83" customFormat="1" x14ac:dyDescent="0.2">
      <c r="A2269" s="81"/>
      <c r="B2269" s="82"/>
      <c r="D2269" s="84"/>
      <c r="E2269" s="81"/>
      <c r="F2269" s="81"/>
      <c r="G2269" s="82"/>
      <c r="I2269" s="84"/>
      <c r="J2269" s="81"/>
      <c r="K2269" s="81"/>
      <c r="L2269" s="82"/>
      <c r="N2269" s="84"/>
    </row>
    <row r="2270" spans="1:14" s="83" customFormat="1" x14ac:dyDescent="0.2">
      <c r="A2270" s="81"/>
      <c r="B2270" s="82"/>
      <c r="D2270" s="84"/>
      <c r="E2270" s="81"/>
      <c r="F2270" s="81"/>
      <c r="G2270" s="82"/>
      <c r="I2270" s="84"/>
      <c r="J2270" s="81"/>
      <c r="K2270" s="81"/>
      <c r="L2270" s="82"/>
      <c r="N2270" s="84"/>
    </row>
    <row r="2271" spans="1:14" s="83" customFormat="1" x14ac:dyDescent="0.2">
      <c r="A2271" s="81"/>
      <c r="B2271" s="82"/>
      <c r="D2271" s="84"/>
      <c r="E2271" s="81"/>
      <c r="F2271" s="81"/>
      <c r="G2271" s="82"/>
      <c r="I2271" s="84"/>
      <c r="J2271" s="81"/>
      <c r="K2271" s="81"/>
      <c r="L2271" s="82"/>
      <c r="N2271" s="84"/>
    </row>
    <row r="2272" spans="1:14" s="83" customFormat="1" x14ac:dyDescent="0.2">
      <c r="A2272" s="81"/>
      <c r="B2272" s="82"/>
      <c r="D2272" s="84"/>
      <c r="E2272" s="81"/>
      <c r="F2272" s="81"/>
      <c r="G2272" s="82"/>
      <c r="I2272" s="84"/>
      <c r="J2272" s="81"/>
      <c r="K2272" s="81"/>
      <c r="L2272" s="82"/>
      <c r="N2272" s="84"/>
    </row>
    <row r="2273" spans="1:14" s="83" customFormat="1" x14ac:dyDescent="0.2">
      <c r="A2273" s="81"/>
      <c r="B2273" s="82"/>
      <c r="D2273" s="84"/>
      <c r="E2273" s="81"/>
      <c r="F2273" s="81"/>
      <c r="G2273" s="82"/>
      <c r="I2273" s="84"/>
      <c r="J2273" s="81"/>
      <c r="K2273" s="81"/>
      <c r="L2273" s="82"/>
      <c r="N2273" s="84"/>
    </row>
    <row r="2274" spans="1:14" s="83" customFormat="1" x14ac:dyDescent="0.2">
      <c r="A2274" s="81"/>
      <c r="B2274" s="82"/>
      <c r="D2274" s="84"/>
      <c r="E2274" s="81"/>
      <c r="F2274" s="81"/>
      <c r="G2274" s="82"/>
      <c r="I2274" s="84"/>
      <c r="J2274" s="81"/>
      <c r="K2274" s="81"/>
      <c r="L2274" s="82"/>
      <c r="N2274" s="84"/>
    </row>
    <row r="2275" spans="1:14" s="83" customFormat="1" x14ac:dyDescent="0.2">
      <c r="A2275" s="81"/>
      <c r="B2275" s="82"/>
      <c r="D2275" s="84"/>
      <c r="E2275" s="81"/>
      <c r="F2275" s="81"/>
      <c r="G2275" s="82"/>
      <c r="I2275" s="84"/>
      <c r="J2275" s="81"/>
      <c r="K2275" s="81"/>
      <c r="L2275" s="82"/>
      <c r="N2275" s="84"/>
    </row>
    <row r="2276" spans="1:14" s="83" customFormat="1" x14ac:dyDescent="0.2">
      <c r="A2276" s="81"/>
      <c r="B2276" s="82"/>
      <c r="D2276" s="84"/>
      <c r="E2276" s="81"/>
      <c r="F2276" s="81"/>
      <c r="G2276" s="82"/>
      <c r="I2276" s="84"/>
      <c r="J2276" s="81"/>
      <c r="K2276" s="81"/>
      <c r="L2276" s="82"/>
      <c r="N2276" s="84"/>
    </row>
    <row r="2277" spans="1:14" s="83" customFormat="1" x14ac:dyDescent="0.2">
      <c r="A2277" s="81"/>
      <c r="B2277" s="82"/>
      <c r="D2277" s="84"/>
      <c r="E2277" s="81"/>
      <c r="F2277" s="81"/>
      <c r="G2277" s="82"/>
      <c r="I2277" s="84"/>
      <c r="J2277" s="81"/>
      <c r="K2277" s="81"/>
      <c r="L2277" s="82"/>
      <c r="N2277" s="84"/>
    </row>
    <row r="2278" spans="1:14" s="83" customFormat="1" x14ac:dyDescent="0.2">
      <c r="A2278" s="81"/>
      <c r="B2278" s="82"/>
      <c r="D2278" s="84"/>
      <c r="E2278" s="81"/>
      <c r="F2278" s="81"/>
      <c r="G2278" s="82"/>
      <c r="I2278" s="84"/>
      <c r="J2278" s="81"/>
      <c r="K2278" s="81"/>
      <c r="L2278" s="82"/>
      <c r="N2278" s="84"/>
    </row>
    <row r="2279" spans="1:14" s="83" customFormat="1" x14ac:dyDescent="0.2">
      <c r="A2279" s="81"/>
      <c r="B2279" s="82"/>
      <c r="D2279" s="84"/>
      <c r="E2279" s="81"/>
      <c r="F2279" s="81"/>
      <c r="G2279" s="82"/>
      <c r="I2279" s="84"/>
      <c r="J2279" s="81"/>
      <c r="K2279" s="81"/>
      <c r="L2279" s="82"/>
      <c r="N2279" s="84"/>
    </row>
    <row r="2280" spans="1:14" s="83" customFormat="1" x14ac:dyDescent="0.2">
      <c r="A2280" s="81"/>
      <c r="B2280" s="82"/>
      <c r="D2280" s="84"/>
      <c r="E2280" s="81"/>
      <c r="F2280" s="81"/>
      <c r="G2280" s="82"/>
      <c r="I2280" s="84"/>
      <c r="J2280" s="81"/>
      <c r="K2280" s="81"/>
      <c r="L2280" s="82"/>
      <c r="N2280" s="84"/>
    </row>
    <row r="2281" spans="1:14" s="83" customFormat="1" x14ac:dyDescent="0.2">
      <c r="A2281" s="81"/>
      <c r="B2281" s="82"/>
      <c r="D2281" s="84"/>
      <c r="E2281" s="81"/>
      <c r="F2281" s="81"/>
      <c r="G2281" s="82"/>
      <c r="I2281" s="84"/>
      <c r="J2281" s="81"/>
      <c r="K2281" s="81"/>
      <c r="L2281" s="82"/>
      <c r="N2281" s="84"/>
    </row>
    <row r="2282" spans="1:14" s="83" customFormat="1" x14ac:dyDescent="0.2">
      <c r="A2282" s="81"/>
      <c r="B2282" s="82"/>
      <c r="D2282" s="84"/>
      <c r="E2282" s="81"/>
      <c r="F2282" s="81"/>
      <c r="G2282" s="82"/>
      <c r="I2282" s="84"/>
      <c r="J2282" s="81"/>
      <c r="K2282" s="81"/>
      <c r="L2282" s="82"/>
      <c r="N2282" s="84"/>
    </row>
    <row r="2283" spans="1:14" s="83" customFormat="1" x14ac:dyDescent="0.2">
      <c r="A2283" s="81"/>
      <c r="B2283" s="82"/>
      <c r="D2283" s="84"/>
      <c r="E2283" s="81"/>
      <c r="F2283" s="81"/>
      <c r="G2283" s="82"/>
      <c r="I2283" s="84"/>
      <c r="J2283" s="81"/>
      <c r="K2283" s="81"/>
      <c r="L2283" s="82"/>
      <c r="N2283" s="84"/>
    </row>
    <row r="2284" spans="1:14" s="83" customFormat="1" x14ac:dyDescent="0.2">
      <c r="A2284" s="81"/>
      <c r="B2284" s="82"/>
      <c r="D2284" s="84"/>
      <c r="E2284" s="81"/>
      <c r="F2284" s="81"/>
      <c r="G2284" s="82"/>
      <c r="I2284" s="84"/>
      <c r="J2284" s="81"/>
      <c r="K2284" s="81"/>
      <c r="L2284" s="82"/>
      <c r="N2284" s="84"/>
    </row>
    <row r="2285" spans="1:14" s="83" customFormat="1" x14ac:dyDescent="0.2">
      <c r="A2285" s="81"/>
      <c r="B2285" s="82"/>
      <c r="D2285" s="84"/>
      <c r="E2285" s="81"/>
      <c r="F2285" s="81"/>
      <c r="G2285" s="82"/>
      <c r="I2285" s="84"/>
      <c r="J2285" s="81"/>
      <c r="K2285" s="81"/>
      <c r="L2285" s="82"/>
      <c r="N2285" s="84"/>
    </row>
    <row r="2286" spans="1:14" s="83" customFormat="1" x14ac:dyDescent="0.2">
      <c r="A2286" s="81"/>
      <c r="B2286" s="82"/>
      <c r="D2286" s="84"/>
      <c r="E2286" s="81"/>
      <c r="F2286" s="81"/>
      <c r="G2286" s="82"/>
      <c r="I2286" s="84"/>
      <c r="J2286" s="81"/>
      <c r="K2286" s="81"/>
      <c r="L2286" s="82"/>
      <c r="N2286" s="84"/>
    </row>
    <row r="2287" spans="1:14" s="83" customFormat="1" x14ac:dyDescent="0.2">
      <c r="A2287" s="81"/>
      <c r="B2287" s="82"/>
      <c r="D2287" s="84"/>
      <c r="E2287" s="81"/>
      <c r="F2287" s="81"/>
      <c r="G2287" s="82"/>
      <c r="I2287" s="84"/>
      <c r="J2287" s="81"/>
      <c r="K2287" s="81"/>
      <c r="L2287" s="82"/>
      <c r="N2287" s="84"/>
    </row>
    <row r="2288" spans="1:14" s="83" customFormat="1" x14ac:dyDescent="0.2">
      <c r="A2288" s="81"/>
      <c r="B2288" s="82"/>
      <c r="D2288" s="84"/>
      <c r="E2288" s="81"/>
      <c r="F2288" s="81"/>
      <c r="G2288" s="82"/>
      <c r="I2288" s="84"/>
      <c r="J2288" s="81"/>
      <c r="K2288" s="81"/>
      <c r="L2288" s="82"/>
      <c r="N2288" s="84"/>
    </row>
    <row r="2289" spans="1:14" s="83" customFormat="1" x14ac:dyDescent="0.2">
      <c r="A2289" s="81"/>
      <c r="B2289" s="82"/>
      <c r="D2289" s="84"/>
      <c r="E2289" s="81"/>
      <c r="F2289" s="81"/>
      <c r="G2289" s="82"/>
      <c r="I2289" s="84"/>
      <c r="J2289" s="81"/>
      <c r="K2289" s="81"/>
      <c r="L2289" s="82"/>
      <c r="N2289" s="84"/>
    </row>
    <row r="2290" spans="1:14" s="83" customFormat="1" x14ac:dyDescent="0.2">
      <c r="A2290" s="81"/>
      <c r="B2290" s="82"/>
      <c r="D2290" s="84"/>
      <c r="E2290" s="81"/>
      <c r="F2290" s="81"/>
      <c r="G2290" s="82"/>
      <c r="I2290" s="84"/>
      <c r="J2290" s="81"/>
      <c r="K2290" s="81"/>
      <c r="L2290" s="82"/>
      <c r="N2290" s="84"/>
    </row>
    <row r="2291" spans="1:14" s="83" customFormat="1" x14ac:dyDescent="0.2">
      <c r="A2291" s="81"/>
      <c r="B2291" s="82"/>
      <c r="D2291" s="84"/>
      <c r="E2291" s="81"/>
      <c r="F2291" s="81"/>
      <c r="G2291" s="82"/>
      <c r="I2291" s="84"/>
      <c r="J2291" s="81"/>
      <c r="K2291" s="81"/>
      <c r="L2291" s="82"/>
      <c r="N2291" s="84"/>
    </row>
    <row r="2292" spans="1:14" s="83" customFormat="1" x14ac:dyDescent="0.2">
      <c r="A2292" s="81"/>
      <c r="B2292" s="82"/>
      <c r="D2292" s="84"/>
      <c r="E2292" s="81"/>
      <c r="F2292" s="81"/>
      <c r="G2292" s="82"/>
      <c r="I2292" s="84"/>
      <c r="J2292" s="81"/>
      <c r="K2292" s="81"/>
      <c r="L2292" s="82"/>
      <c r="N2292" s="84"/>
    </row>
    <row r="2293" spans="1:14" s="83" customFormat="1" x14ac:dyDescent="0.2">
      <c r="A2293" s="81"/>
      <c r="B2293" s="82"/>
      <c r="D2293" s="84"/>
      <c r="E2293" s="81"/>
      <c r="F2293" s="81"/>
      <c r="G2293" s="82"/>
      <c r="I2293" s="84"/>
      <c r="J2293" s="81"/>
      <c r="K2293" s="81"/>
      <c r="L2293" s="82"/>
      <c r="N2293" s="84"/>
    </row>
    <row r="2294" spans="1:14" s="83" customFormat="1" x14ac:dyDescent="0.2">
      <c r="A2294" s="81"/>
      <c r="B2294" s="82"/>
      <c r="D2294" s="84"/>
      <c r="E2294" s="81"/>
      <c r="F2294" s="81"/>
      <c r="G2294" s="82"/>
      <c r="I2294" s="84"/>
      <c r="J2294" s="81"/>
      <c r="K2294" s="81"/>
      <c r="L2294" s="82"/>
      <c r="N2294" s="84"/>
    </row>
    <row r="2295" spans="1:14" s="83" customFormat="1" x14ac:dyDescent="0.2">
      <c r="A2295" s="81"/>
      <c r="B2295" s="82"/>
      <c r="D2295" s="84"/>
      <c r="E2295" s="81"/>
      <c r="F2295" s="81"/>
      <c r="G2295" s="82"/>
      <c r="I2295" s="84"/>
      <c r="J2295" s="81"/>
      <c r="K2295" s="81"/>
      <c r="L2295" s="82"/>
      <c r="N2295" s="84"/>
    </row>
    <row r="2296" spans="1:14" s="83" customFormat="1" x14ac:dyDescent="0.2">
      <c r="A2296" s="81"/>
      <c r="B2296" s="82"/>
      <c r="D2296" s="84"/>
      <c r="E2296" s="81"/>
      <c r="F2296" s="81"/>
      <c r="G2296" s="82"/>
      <c r="I2296" s="84"/>
      <c r="J2296" s="81"/>
      <c r="K2296" s="81"/>
      <c r="L2296" s="82"/>
      <c r="N2296" s="84"/>
    </row>
    <row r="2297" spans="1:14" s="83" customFormat="1" x14ac:dyDescent="0.2">
      <c r="A2297" s="81"/>
      <c r="B2297" s="82"/>
      <c r="D2297" s="84"/>
      <c r="E2297" s="81"/>
      <c r="F2297" s="81"/>
      <c r="G2297" s="82"/>
      <c r="I2297" s="84"/>
      <c r="J2297" s="81"/>
      <c r="K2297" s="81"/>
      <c r="L2297" s="82"/>
      <c r="N2297" s="84"/>
    </row>
    <row r="2298" spans="1:14" s="83" customFormat="1" x14ac:dyDescent="0.2">
      <c r="A2298" s="81"/>
      <c r="B2298" s="82"/>
      <c r="D2298" s="84"/>
      <c r="E2298" s="81"/>
      <c r="F2298" s="81"/>
      <c r="G2298" s="82"/>
      <c r="I2298" s="84"/>
      <c r="J2298" s="81"/>
      <c r="K2298" s="81"/>
      <c r="L2298" s="82"/>
      <c r="N2298" s="84"/>
    </row>
    <row r="2299" spans="1:14" s="83" customFormat="1" x14ac:dyDescent="0.2">
      <c r="A2299" s="81"/>
      <c r="B2299" s="82"/>
      <c r="D2299" s="84"/>
      <c r="E2299" s="81"/>
      <c r="F2299" s="81"/>
      <c r="G2299" s="82"/>
      <c r="I2299" s="84"/>
      <c r="J2299" s="81"/>
      <c r="K2299" s="81"/>
      <c r="L2299" s="82"/>
      <c r="N2299" s="84"/>
    </row>
    <row r="2300" spans="1:14" s="83" customFormat="1" x14ac:dyDescent="0.2">
      <c r="A2300" s="81"/>
      <c r="B2300" s="82"/>
      <c r="D2300" s="84"/>
      <c r="E2300" s="81"/>
      <c r="F2300" s="81"/>
      <c r="G2300" s="82"/>
      <c r="I2300" s="84"/>
      <c r="J2300" s="81"/>
      <c r="K2300" s="81"/>
      <c r="L2300" s="82"/>
      <c r="N2300" s="84"/>
    </row>
    <row r="2301" spans="1:14" s="83" customFormat="1" x14ac:dyDescent="0.2">
      <c r="A2301" s="81"/>
      <c r="B2301" s="82"/>
      <c r="D2301" s="84"/>
      <c r="E2301" s="81"/>
      <c r="F2301" s="81"/>
      <c r="G2301" s="82"/>
      <c r="I2301" s="84"/>
      <c r="J2301" s="81"/>
      <c r="K2301" s="81"/>
      <c r="L2301" s="82"/>
      <c r="N2301" s="84"/>
    </row>
    <row r="2302" spans="1:14" s="83" customFormat="1" x14ac:dyDescent="0.2">
      <c r="A2302" s="81"/>
      <c r="B2302" s="82"/>
      <c r="D2302" s="84"/>
      <c r="E2302" s="81"/>
      <c r="F2302" s="81"/>
      <c r="G2302" s="82"/>
      <c r="I2302" s="84"/>
      <c r="J2302" s="81"/>
      <c r="K2302" s="81"/>
      <c r="L2302" s="82"/>
      <c r="N2302" s="84"/>
    </row>
    <row r="2303" spans="1:14" s="83" customFormat="1" x14ac:dyDescent="0.2">
      <c r="A2303" s="81"/>
      <c r="B2303" s="82"/>
      <c r="D2303" s="84"/>
      <c r="E2303" s="81"/>
      <c r="F2303" s="81"/>
      <c r="G2303" s="82"/>
      <c r="I2303" s="84"/>
      <c r="J2303" s="81"/>
      <c r="K2303" s="81"/>
      <c r="L2303" s="82"/>
      <c r="N2303" s="84"/>
    </row>
    <row r="2304" spans="1:14" s="83" customFormat="1" x14ac:dyDescent="0.2">
      <c r="A2304" s="81"/>
      <c r="B2304" s="82"/>
      <c r="D2304" s="84"/>
      <c r="E2304" s="81"/>
      <c r="F2304" s="81"/>
      <c r="G2304" s="82"/>
      <c r="I2304" s="84"/>
      <c r="J2304" s="81"/>
      <c r="K2304" s="81"/>
      <c r="L2304" s="82"/>
      <c r="N2304" s="84"/>
    </row>
    <row r="2305" spans="1:14" s="83" customFormat="1" x14ac:dyDescent="0.2">
      <c r="A2305" s="81"/>
      <c r="B2305" s="82"/>
      <c r="D2305" s="84"/>
      <c r="E2305" s="81"/>
      <c r="F2305" s="81"/>
      <c r="G2305" s="82"/>
      <c r="I2305" s="84"/>
      <c r="J2305" s="81"/>
      <c r="K2305" s="81"/>
      <c r="L2305" s="82"/>
      <c r="N2305" s="84"/>
    </row>
    <row r="2306" spans="1:14" s="83" customFormat="1" x14ac:dyDescent="0.2">
      <c r="A2306" s="81"/>
      <c r="B2306" s="82"/>
      <c r="D2306" s="84"/>
      <c r="E2306" s="81"/>
      <c r="F2306" s="81"/>
      <c r="G2306" s="82"/>
      <c r="I2306" s="84"/>
      <c r="J2306" s="81"/>
      <c r="K2306" s="81"/>
      <c r="L2306" s="82"/>
      <c r="N2306" s="84"/>
    </row>
    <row r="2307" spans="1:14" s="83" customFormat="1" x14ac:dyDescent="0.2">
      <c r="A2307" s="81"/>
      <c r="B2307" s="82"/>
      <c r="D2307" s="84"/>
      <c r="E2307" s="81"/>
      <c r="F2307" s="81"/>
      <c r="G2307" s="82"/>
      <c r="I2307" s="84"/>
      <c r="J2307" s="81"/>
      <c r="K2307" s="81"/>
      <c r="L2307" s="82"/>
      <c r="N2307" s="84"/>
    </row>
    <row r="2308" spans="1:14" s="83" customFormat="1" x14ac:dyDescent="0.2">
      <c r="A2308" s="81"/>
      <c r="B2308" s="82"/>
      <c r="D2308" s="84"/>
      <c r="E2308" s="81"/>
      <c r="F2308" s="81"/>
      <c r="G2308" s="82"/>
      <c r="I2308" s="84"/>
      <c r="J2308" s="81"/>
      <c r="K2308" s="81"/>
      <c r="L2308" s="82"/>
      <c r="N2308" s="84"/>
    </row>
    <row r="2309" spans="1:14" s="83" customFormat="1" x14ac:dyDescent="0.2">
      <c r="A2309" s="81"/>
      <c r="B2309" s="82"/>
      <c r="D2309" s="84"/>
      <c r="E2309" s="81"/>
      <c r="F2309" s="81"/>
      <c r="G2309" s="82"/>
      <c r="I2309" s="84"/>
      <c r="J2309" s="81"/>
      <c r="K2309" s="81"/>
      <c r="L2309" s="82"/>
      <c r="N2309" s="84"/>
    </row>
    <row r="2310" spans="1:14" s="83" customFormat="1" x14ac:dyDescent="0.2">
      <c r="A2310" s="81"/>
      <c r="B2310" s="82"/>
      <c r="D2310" s="84"/>
      <c r="E2310" s="81"/>
      <c r="F2310" s="81"/>
      <c r="G2310" s="82"/>
      <c r="I2310" s="84"/>
      <c r="J2310" s="81"/>
      <c r="K2310" s="81"/>
      <c r="L2310" s="82"/>
      <c r="N2310" s="84"/>
    </row>
    <row r="2311" spans="1:14" s="83" customFormat="1" x14ac:dyDescent="0.2">
      <c r="A2311" s="81"/>
      <c r="B2311" s="82"/>
      <c r="D2311" s="84"/>
      <c r="E2311" s="81"/>
      <c r="F2311" s="81"/>
      <c r="G2311" s="82"/>
      <c r="I2311" s="84"/>
      <c r="J2311" s="81"/>
      <c r="K2311" s="81"/>
      <c r="L2311" s="82"/>
      <c r="N2311" s="84"/>
    </row>
    <row r="2312" spans="1:14" s="83" customFormat="1" x14ac:dyDescent="0.2">
      <c r="A2312" s="81"/>
      <c r="B2312" s="82"/>
      <c r="D2312" s="84"/>
      <c r="E2312" s="81"/>
      <c r="F2312" s="81"/>
      <c r="G2312" s="82"/>
      <c r="I2312" s="84"/>
      <c r="J2312" s="81"/>
      <c r="K2312" s="81"/>
      <c r="L2312" s="82"/>
      <c r="N2312" s="84"/>
    </row>
    <row r="2313" spans="1:14" s="83" customFormat="1" x14ac:dyDescent="0.2">
      <c r="A2313" s="81"/>
      <c r="B2313" s="82"/>
      <c r="D2313" s="84"/>
      <c r="E2313" s="81"/>
      <c r="F2313" s="81"/>
      <c r="G2313" s="82"/>
      <c r="I2313" s="84"/>
      <c r="J2313" s="81"/>
      <c r="K2313" s="81"/>
      <c r="L2313" s="82"/>
      <c r="N2313" s="84"/>
    </row>
    <row r="2314" spans="1:14" s="83" customFormat="1" x14ac:dyDescent="0.2">
      <c r="A2314" s="81"/>
      <c r="B2314" s="82"/>
      <c r="D2314" s="84"/>
      <c r="E2314" s="81"/>
      <c r="F2314" s="81"/>
      <c r="G2314" s="82"/>
      <c r="I2314" s="84"/>
      <c r="J2314" s="81"/>
      <c r="K2314" s="81"/>
      <c r="L2314" s="82"/>
      <c r="N2314" s="84"/>
    </row>
    <row r="2315" spans="1:14" s="83" customFormat="1" x14ac:dyDescent="0.2">
      <c r="A2315" s="81"/>
      <c r="B2315" s="82"/>
      <c r="D2315" s="84"/>
      <c r="E2315" s="81"/>
      <c r="F2315" s="81"/>
      <c r="G2315" s="82"/>
      <c r="I2315" s="84"/>
      <c r="J2315" s="81"/>
      <c r="K2315" s="81"/>
      <c r="L2315" s="82"/>
      <c r="N2315" s="84"/>
    </row>
    <row r="2316" spans="1:14" s="83" customFormat="1" x14ac:dyDescent="0.2">
      <c r="A2316" s="81"/>
      <c r="B2316" s="82"/>
      <c r="D2316" s="84"/>
      <c r="E2316" s="81"/>
      <c r="F2316" s="81"/>
      <c r="G2316" s="82"/>
      <c r="I2316" s="84"/>
      <c r="J2316" s="81"/>
      <c r="K2316" s="81"/>
      <c r="L2316" s="82"/>
      <c r="N2316" s="84"/>
    </row>
    <row r="2317" spans="1:14" s="83" customFormat="1" x14ac:dyDescent="0.2">
      <c r="A2317" s="81"/>
      <c r="B2317" s="82"/>
      <c r="D2317" s="84"/>
      <c r="E2317" s="81"/>
      <c r="F2317" s="81"/>
      <c r="G2317" s="82"/>
      <c r="I2317" s="84"/>
      <c r="J2317" s="81"/>
      <c r="K2317" s="81"/>
      <c r="L2317" s="82"/>
      <c r="N2317" s="84"/>
    </row>
    <row r="2318" spans="1:14" s="83" customFormat="1" x14ac:dyDescent="0.2">
      <c r="A2318" s="81"/>
      <c r="B2318" s="82"/>
      <c r="D2318" s="84"/>
      <c r="E2318" s="81"/>
      <c r="F2318" s="81"/>
      <c r="G2318" s="82"/>
      <c r="I2318" s="84"/>
      <c r="J2318" s="81"/>
      <c r="K2318" s="81"/>
      <c r="L2318" s="82"/>
      <c r="N2318" s="84"/>
    </row>
    <row r="2319" spans="1:14" s="83" customFormat="1" x14ac:dyDescent="0.2">
      <c r="A2319" s="81"/>
      <c r="B2319" s="82"/>
      <c r="D2319" s="84"/>
      <c r="E2319" s="81"/>
      <c r="F2319" s="81"/>
      <c r="G2319" s="82"/>
      <c r="I2319" s="84"/>
      <c r="J2319" s="81"/>
      <c r="K2319" s="81"/>
      <c r="L2319" s="82"/>
      <c r="N2319" s="84"/>
    </row>
    <row r="2320" spans="1:14" s="83" customFormat="1" x14ac:dyDescent="0.2">
      <c r="A2320" s="81"/>
      <c r="B2320" s="82"/>
      <c r="D2320" s="84"/>
      <c r="E2320" s="81"/>
      <c r="F2320" s="81"/>
      <c r="G2320" s="82"/>
      <c r="I2320" s="84"/>
      <c r="J2320" s="81"/>
      <c r="K2320" s="81"/>
      <c r="L2320" s="82"/>
      <c r="N2320" s="84"/>
    </row>
    <row r="2321" spans="1:14" s="83" customFormat="1" x14ac:dyDescent="0.2">
      <c r="A2321" s="81"/>
      <c r="B2321" s="82"/>
      <c r="D2321" s="84"/>
      <c r="E2321" s="81"/>
      <c r="F2321" s="81"/>
      <c r="G2321" s="82"/>
      <c r="I2321" s="84"/>
      <c r="J2321" s="81"/>
      <c r="K2321" s="81"/>
      <c r="L2321" s="82"/>
      <c r="N2321" s="84"/>
    </row>
    <row r="2322" spans="1:14" s="83" customFormat="1" x14ac:dyDescent="0.2">
      <c r="A2322" s="81"/>
      <c r="B2322" s="82"/>
      <c r="D2322" s="84"/>
      <c r="E2322" s="81"/>
      <c r="F2322" s="81"/>
      <c r="G2322" s="82"/>
      <c r="I2322" s="84"/>
      <c r="J2322" s="81"/>
      <c r="K2322" s="81"/>
      <c r="L2322" s="82"/>
      <c r="N2322" s="84"/>
    </row>
    <row r="2323" spans="1:14" s="83" customFormat="1" x14ac:dyDescent="0.2">
      <c r="A2323" s="81"/>
      <c r="B2323" s="82"/>
      <c r="D2323" s="84"/>
      <c r="E2323" s="81"/>
      <c r="F2323" s="81"/>
      <c r="G2323" s="82"/>
      <c r="I2323" s="84"/>
      <c r="J2323" s="81"/>
      <c r="K2323" s="81"/>
      <c r="L2323" s="82"/>
      <c r="N2323" s="84"/>
    </row>
    <row r="2324" spans="1:14" s="83" customFormat="1" x14ac:dyDescent="0.2">
      <c r="A2324" s="81"/>
      <c r="B2324" s="82"/>
      <c r="D2324" s="84"/>
      <c r="E2324" s="81"/>
      <c r="F2324" s="81"/>
      <c r="G2324" s="82"/>
      <c r="I2324" s="84"/>
      <c r="J2324" s="81"/>
      <c r="K2324" s="81"/>
      <c r="L2324" s="82"/>
      <c r="N2324" s="84"/>
    </row>
    <row r="2325" spans="1:14" s="83" customFormat="1" x14ac:dyDescent="0.2">
      <c r="A2325" s="81"/>
      <c r="B2325" s="82"/>
      <c r="D2325" s="84"/>
      <c r="E2325" s="81"/>
      <c r="F2325" s="81"/>
      <c r="G2325" s="82"/>
      <c r="I2325" s="84"/>
      <c r="J2325" s="81"/>
      <c r="K2325" s="81"/>
      <c r="L2325" s="82"/>
      <c r="N2325" s="84"/>
    </row>
    <row r="2326" spans="1:14" s="83" customFormat="1" x14ac:dyDescent="0.2">
      <c r="A2326" s="81"/>
      <c r="B2326" s="82"/>
      <c r="D2326" s="84"/>
      <c r="E2326" s="81"/>
      <c r="F2326" s="81"/>
      <c r="G2326" s="82"/>
      <c r="I2326" s="84"/>
      <c r="J2326" s="81"/>
      <c r="K2326" s="81"/>
      <c r="L2326" s="82"/>
      <c r="N2326" s="84"/>
    </row>
    <row r="2327" spans="1:14" s="83" customFormat="1" x14ac:dyDescent="0.2">
      <c r="A2327" s="81"/>
      <c r="B2327" s="82"/>
      <c r="D2327" s="84"/>
      <c r="E2327" s="81"/>
      <c r="F2327" s="81"/>
      <c r="G2327" s="82"/>
      <c r="I2327" s="84"/>
      <c r="J2327" s="81"/>
      <c r="K2327" s="81"/>
      <c r="L2327" s="82"/>
      <c r="N2327" s="84"/>
    </row>
    <row r="2328" spans="1:14" s="83" customFormat="1" x14ac:dyDescent="0.2">
      <c r="A2328" s="81"/>
      <c r="B2328" s="82"/>
      <c r="D2328" s="84"/>
      <c r="E2328" s="81"/>
      <c r="F2328" s="81"/>
      <c r="G2328" s="82"/>
      <c r="I2328" s="84"/>
      <c r="J2328" s="81"/>
      <c r="K2328" s="81"/>
      <c r="L2328" s="82"/>
      <c r="N2328" s="84"/>
    </row>
    <row r="2329" spans="1:14" s="83" customFormat="1" x14ac:dyDescent="0.2">
      <c r="A2329" s="81"/>
      <c r="B2329" s="82"/>
      <c r="D2329" s="84"/>
      <c r="E2329" s="81"/>
      <c r="F2329" s="81"/>
      <c r="G2329" s="82"/>
      <c r="I2329" s="84"/>
      <c r="J2329" s="81"/>
      <c r="K2329" s="81"/>
      <c r="L2329" s="82"/>
      <c r="N2329" s="84"/>
    </row>
    <row r="2330" spans="1:14" s="83" customFormat="1" x14ac:dyDescent="0.2">
      <c r="A2330" s="81"/>
      <c r="B2330" s="82"/>
      <c r="D2330" s="84"/>
      <c r="E2330" s="81"/>
      <c r="F2330" s="81"/>
      <c r="G2330" s="82"/>
      <c r="I2330" s="84"/>
      <c r="J2330" s="81"/>
      <c r="K2330" s="81"/>
      <c r="L2330" s="82"/>
      <c r="N2330" s="84"/>
    </row>
    <row r="2331" spans="1:14" s="83" customFormat="1" x14ac:dyDescent="0.2">
      <c r="A2331" s="81"/>
      <c r="B2331" s="82"/>
      <c r="D2331" s="84"/>
      <c r="E2331" s="81"/>
      <c r="F2331" s="81"/>
      <c r="G2331" s="82"/>
      <c r="I2331" s="84"/>
      <c r="J2331" s="81"/>
      <c r="K2331" s="81"/>
      <c r="L2331" s="82"/>
      <c r="N2331" s="84"/>
    </row>
    <row r="2332" spans="1:14" s="83" customFormat="1" x14ac:dyDescent="0.2">
      <c r="A2332" s="81"/>
      <c r="B2332" s="82"/>
      <c r="D2332" s="84"/>
      <c r="E2332" s="81"/>
      <c r="F2332" s="81"/>
      <c r="G2332" s="82"/>
      <c r="I2332" s="84"/>
      <c r="J2332" s="81"/>
      <c r="K2332" s="81"/>
      <c r="L2332" s="82"/>
      <c r="N2332" s="84"/>
    </row>
    <row r="2333" spans="1:14" s="83" customFormat="1" x14ac:dyDescent="0.2">
      <c r="A2333" s="81"/>
      <c r="B2333" s="82"/>
      <c r="D2333" s="84"/>
      <c r="E2333" s="81"/>
      <c r="F2333" s="81"/>
      <c r="G2333" s="82"/>
      <c r="I2333" s="84"/>
      <c r="J2333" s="81"/>
      <c r="K2333" s="81"/>
      <c r="L2333" s="82"/>
      <c r="N2333" s="84"/>
    </row>
    <row r="2334" spans="1:14" s="83" customFormat="1" x14ac:dyDescent="0.2">
      <c r="A2334" s="81"/>
      <c r="B2334" s="82"/>
      <c r="D2334" s="84"/>
      <c r="E2334" s="81"/>
      <c r="F2334" s="81"/>
      <c r="G2334" s="82"/>
      <c r="I2334" s="84"/>
      <c r="J2334" s="81"/>
      <c r="K2334" s="81"/>
      <c r="L2334" s="82"/>
      <c r="N2334" s="84"/>
    </row>
    <row r="2335" spans="1:14" s="83" customFormat="1" x14ac:dyDescent="0.2">
      <c r="A2335" s="81"/>
      <c r="B2335" s="82"/>
      <c r="D2335" s="84"/>
      <c r="E2335" s="81"/>
      <c r="F2335" s="81"/>
      <c r="G2335" s="82"/>
      <c r="I2335" s="84"/>
      <c r="J2335" s="81"/>
      <c r="K2335" s="81"/>
      <c r="L2335" s="82"/>
      <c r="N2335" s="84"/>
    </row>
    <row r="2336" spans="1:14" s="83" customFormat="1" x14ac:dyDescent="0.2">
      <c r="A2336" s="81"/>
      <c r="B2336" s="82"/>
      <c r="D2336" s="84"/>
      <c r="E2336" s="81"/>
      <c r="F2336" s="81"/>
      <c r="G2336" s="82"/>
      <c r="I2336" s="84"/>
      <c r="J2336" s="81"/>
      <c r="K2336" s="81"/>
      <c r="L2336" s="82"/>
      <c r="N2336" s="84"/>
    </row>
    <row r="2337" spans="1:14" s="83" customFormat="1" x14ac:dyDescent="0.2">
      <c r="A2337" s="81"/>
      <c r="B2337" s="82"/>
      <c r="D2337" s="84"/>
      <c r="E2337" s="81"/>
      <c r="F2337" s="81"/>
      <c r="G2337" s="82"/>
      <c r="I2337" s="84"/>
      <c r="J2337" s="81"/>
      <c r="K2337" s="81"/>
      <c r="L2337" s="82"/>
      <c r="N2337" s="84"/>
    </row>
    <row r="2338" spans="1:14" s="83" customFormat="1" x14ac:dyDescent="0.2">
      <c r="A2338" s="81"/>
      <c r="B2338" s="82"/>
      <c r="D2338" s="84"/>
      <c r="E2338" s="81"/>
      <c r="F2338" s="81"/>
      <c r="G2338" s="82"/>
      <c r="I2338" s="84"/>
      <c r="J2338" s="81"/>
      <c r="K2338" s="81"/>
      <c r="L2338" s="82"/>
      <c r="N2338" s="84"/>
    </row>
    <row r="2339" spans="1:14" s="83" customFormat="1" x14ac:dyDescent="0.2">
      <c r="A2339" s="81"/>
      <c r="B2339" s="82"/>
      <c r="D2339" s="84"/>
      <c r="E2339" s="81"/>
      <c r="F2339" s="81"/>
      <c r="G2339" s="82"/>
      <c r="I2339" s="84"/>
      <c r="J2339" s="81"/>
      <c r="K2339" s="81"/>
      <c r="L2339" s="82"/>
      <c r="N2339" s="84"/>
    </row>
    <row r="2340" spans="1:14" s="83" customFormat="1" x14ac:dyDescent="0.2">
      <c r="A2340" s="81"/>
      <c r="B2340" s="82"/>
      <c r="D2340" s="84"/>
      <c r="E2340" s="81"/>
      <c r="F2340" s="81"/>
      <c r="G2340" s="82"/>
      <c r="I2340" s="84"/>
      <c r="J2340" s="81"/>
      <c r="K2340" s="81"/>
      <c r="L2340" s="82"/>
      <c r="N2340" s="84"/>
    </row>
    <row r="2341" spans="1:14" s="83" customFormat="1" x14ac:dyDescent="0.2">
      <c r="A2341" s="81"/>
      <c r="B2341" s="82"/>
      <c r="D2341" s="84"/>
      <c r="E2341" s="81"/>
      <c r="F2341" s="81"/>
      <c r="G2341" s="82"/>
      <c r="I2341" s="84"/>
      <c r="J2341" s="81"/>
      <c r="K2341" s="81"/>
      <c r="L2341" s="82"/>
      <c r="N2341" s="84"/>
    </row>
    <row r="2342" spans="1:14" s="83" customFormat="1" x14ac:dyDescent="0.2">
      <c r="A2342" s="81"/>
      <c r="B2342" s="82"/>
      <c r="D2342" s="84"/>
      <c r="E2342" s="81"/>
      <c r="F2342" s="81"/>
      <c r="G2342" s="82"/>
      <c r="I2342" s="84"/>
      <c r="J2342" s="81"/>
      <c r="K2342" s="81"/>
      <c r="L2342" s="82"/>
      <c r="N2342" s="84"/>
    </row>
    <row r="2343" spans="1:14" s="83" customFormat="1" x14ac:dyDescent="0.2">
      <c r="A2343" s="81"/>
      <c r="B2343" s="82"/>
      <c r="D2343" s="84"/>
      <c r="E2343" s="81"/>
      <c r="F2343" s="81"/>
      <c r="G2343" s="82"/>
      <c r="I2343" s="84"/>
      <c r="J2343" s="81"/>
      <c r="K2343" s="81"/>
      <c r="L2343" s="82"/>
      <c r="N2343" s="84"/>
    </row>
    <row r="2344" spans="1:14" s="83" customFormat="1" x14ac:dyDescent="0.2">
      <c r="A2344" s="81"/>
      <c r="B2344" s="82"/>
      <c r="D2344" s="84"/>
      <c r="E2344" s="81"/>
      <c r="F2344" s="81"/>
      <c r="G2344" s="82"/>
      <c r="I2344" s="84"/>
      <c r="J2344" s="81"/>
      <c r="K2344" s="81"/>
      <c r="L2344" s="82"/>
      <c r="N2344" s="84"/>
    </row>
    <row r="2345" spans="1:14" s="83" customFormat="1" x14ac:dyDescent="0.2">
      <c r="A2345" s="81"/>
      <c r="B2345" s="82"/>
      <c r="D2345" s="84"/>
      <c r="E2345" s="81"/>
      <c r="F2345" s="81"/>
      <c r="G2345" s="82"/>
      <c r="I2345" s="84"/>
      <c r="J2345" s="81"/>
      <c r="K2345" s="81"/>
      <c r="L2345" s="82"/>
      <c r="N2345" s="84"/>
    </row>
    <row r="2346" spans="1:14" s="83" customFormat="1" x14ac:dyDescent="0.2">
      <c r="A2346" s="81"/>
      <c r="B2346" s="82"/>
      <c r="D2346" s="84"/>
      <c r="E2346" s="81"/>
      <c r="F2346" s="81"/>
      <c r="G2346" s="82"/>
      <c r="I2346" s="84"/>
      <c r="J2346" s="81"/>
      <c r="K2346" s="81"/>
      <c r="L2346" s="82"/>
      <c r="N2346" s="84"/>
    </row>
    <row r="2347" spans="1:14" s="83" customFormat="1" x14ac:dyDescent="0.2">
      <c r="A2347" s="81"/>
      <c r="B2347" s="82"/>
      <c r="D2347" s="84"/>
      <c r="E2347" s="81"/>
      <c r="F2347" s="81"/>
      <c r="G2347" s="82"/>
      <c r="I2347" s="84"/>
      <c r="J2347" s="81"/>
      <c r="K2347" s="81"/>
      <c r="L2347" s="82"/>
      <c r="N2347" s="84"/>
    </row>
    <row r="2348" spans="1:14" s="83" customFormat="1" x14ac:dyDescent="0.2">
      <c r="A2348" s="81"/>
      <c r="B2348" s="82"/>
      <c r="D2348" s="84"/>
      <c r="E2348" s="81"/>
      <c r="F2348" s="81"/>
      <c r="G2348" s="82"/>
      <c r="I2348" s="84"/>
      <c r="J2348" s="81"/>
      <c r="K2348" s="81"/>
      <c r="L2348" s="82"/>
      <c r="N2348" s="84"/>
    </row>
    <row r="2349" spans="1:14" s="83" customFormat="1" x14ac:dyDescent="0.2">
      <c r="A2349" s="81"/>
      <c r="B2349" s="82"/>
      <c r="D2349" s="84"/>
      <c r="E2349" s="81"/>
      <c r="F2349" s="81"/>
      <c r="G2349" s="82"/>
      <c r="I2349" s="84"/>
      <c r="J2349" s="81"/>
      <c r="K2349" s="81"/>
      <c r="L2349" s="82"/>
      <c r="N2349" s="84"/>
    </row>
    <row r="2350" spans="1:14" s="83" customFormat="1" x14ac:dyDescent="0.2">
      <c r="A2350" s="81"/>
      <c r="B2350" s="82"/>
      <c r="D2350" s="84"/>
      <c r="E2350" s="81"/>
      <c r="F2350" s="81"/>
      <c r="G2350" s="82"/>
      <c r="I2350" s="84"/>
      <c r="J2350" s="81"/>
      <c r="K2350" s="81"/>
      <c r="L2350" s="82"/>
      <c r="N2350" s="84"/>
    </row>
    <row r="2351" spans="1:14" s="83" customFormat="1" x14ac:dyDescent="0.2">
      <c r="A2351" s="81"/>
      <c r="B2351" s="82"/>
      <c r="D2351" s="84"/>
      <c r="E2351" s="81"/>
      <c r="F2351" s="81"/>
      <c r="G2351" s="82"/>
      <c r="I2351" s="84"/>
      <c r="J2351" s="81"/>
      <c r="K2351" s="81"/>
      <c r="L2351" s="82"/>
      <c r="N2351" s="84"/>
    </row>
    <row r="2352" spans="1:14" s="83" customFormat="1" x14ac:dyDescent="0.2">
      <c r="A2352" s="81"/>
      <c r="B2352" s="82"/>
      <c r="D2352" s="84"/>
      <c r="E2352" s="81"/>
      <c r="F2352" s="81"/>
      <c r="G2352" s="82"/>
      <c r="I2352" s="84"/>
      <c r="J2352" s="81"/>
      <c r="K2352" s="81"/>
      <c r="L2352" s="82"/>
      <c r="N2352" s="84"/>
    </row>
    <row r="2353" spans="1:14" s="83" customFormat="1" x14ac:dyDescent="0.2">
      <c r="A2353" s="81"/>
      <c r="B2353" s="82"/>
      <c r="D2353" s="84"/>
      <c r="E2353" s="81"/>
      <c r="F2353" s="81"/>
      <c r="G2353" s="82"/>
      <c r="I2353" s="84"/>
      <c r="J2353" s="81"/>
      <c r="K2353" s="81"/>
      <c r="L2353" s="82"/>
      <c r="N2353" s="84"/>
    </row>
    <row r="2354" spans="1:14" s="83" customFormat="1" x14ac:dyDescent="0.2">
      <c r="A2354" s="81"/>
      <c r="B2354" s="82"/>
      <c r="D2354" s="84"/>
      <c r="E2354" s="81"/>
      <c r="F2354" s="81"/>
      <c r="G2354" s="82"/>
      <c r="I2354" s="84"/>
      <c r="J2354" s="81"/>
      <c r="K2354" s="81"/>
      <c r="L2354" s="82"/>
      <c r="N2354" s="84"/>
    </row>
    <row r="2355" spans="1:14" s="83" customFormat="1" x14ac:dyDescent="0.2">
      <c r="A2355" s="81"/>
      <c r="B2355" s="82"/>
      <c r="D2355" s="84"/>
      <c r="E2355" s="81"/>
      <c r="F2355" s="81"/>
      <c r="G2355" s="82"/>
      <c r="I2355" s="84"/>
      <c r="J2355" s="81"/>
      <c r="K2355" s="81"/>
      <c r="L2355" s="82"/>
      <c r="N2355" s="84"/>
    </row>
    <row r="2356" spans="1:14" s="83" customFormat="1" x14ac:dyDescent="0.2">
      <c r="A2356" s="81"/>
      <c r="B2356" s="82"/>
      <c r="D2356" s="84"/>
      <c r="E2356" s="81"/>
      <c r="F2356" s="81"/>
      <c r="G2356" s="82"/>
      <c r="I2356" s="84"/>
      <c r="J2356" s="81"/>
      <c r="K2356" s="81"/>
      <c r="L2356" s="82"/>
      <c r="N2356" s="84"/>
    </row>
    <row r="2357" spans="1:14" s="83" customFormat="1" x14ac:dyDescent="0.2">
      <c r="A2357" s="81"/>
      <c r="B2357" s="82"/>
      <c r="D2357" s="84"/>
      <c r="E2357" s="81"/>
      <c r="F2357" s="81"/>
      <c r="G2357" s="82"/>
      <c r="I2357" s="84"/>
      <c r="J2357" s="81"/>
      <c r="K2357" s="81"/>
      <c r="L2357" s="82"/>
      <c r="N2357" s="84"/>
    </row>
    <row r="2358" spans="1:14" s="83" customFormat="1" x14ac:dyDescent="0.2">
      <c r="A2358" s="81"/>
      <c r="B2358" s="82"/>
      <c r="D2358" s="84"/>
      <c r="E2358" s="81"/>
      <c r="F2358" s="81"/>
      <c r="G2358" s="82"/>
      <c r="I2358" s="84"/>
      <c r="J2358" s="81"/>
      <c r="K2358" s="81"/>
      <c r="L2358" s="82"/>
      <c r="N2358" s="84"/>
    </row>
    <row r="2359" spans="1:14" s="83" customFormat="1" x14ac:dyDescent="0.2">
      <c r="A2359" s="81"/>
      <c r="B2359" s="82"/>
      <c r="D2359" s="84"/>
      <c r="E2359" s="81"/>
      <c r="F2359" s="81"/>
      <c r="G2359" s="82"/>
      <c r="I2359" s="84"/>
      <c r="J2359" s="81"/>
      <c r="K2359" s="81"/>
      <c r="L2359" s="82"/>
      <c r="N2359" s="84"/>
    </row>
    <row r="2360" spans="1:14" s="83" customFormat="1" x14ac:dyDescent="0.2">
      <c r="A2360" s="81"/>
      <c r="B2360" s="82"/>
      <c r="D2360" s="84"/>
      <c r="E2360" s="81"/>
      <c r="F2360" s="81"/>
      <c r="G2360" s="82"/>
      <c r="I2360" s="84"/>
      <c r="J2360" s="81"/>
      <c r="K2360" s="81"/>
      <c r="L2360" s="82"/>
      <c r="N2360" s="84"/>
    </row>
    <row r="2361" spans="1:14" s="83" customFormat="1" x14ac:dyDescent="0.2">
      <c r="A2361" s="81"/>
      <c r="B2361" s="82"/>
      <c r="D2361" s="84"/>
      <c r="E2361" s="81"/>
      <c r="F2361" s="81"/>
      <c r="G2361" s="82"/>
      <c r="I2361" s="84"/>
      <c r="J2361" s="81"/>
      <c r="K2361" s="81"/>
      <c r="L2361" s="82"/>
      <c r="N2361" s="84"/>
    </row>
    <row r="2362" spans="1:14" s="83" customFormat="1" x14ac:dyDescent="0.2">
      <c r="A2362" s="81"/>
      <c r="B2362" s="82"/>
      <c r="D2362" s="84"/>
      <c r="E2362" s="81"/>
      <c r="F2362" s="81"/>
      <c r="G2362" s="82"/>
      <c r="I2362" s="84"/>
      <c r="J2362" s="81"/>
      <c r="K2362" s="81"/>
      <c r="L2362" s="82"/>
      <c r="N2362" s="84"/>
    </row>
    <row r="2363" spans="1:14" s="83" customFormat="1" x14ac:dyDescent="0.2">
      <c r="A2363" s="81"/>
      <c r="B2363" s="82"/>
      <c r="D2363" s="84"/>
      <c r="E2363" s="81"/>
      <c r="F2363" s="81"/>
      <c r="G2363" s="82"/>
      <c r="I2363" s="84"/>
      <c r="J2363" s="81"/>
      <c r="K2363" s="81"/>
      <c r="L2363" s="82"/>
      <c r="N2363" s="84"/>
    </row>
    <row r="2364" spans="1:14" s="83" customFormat="1" x14ac:dyDescent="0.2">
      <c r="A2364" s="81"/>
      <c r="B2364" s="82"/>
      <c r="D2364" s="84"/>
      <c r="E2364" s="81"/>
      <c r="F2364" s="81"/>
      <c r="G2364" s="82"/>
      <c r="I2364" s="84"/>
      <c r="J2364" s="81"/>
      <c r="K2364" s="81"/>
      <c r="L2364" s="82"/>
      <c r="N2364" s="84"/>
    </row>
    <row r="2365" spans="1:14" s="83" customFormat="1" x14ac:dyDescent="0.2">
      <c r="A2365" s="81"/>
      <c r="B2365" s="82"/>
      <c r="D2365" s="84"/>
      <c r="E2365" s="81"/>
      <c r="F2365" s="81"/>
      <c r="G2365" s="82"/>
      <c r="I2365" s="84"/>
      <c r="J2365" s="81"/>
      <c r="K2365" s="81"/>
      <c r="L2365" s="82"/>
      <c r="N2365" s="84"/>
    </row>
    <row r="2366" spans="1:14" s="83" customFormat="1" x14ac:dyDescent="0.2">
      <c r="A2366" s="81"/>
      <c r="B2366" s="82"/>
      <c r="D2366" s="84"/>
      <c r="E2366" s="81"/>
      <c r="F2366" s="81"/>
      <c r="G2366" s="82"/>
      <c r="I2366" s="84"/>
      <c r="J2366" s="81"/>
      <c r="K2366" s="81"/>
      <c r="L2366" s="82"/>
      <c r="N2366" s="84"/>
    </row>
    <row r="2367" spans="1:14" s="83" customFormat="1" x14ac:dyDescent="0.2">
      <c r="A2367" s="81"/>
      <c r="B2367" s="82"/>
      <c r="D2367" s="84"/>
      <c r="E2367" s="81"/>
      <c r="F2367" s="81"/>
      <c r="G2367" s="82"/>
      <c r="I2367" s="84"/>
      <c r="J2367" s="81"/>
      <c r="K2367" s="81"/>
      <c r="L2367" s="82"/>
      <c r="N2367" s="84"/>
    </row>
    <row r="2368" spans="1:14" s="83" customFormat="1" x14ac:dyDescent="0.2">
      <c r="A2368" s="81"/>
      <c r="B2368" s="82"/>
      <c r="D2368" s="84"/>
      <c r="E2368" s="81"/>
      <c r="F2368" s="81"/>
      <c r="G2368" s="82"/>
      <c r="I2368" s="84"/>
      <c r="J2368" s="81"/>
      <c r="K2368" s="81"/>
      <c r="L2368" s="82"/>
      <c r="N2368" s="84"/>
    </row>
    <row r="2369" spans="1:14" s="83" customFormat="1" x14ac:dyDescent="0.2">
      <c r="A2369" s="81"/>
      <c r="B2369" s="82"/>
      <c r="D2369" s="84"/>
      <c r="E2369" s="81"/>
      <c r="F2369" s="81"/>
      <c r="G2369" s="82"/>
      <c r="I2369" s="84"/>
      <c r="J2369" s="81"/>
      <c r="K2369" s="81"/>
      <c r="L2369" s="82"/>
      <c r="N2369" s="84"/>
    </row>
    <row r="2370" spans="1:14" s="83" customFormat="1" x14ac:dyDescent="0.2">
      <c r="A2370" s="81"/>
      <c r="B2370" s="82"/>
      <c r="D2370" s="84"/>
      <c r="E2370" s="81"/>
      <c r="F2370" s="81"/>
      <c r="G2370" s="82"/>
      <c r="I2370" s="84"/>
      <c r="J2370" s="81"/>
      <c r="K2370" s="81"/>
      <c r="L2370" s="82"/>
      <c r="N2370" s="84"/>
    </row>
    <row r="2371" spans="1:14" s="83" customFormat="1" x14ac:dyDescent="0.2">
      <c r="A2371" s="81"/>
      <c r="B2371" s="82"/>
      <c r="D2371" s="84"/>
      <c r="E2371" s="81"/>
      <c r="F2371" s="81"/>
      <c r="G2371" s="82"/>
      <c r="I2371" s="84"/>
      <c r="J2371" s="81"/>
      <c r="K2371" s="81"/>
      <c r="L2371" s="82"/>
      <c r="N2371" s="84"/>
    </row>
    <row r="2372" spans="1:14" s="83" customFormat="1" x14ac:dyDescent="0.2">
      <c r="A2372" s="81"/>
      <c r="B2372" s="82"/>
      <c r="D2372" s="84"/>
      <c r="E2372" s="81"/>
      <c r="F2372" s="81"/>
      <c r="G2372" s="82"/>
      <c r="I2372" s="84"/>
      <c r="J2372" s="81"/>
      <c r="K2372" s="81"/>
      <c r="L2372" s="82"/>
      <c r="N2372" s="84"/>
    </row>
    <row r="2373" spans="1:14" s="83" customFormat="1" x14ac:dyDescent="0.2">
      <c r="A2373" s="81"/>
      <c r="B2373" s="82"/>
      <c r="D2373" s="84"/>
      <c r="E2373" s="81"/>
      <c r="F2373" s="81"/>
      <c r="G2373" s="82"/>
      <c r="I2373" s="84"/>
      <c r="J2373" s="81"/>
      <c r="K2373" s="81"/>
      <c r="L2373" s="82"/>
      <c r="N2373" s="84"/>
    </row>
    <row r="2374" spans="1:14" s="83" customFormat="1" x14ac:dyDescent="0.2">
      <c r="A2374" s="81"/>
      <c r="B2374" s="82"/>
      <c r="D2374" s="84"/>
      <c r="E2374" s="81"/>
      <c r="F2374" s="81"/>
      <c r="G2374" s="82"/>
      <c r="I2374" s="84"/>
      <c r="J2374" s="81"/>
      <c r="K2374" s="81"/>
      <c r="L2374" s="82"/>
      <c r="N2374" s="84"/>
    </row>
    <row r="2375" spans="1:14" s="83" customFormat="1" x14ac:dyDescent="0.2">
      <c r="A2375" s="81"/>
      <c r="B2375" s="82"/>
      <c r="D2375" s="84"/>
      <c r="E2375" s="81"/>
      <c r="F2375" s="81"/>
      <c r="G2375" s="82"/>
      <c r="I2375" s="84"/>
      <c r="J2375" s="81"/>
      <c r="K2375" s="81"/>
      <c r="L2375" s="82"/>
      <c r="N2375" s="84"/>
    </row>
    <row r="2376" spans="1:14" s="83" customFormat="1" x14ac:dyDescent="0.2">
      <c r="A2376" s="81"/>
      <c r="B2376" s="82"/>
      <c r="D2376" s="84"/>
      <c r="E2376" s="81"/>
      <c r="F2376" s="81"/>
      <c r="G2376" s="82"/>
      <c r="I2376" s="84"/>
      <c r="J2376" s="81"/>
      <c r="K2376" s="81"/>
      <c r="L2376" s="82"/>
      <c r="N2376" s="84"/>
    </row>
    <row r="2377" spans="1:14" s="83" customFormat="1" x14ac:dyDescent="0.2">
      <c r="A2377" s="81"/>
      <c r="B2377" s="82"/>
      <c r="D2377" s="84"/>
      <c r="E2377" s="81"/>
      <c r="F2377" s="81"/>
      <c r="G2377" s="82"/>
      <c r="I2377" s="84"/>
      <c r="J2377" s="81"/>
      <c r="K2377" s="81"/>
      <c r="L2377" s="82"/>
      <c r="N2377" s="84"/>
    </row>
    <row r="2378" spans="1:14" s="83" customFormat="1" x14ac:dyDescent="0.2">
      <c r="A2378" s="81"/>
      <c r="B2378" s="82"/>
      <c r="D2378" s="84"/>
      <c r="E2378" s="81"/>
      <c r="F2378" s="81"/>
      <c r="G2378" s="82"/>
      <c r="I2378" s="84"/>
      <c r="J2378" s="81"/>
      <c r="K2378" s="81"/>
      <c r="L2378" s="82"/>
      <c r="N2378" s="84"/>
    </row>
    <row r="2379" spans="1:14" s="83" customFormat="1" x14ac:dyDescent="0.2">
      <c r="A2379" s="81"/>
      <c r="B2379" s="82"/>
      <c r="D2379" s="84"/>
      <c r="E2379" s="81"/>
      <c r="F2379" s="81"/>
      <c r="G2379" s="82"/>
      <c r="I2379" s="84"/>
      <c r="J2379" s="81"/>
      <c r="K2379" s="81"/>
      <c r="L2379" s="82"/>
      <c r="N2379" s="84"/>
    </row>
    <row r="2380" spans="1:14" s="83" customFormat="1" x14ac:dyDescent="0.2">
      <c r="A2380" s="81"/>
      <c r="B2380" s="82"/>
      <c r="D2380" s="84"/>
      <c r="E2380" s="81"/>
      <c r="F2380" s="81"/>
      <c r="G2380" s="82"/>
      <c r="I2380" s="84"/>
      <c r="J2380" s="81"/>
      <c r="K2380" s="81"/>
      <c r="L2380" s="82"/>
      <c r="N2380" s="84"/>
    </row>
    <row r="2381" spans="1:14" s="83" customFormat="1" x14ac:dyDescent="0.2">
      <c r="A2381" s="81"/>
      <c r="B2381" s="82"/>
      <c r="D2381" s="84"/>
      <c r="E2381" s="81"/>
      <c r="F2381" s="81"/>
      <c r="G2381" s="82"/>
      <c r="I2381" s="84"/>
      <c r="J2381" s="81"/>
      <c r="K2381" s="81"/>
      <c r="L2381" s="82"/>
      <c r="N2381" s="84"/>
    </row>
    <row r="2382" spans="1:14" s="83" customFormat="1" x14ac:dyDescent="0.2">
      <c r="A2382" s="81"/>
      <c r="B2382" s="82"/>
      <c r="D2382" s="84"/>
      <c r="E2382" s="81"/>
      <c r="F2382" s="81"/>
      <c r="G2382" s="82"/>
      <c r="I2382" s="84"/>
      <c r="J2382" s="81"/>
      <c r="K2382" s="81"/>
      <c r="L2382" s="82"/>
      <c r="N2382" s="84"/>
    </row>
    <row r="2383" spans="1:14" s="83" customFormat="1" x14ac:dyDescent="0.2">
      <c r="A2383" s="81"/>
      <c r="B2383" s="82"/>
      <c r="D2383" s="84"/>
      <c r="E2383" s="81"/>
      <c r="F2383" s="81"/>
      <c r="G2383" s="82"/>
      <c r="I2383" s="84"/>
      <c r="J2383" s="81"/>
      <c r="K2383" s="81"/>
      <c r="L2383" s="82"/>
      <c r="N2383" s="84"/>
    </row>
    <row r="2384" spans="1:14" s="83" customFormat="1" x14ac:dyDescent="0.2">
      <c r="A2384" s="81"/>
      <c r="B2384" s="82"/>
      <c r="D2384" s="84"/>
      <c r="E2384" s="81"/>
      <c r="F2384" s="81"/>
      <c r="G2384" s="82"/>
      <c r="I2384" s="84"/>
      <c r="J2384" s="81"/>
      <c r="K2384" s="81"/>
      <c r="L2384" s="82"/>
      <c r="N2384" s="84"/>
    </row>
    <row r="2385" spans="1:14" s="83" customFormat="1" x14ac:dyDescent="0.2">
      <c r="A2385" s="81"/>
      <c r="B2385" s="82"/>
      <c r="D2385" s="84"/>
      <c r="E2385" s="81"/>
      <c r="F2385" s="81"/>
      <c r="G2385" s="82"/>
      <c r="I2385" s="84"/>
      <c r="J2385" s="81"/>
      <c r="K2385" s="81"/>
      <c r="L2385" s="82"/>
      <c r="N2385" s="84"/>
    </row>
    <row r="2386" spans="1:14" s="83" customFormat="1" x14ac:dyDescent="0.2">
      <c r="A2386" s="81"/>
      <c r="B2386" s="82"/>
      <c r="D2386" s="84"/>
      <c r="E2386" s="81"/>
      <c r="F2386" s="81"/>
      <c r="G2386" s="82"/>
      <c r="I2386" s="84"/>
      <c r="J2386" s="81"/>
      <c r="K2386" s="81"/>
      <c r="L2386" s="82"/>
      <c r="N2386" s="84"/>
    </row>
    <row r="2387" spans="1:14" s="83" customFormat="1" x14ac:dyDescent="0.2">
      <c r="A2387" s="81"/>
      <c r="B2387" s="82"/>
      <c r="D2387" s="84"/>
      <c r="E2387" s="81"/>
      <c r="F2387" s="81"/>
      <c r="G2387" s="82"/>
      <c r="I2387" s="84"/>
      <c r="J2387" s="81"/>
      <c r="K2387" s="81"/>
      <c r="L2387" s="82"/>
      <c r="N2387" s="84"/>
    </row>
    <row r="2388" spans="1:14" s="83" customFormat="1" x14ac:dyDescent="0.2">
      <c r="A2388" s="81"/>
      <c r="B2388" s="82"/>
      <c r="D2388" s="84"/>
      <c r="E2388" s="81"/>
      <c r="F2388" s="81"/>
      <c r="G2388" s="82"/>
      <c r="I2388" s="84"/>
      <c r="J2388" s="81"/>
      <c r="K2388" s="81"/>
      <c r="L2388" s="82"/>
      <c r="N2388" s="84"/>
    </row>
    <row r="2389" spans="1:14" s="83" customFormat="1" x14ac:dyDescent="0.2">
      <c r="A2389" s="81"/>
      <c r="B2389" s="82"/>
      <c r="D2389" s="84"/>
      <c r="E2389" s="81"/>
      <c r="F2389" s="81"/>
      <c r="G2389" s="82"/>
      <c r="I2389" s="84"/>
      <c r="J2389" s="81"/>
      <c r="K2389" s="81"/>
      <c r="L2389" s="82"/>
      <c r="N2389" s="84"/>
    </row>
    <row r="2390" spans="1:14" s="83" customFormat="1" x14ac:dyDescent="0.2">
      <c r="A2390" s="81"/>
      <c r="B2390" s="82"/>
      <c r="D2390" s="84"/>
      <c r="E2390" s="81"/>
      <c r="F2390" s="81"/>
      <c r="G2390" s="82"/>
      <c r="I2390" s="84"/>
      <c r="J2390" s="81"/>
      <c r="K2390" s="81"/>
      <c r="L2390" s="82"/>
      <c r="N2390" s="84"/>
    </row>
    <row r="2391" spans="1:14" s="83" customFormat="1" x14ac:dyDescent="0.2">
      <c r="A2391" s="81"/>
      <c r="B2391" s="82"/>
      <c r="D2391" s="84"/>
      <c r="E2391" s="81"/>
      <c r="F2391" s="81"/>
      <c r="G2391" s="82"/>
      <c r="I2391" s="84"/>
      <c r="J2391" s="81"/>
      <c r="K2391" s="81"/>
      <c r="L2391" s="82"/>
      <c r="N2391" s="84"/>
    </row>
    <row r="2392" spans="1:14" s="83" customFormat="1" x14ac:dyDescent="0.2">
      <c r="A2392" s="81"/>
      <c r="B2392" s="82"/>
      <c r="D2392" s="84"/>
      <c r="E2392" s="81"/>
      <c r="F2392" s="81"/>
      <c r="G2392" s="82"/>
      <c r="I2392" s="84"/>
      <c r="J2392" s="81"/>
      <c r="K2392" s="81"/>
      <c r="L2392" s="82"/>
      <c r="N2392" s="84"/>
    </row>
    <row r="2393" spans="1:14" s="83" customFormat="1" x14ac:dyDescent="0.2">
      <c r="A2393" s="81"/>
      <c r="B2393" s="82"/>
      <c r="D2393" s="84"/>
      <c r="E2393" s="81"/>
      <c r="F2393" s="81"/>
      <c r="G2393" s="82"/>
      <c r="I2393" s="84"/>
      <c r="J2393" s="81"/>
      <c r="K2393" s="81"/>
      <c r="L2393" s="82"/>
      <c r="N2393" s="84"/>
    </row>
    <row r="2394" spans="1:14" s="83" customFormat="1" x14ac:dyDescent="0.2">
      <c r="A2394" s="81"/>
      <c r="B2394" s="82"/>
      <c r="D2394" s="84"/>
      <c r="E2394" s="81"/>
      <c r="F2394" s="81"/>
      <c r="G2394" s="82"/>
      <c r="I2394" s="84"/>
      <c r="J2394" s="81"/>
      <c r="K2394" s="81"/>
      <c r="L2394" s="82"/>
      <c r="N2394" s="84"/>
    </row>
    <row r="2395" spans="1:14" s="83" customFormat="1" x14ac:dyDescent="0.2">
      <c r="A2395" s="81"/>
      <c r="B2395" s="82"/>
      <c r="D2395" s="84"/>
      <c r="E2395" s="81"/>
      <c r="F2395" s="81"/>
      <c r="G2395" s="82"/>
      <c r="I2395" s="84"/>
      <c r="J2395" s="81"/>
      <c r="K2395" s="81"/>
      <c r="L2395" s="82"/>
      <c r="N2395" s="84"/>
    </row>
    <row r="2396" spans="1:14" s="83" customFormat="1" x14ac:dyDescent="0.2">
      <c r="A2396" s="81"/>
      <c r="B2396" s="82"/>
      <c r="D2396" s="84"/>
      <c r="E2396" s="81"/>
      <c r="F2396" s="81"/>
      <c r="G2396" s="82"/>
      <c r="I2396" s="84"/>
      <c r="J2396" s="81"/>
      <c r="K2396" s="81"/>
      <c r="L2396" s="82"/>
      <c r="N2396" s="84"/>
    </row>
    <row r="2397" spans="1:14" s="83" customFormat="1" x14ac:dyDescent="0.2">
      <c r="A2397" s="81"/>
      <c r="B2397" s="82"/>
      <c r="D2397" s="84"/>
      <c r="E2397" s="81"/>
      <c r="F2397" s="81"/>
      <c r="G2397" s="82"/>
      <c r="I2397" s="84"/>
      <c r="J2397" s="81"/>
      <c r="K2397" s="81"/>
      <c r="L2397" s="82"/>
      <c r="N2397" s="84"/>
    </row>
    <row r="2398" spans="1:14" s="83" customFormat="1" x14ac:dyDescent="0.2">
      <c r="A2398" s="81"/>
      <c r="B2398" s="82"/>
      <c r="D2398" s="84"/>
      <c r="E2398" s="81"/>
      <c r="F2398" s="81"/>
      <c r="G2398" s="82"/>
      <c r="I2398" s="84"/>
      <c r="J2398" s="81"/>
      <c r="K2398" s="81"/>
      <c r="L2398" s="82"/>
      <c r="N2398" s="84"/>
    </row>
    <row r="2399" spans="1:14" s="83" customFormat="1" x14ac:dyDescent="0.2">
      <c r="A2399" s="81"/>
      <c r="B2399" s="82"/>
      <c r="D2399" s="84"/>
      <c r="E2399" s="81"/>
      <c r="F2399" s="81"/>
      <c r="G2399" s="82"/>
      <c r="I2399" s="84"/>
      <c r="J2399" s="81"/>
      <c r="K2399" s="81"/>
      <c r="L2399" s="82"/>
      <c r="N2399" s="84"/>
    </row>
    <row r="2400" spans="1:14" s="83" customFormat="1" x14ac:dyDescent="0.2">
      <c r="A2400" s="81"/>
      <c r="B2400" s="82"/>
      <c r="D2400" s="84"/>
      <c r="E2400" s="81"/>
      <c r="F2400" s="81"/>
      <c r="G2400" s="82"/>
      <c r="I2400" s="84"/>
      <c r="J2400" s="81"/>
      <c r="K2400" s="81"/>
      <c r="L2400" s="82"/>
      <c r="N2400" s="84"/>
    </row>
    <row r="2401" spans="1:14" s="83" customFormat="1" x14ac:dyDescent="0.2">
      <c r="A2401" s="81"/>
      <c r="B2401" s="82"/>
      <c r="D2401" s="84"/>
      <c r="E2401" s="81"/>
      <c r="F2401" s="81"/>
      <c r="G2401" s="82"/>
      <c r="I2401" s="84"/>
      <c r="J2401" s="81"/>
      <c r="K2401" s="81"/>
      <c r="L2401" s="82"/>
      <c r="N2401" s="84"/>
    </row>
    <row r="2402" spans="1:14" s="83" customFormat="1" x14ac:dyDescent="0.2">
      <c r="A2402" s="81"/>
      <c r="B2402" s="82"/>
      <c r="D2402" s="84"/>
      <c r="E2402" s="81"/>
      <c r="F2402" s="81"/>
      <c r="G2402" s="82"/>
      <c r="I2402" s="84"/>
      <c r="J2402" s="81"/>
      <c r="K2402" s="81"/>
      <c r="L2402" s="82"/>
      <c r="N2402" s="84"/>
    </row>
    <row r="2403" spans="1:14" s="83" customFormat="1" x14ac:dyDescent="0.2">
      <c r="A2403" s="81"/>
      <c r="B2403" s="82"/>
      <c r="D2403" s="84"/>
      <c r="E2403" s="81"/>
      <c r="F2403" s="81"/>
      <c r="G2403" s="82"/>
      <c r="I2403" s="84"/>
      <c r="J2403" s="81"/>
      <c r="K2403" s="81"/>
      <c r="L2403" s="82"/>
      <c r="N2403" s="84"/>
    </row>
    <row r="2404" spans="1:14" s="83" customFormat="1" x14ac:dyDescent="0.2">
      <c r="A2404" s="81"/>
      <c r="B2404" s="82"/>
      <c r="D2404" s="84"/>
      <c r="E2404" s="81"/>
      <c r="F2404" s="81"/>
      <c r="G2404" s="82"/>
      <c r="I2404" s="84"/>
      <c r="J2404" s="81"/>
      <c r="K2404" s="81"/>
      <c r="L2404" s="82"/>
      <c r="N2404" s="84"/>
    </row>
    <row r="2405" spans="1:14" s="83" customFormat="1" x14ac:dyDescent="0.2">
      <c r="A2405" s="81"/>
      <c r="B2405" s="82"/>
      <c r="D2405" s="84"/>
      <c r="E2405" s="81"/>
      <c r="F2405" s="81"/>
      <c r="G2405" s="82"/>
      <c r="I2405" s="84"/>
      <c r="J2405" s="81"/>
      <c r="K2405" s="81"/>
      <c r="L2405" s="82"/>
      <c r="N2405" s="84"/>
    </row>
    <row r="2406" spans="1:14" s="83" customFormat="1" x14ac:dyDescent="0.2">
      <c r="A2406" s="81"/>
      <c r="B2406" s="82"/>
      <c r="D2406" s="84"/>
      <c r="E2406" s="81"/>
      <c r="F2406" s="81"/>
      <c r="G2406" s="82"/>
      <c r="I2406" s="84"/>
      <c r="J2406" s="81"/>
      <c r="K2406" s="81"/>
      <c r="L2406" s="82"/>
      <c r="N2406" s="84"/>
    </row>
    <row r="2407" spans="1:14" s="83" customFormat="1" x14ac:dyDescent="0.2">
      <c r="A2407" s="81"/>
      <c r="B2407" s="82"/>
      <c r="D2407" s="84"/>
      <c r="E2407" s="81"/>
      <c r="F2407" s="81"/>
      <c r="G2407" s="82"/>
      <c r="I2407" s="84"/>
      <c r="J2407" s="81"/>
      <c r="K2407" s="81"/>
      <c r="L2407" s="82"/>
      <c r="N2407" s="84"/>
    </row>
    <row r="2408" spans="1:14" s="83" customFormat="1" x14ac:dyDescent="0.2">
      <c r="A2408" s="81"/>
      <c r="B2408" s="82"/>
      <c r="D2408" s="84"/>
      <c r="E2408" s="81"/>
      <c r="F2408" s="81"/>
      <c r="G2408" s="82"/>
      <c r="I2408" s="84"/>
      <c r="J2408" s="81"/>
      <c r="K2408" s="81"/>
      <c r="L2408" s="82"/>
      <c r="N2408" s="84"/>
    </row>
    <row r="2409" spans="1:14" s="83" customFormat="1" x14ac:dyDescent="0.2">
      <c r="A2409" s="81"/>
      <c r="B2409" s="82"/>
      <c r="D2409" s="84"/>
      <c r="E2409" s="81"/>
      <c r="F2409" s="81"/>
      <c r="G2409" s="82"/>
      <c r="I2409" s="84"/>
      <c r="J2409" s="81"/>
      <c r="K2409" s="81"/>
      <c r="L2409" s="82"/>
      <c r="N2409" s="84"/>
    </row>
    <row r="2410" spans="1:14" s="83" customFormat="1" x14ac:dyDescent="0.2">
      <c r="A2410" s="81"/>
      <c r="B2410" s="82"/>
      <c r="D2410" s="84"/>
      <c r="E2410" s="81"/>
      <c r="F2410" s="81"/>
      <c r="G2410" s="82"/>
      <c r="I2410" s="84"/>
      <c r="J2410" s="81"/>
      <c r="K2410" s="81"/>
      <c r="L2410" s="82"/>
      <c r="N2410" s="84"/>
    </row>
    <row r="2411" spans="1:14" s="83" customFormat="1" x14ac:dyDescent="0.2">
      <c r="A2411" s="81"/>
      <c r="B2411" s="82"/>
      <c r="D2411" s="84"/>
      <c r="E2411" s="81"/>
      <c r="F2411" s="81"/>
      <c r="G2411" s="82"/>
      <c r="I2411" s="84"/>
      <c r="J2411" s="81"/>
      <c r="K2411" s="81"/>
      <c r="L2411" s="82"/>
      <c r="N2411" s="84"/>
    </row>
    <row r="2412" spans="1:14" s="83" customFormat="1" x14ac:dyDescent="0.2">
      <c r="A2412" s="81"/>
      <c r="B2412" s="82"/>
      <c r="D2412" s="84"/>
      <c r="E2412" s="81"/>
      <c r="F2412" s="81"/>
      <c r="G2412" s="82"/>
      <c r="I2412" s="84"/>
      <c r="J2412" s="81"/>
      <c r="K2412" s="81"/>
      <c r="L2412" s="82"/>
      <c r="N2412" s="84"/>
    </row>
    <row r="2413" spans="1:14" s="83" customFormat="1" x14ac:dyDescent="0.2">
      <c r="A2413" s="81"/>
      <c r="B2413" s="82"/>
      <c r="D2413" s="84"/>
      <c r="E2413" s="81"/>
      <c r="F2413" s="81"/>
      <c r="G2413" s="82"/>
      <c r="I2413" s="84"/>
      <c r="J2413" s="81"/>
      <c r="K2413" s="81"/>
      <c r="L2413" s="82"/>
      <c r="N2413" s="84"/>
    </row>
    <row r="2414" spans="1:14" s="83" customFormat="1" x14ac:dyDescent="0.2">
      <c r="A2414" s="81"/>
      <c r="B2414" s="82"/>
      <c r="D2414" s="84"/>
      <c r="E2414" s="81"/>
      <c r="F2414" s="81"/>
      <c r="G2414" s="82"/>
      <c r="I2414" s="84"/>
      <c r="J2414" s="81"/>
      <c r="K2414" s="81"/>
      <c r="L2414" s="82"/>
      <c r="N2414" s="84"/>
    </row>
    <row r="2415" spans="1:14" s="83" customFormat="1" x14ac:dyDescent="0.2">
      <c r="A2415" s="81"/>
      <c r="B2415" s="82"/>
      <c r="D2415" s="84"/>
      <c r="E2415" s="81"/>
      <c r="F2415" s="81"/>
      <c r="G2415" s="82"/>
      <c r="I2415" s="84"/>
      <c r="J2415" s="81"/>
      <c r="K2415" s="81"/>
      <c r="L2415" s="82"/>
      <c r="N2415" s="84"/>
    </row>
    <row r="2416" spans="1:14" s="83" customFormat="1" x14ac:dyDescent="0.2">
      <c r="A2416" s="81"/>
      <c r="B2416" s="82"/>
      <c r="D2416" s="84"/>
      <c r="E2416" s="81"/>
      <c r="F2416" s="81"/>
      <c r="G2416" s="82"/>
      <c r="I2416" s="84"/>
      <c r="J2416" s="81"/>
      <c r="K2416" s="81"/>
      <c r="L2416" s="82"/>
      <c r="N2416" s="84"/>
    </row>
    <row r="2417" spans="1:14" s="83" customFormat="1" x14ac:dyDescent="0.2">
      <c r="A2417" s="81"/>
      <c r="B2417" s="82"/>
      <c r="D2417" s="84"/>
      <c r="E2417" s="81"/>
      <c r="F2417" s="81"/>
      <c r="G2417" s="82"/>
      <c r="I2417" s="84"/>
      <c r="J2417" s="81"/>
      <c r="K2417" s="81"/>
      <c r="L2417" s="82"/>
      <c r="N2417" s="84"/>
    </row>
    <row r="2418" spans="1:14" s="83" customFormat="1" x14ac:dyDescent="0.2">
      <c r="A2418" s="81"/>
      <c r="B2418" s="82"/>
      <c r="D2418" s="84"/>
      <c r="E2418" s="81"/>
      <c r="F2418" s="81"/>
      <c r="G2418" s="82"/>
      <c r="I2418" s="84"/>
      <c r="J2418" s="81"/>
      <c r="K2418" s="81"/>
      <c r="L2418" s="82"/>
      <c r="N2418" s="84"/>
    </row>
    <row r="2419" spans="1:14" s="83" customFormat="1" x14ac:dyDescent="0.2">
      <c r="A2419" s="81"/>
      <c r="B2419" s="82"/>
      <c r="D2419" s="84"/>
      <c r="E2419" s="81"/>
      <c r="F2419" s="81"/>
      <c r="G2419" s="82"/>
      <c r="I2419" s="84"/>
      <c r="J2419" s="81"/>
      <c r="K2419" s="81"/>
      <c r="L2419" s="82"/>
      <c r="N2419" s="84"/>
    </row>
    <row r="2420" spans="1:14" s="83" customFormat="1" x14ac:dyDescent="0.2">
      <c r="A2420" s="81"/>
      <c r="B2420" s="82"/>
      <c r="D2420" s="84"/>
      <c r="E2420" s="81"/>
      <c r="F2420" s="81"/>
      <c r="G2420" s="82"/>
      <c r="I2420" s="84"/>
      <c r="J2420" s="81"/>
      <c r="K2420" s="81"/>
      <c r="L2420" s="82"/>
      <c r="N2420" s="84"/>
    </row>
    <row r="2421" spans="1:14" s="83" customFormat="1" x14ac:dyDescent="0.2">
      <c r="A2421" s="81"/>
      <c r="B2421" s="82"/>
      <c r="D2421" s="84"/>
      <c r="E2421" s="81"/>
      <c r="F2421" s="81"/>
      <c r="G2421" s="82"/>
      <c r="I2421" s="84"/>
      <c r="J2421" s="81"/>
      <c r="K2421" s="81"/>
      <c r="L2421" s="82"/>
      <c r="N2421" s="84"/>
    </row>
    <row r="2422" spans="1:14" s="83" customFormat="1" x14ac:dyDescent="0.2">
      <c r="A2422" s="81"/>
      <c r="B2422" s="82"/>
      <c r="D2422" s="84"/>
      <c r="E2422" s="81"/>
      <c r="F2422" s="81"/>
      <c r="G2422" s="82"/>
      <c r="I2422" s="84"/>
      <c r="J2422" s="81"/>
      <c r="K2422" s="81"/>
      <c r="L2422" s="82"/>
      <c r="N2422" s="84"/>
    </row>
    <row r="2423" spans="1:14" s="83" customFormat="1" x14ac:dyDescent="0.2">
      <c r="A2423" s="81"/>
      <c r="B2423" s="82"/>
      <c r="D2423" s="84"/>
      <c r="E2423" s="81"/>
      <c r="F2423" s="81"/>
      <c r="G2423" s="82"/>
      <c r="I2423" s="84"/>
      <c r="J2423" s="81"/>
      <c r="K2423" s="81"/>
      <c r="L2423" s="82"/>
      <c r="N2423" s="84"/>
    </row>
    <row r="2424" spans="1:14" s="83" customFormat="1" x14ac:dyDescent="0.2">
      <c r="A2424" s="81"/>
      <c r="B2424" s="82"/>
      <c r="D2424" s="84"/>
      <c r="E2424" s="81"/>
      <c r="F2424" s="81"/>
      <c r="G2424" s="82"/>
      <c r="I2424" s="84"/>
      <c r="J2424" s="81"/>
      <c r="K2424" s="81"/>
      <c r="L2424" s="82"/>
      <c r="N2424" s="84"/>
    </row>
    <row r="2425" spans="1:14" s="83" customFormat="1" x14ac:dyDescent="0.2">
      <c r="A2425" s="81"/>
      <c r="B2425" s="82"/>
      <c r="D2425" s="84"/>
      <c r="E2425" s="81"/>
      <c r="F2425" s="81"/>
      <c r="G2425" s="82"/>
      <c r="I2425" s="84"/>
      <c r="J2425" s="81"/>
      <c r="K2425" s="81"/>
      <c r="L2425" s="82"/>
      <c r="N2425" s="84"/>
    </row>
    <row r="2426" spans="1:14" s="83" customFormat="1" x14ac:dyDescent="0.2">
      <c r="A2426" s="81"/>
      <c r="B2426" s="82"/>
      <c r="D2426" s="84"/>
      <c r="E2426" s="81"/>
      <c r="F2426" s="81"/>
      <c r="G2426" s="82"/>
      <c r="I2426" s="84"/>
      <c r="J2426" s="81"/>
      <c r="K2426" s="81"/>
      <c r="L2426" s="82"/>
      <c r="N2426" s="84"/>
    </row>
    <row r="2427" spans="1:14" s="83" customFormat="1" x14ac:dyDescent="0.2">
      <c r="A2427" s="81"/>
      <c r="B2427" s="82"/>
      <c r="D2427" s="84"/>
      <c r="E2427" s="81"/>
      <c r="F2427" s="81"/>
      <c r="G2427" s="82"/>
      <c r="I2427" s="84"/>
      <c r="J2427" s="81"/>
      <c r="K2427" s="81"/>
      <c r="L2427" s="82"/>
      <c r="N2427" s="84"/>
    </row>
    <row r="2428" spans="1:14" s="83" customFormat="1" x14ac:dyDescent="0.2">
      <c r="A2428" s="81"/>
      <c r="B2428" s="82"/>
      <c r="D2428" s="84"/>
      <c r="E2428" s="81"/>
      <c r="F2428" s="81"/>
      <c r="G2428" s="82"/>
      <c r="I2428" s="84"/>
      <c r="J2428" s="81"/>
      <c r="K2428" s="81"/>
      <c r="L2428" s="82"/>
      <c r="N2428" s="84"/>
    </row>
    <row r="2429" spans="1:14" s="83" customFormat="1" x14ac:dyDescent="0.2">
      <c r="A2429" s="81"/>
      <c r="B2429" s="82"/>
      <c r="D2429" s="84"/>
      <c r="E2429" s="81"/>
      <c r="F2429" s="81"/>
      <c r="G2429" s="82"/>
      <c r="I2429" s="84"/>
      <c r="J2429" s="81"/>
      <c r="K2429" s="81"/>
      <c r="L2429" s="82"/>
      <c r="N2429" s="84"/>
    </row>
    <row r="2430" spans="1:14" s="83" customFormat="1" x14ac:dyDescent="0.2">
      <c r="A2430" s="81"/>
      <c r="B2430" s="82"/>
      <c r="D2430" s="84"/>
      <c r="E2430" s="81"/>
      <c r="F2430" s="81"/>
      <c r="G2430" s="82"/>
      <c r="I2430" s="84"/>
      <c r="J2430" s="81"/>
      <c r="K2430" s="81"/>
      <c r="L2430" s="82"/>
      <c r="N2430" s="84"/>
    </row>
    <row r="2431" spans="1:14" s="83" customFormat="1" x14ac:dyDescent="0.2">
      <c r="A2431" s="81"/>
      <c r="B2431" s="82"/>
      <c r="D2431" s="84"/>
      <c r="E2431" s="81"/>
      <c r="F2431" s="81"/>
      <c r="G2431" s="82"/>
      <c r="I2431" s="84"/>
      <c r="J2431" s="81"/>
      <c r="K2431" s="81"/>
      <c r="L2431" s="82"/>
      <c r="N2431" s="84"/>
    </row>
    <row r="2432" spans="1:14" s="83" customFormat="1" x14ac:dyDescent="0.2">
      <c r="A2432" s="81"/>
      <c r="B2432" s="82"/>
      <c r="D2432" s="84"/>
      <c r="E2432" s="81"/>
      <c r="F2432" s="81"/>
      <c r="G2432" s="82"/>
      <c r="I2432" s="84"/>
      <c r="J2432" s="81"/>
      <c r="K2432" s="81"/>
      <c r="L2432" s="82"/>
      <c r="N2432" s="84"/>
    </row>
    <row r="2433" spans="1:14" s="83" customFormat="1" x14ac:dyDescent="0.2">
      <c r="A2433" s="81"/>
      <c r="B2433" s="82"/>
      <c r="D2433" s="84"/>
      <c r="E2433" s="81"/>
      <c r="F2433" s="81"/>
      <c r="G2433" s="82"/>
      <c r="I2433" s="84"/>
      <c r="J2433" s="81"/>
      <c r="K2433" s="81"/>
      <c r="L2433" s="82"/>
      <c r="N2433" s="84"/>
    </row>
    <row r="2434" spans="1:14" s="83" customFormat="1" x14ac:dyDescent="0.2">
      <c r="A2434" s="81"/>
      <c r="B2434" s="82"/>
      <c r="D2434" s="84"/>
      <c r="E2434" s="81"/>
      <c r="F2434" s="81"/>
      <c r="G2434" s="82"/>
      <c r="I2434" s="84"/>
      <c r="J2434" s="81"/>
      <c r="K2434" s="81"/>
      <c r="L2434" s="82"/>
      <c r="N2434" s="84"/>
    </row>
    <row r="2435" spans="1:14" s="83" customFormat="1" x14ac:dyDescent="0.2">
      <c r="A2435" s="81"/>
      <c r="B2435" s="82"/>
      <c r="D2435" s="84"/>
      <c r="E2435" s="81"/>
      <c r="F2435" s="81"/>
      <c r="G2435" s="82"/>
      <c r="I2435" s="84"/>
      <c r="J2435" s="81"/>
      <c r="K2435" s="81"/>
      <c r="L2435" s="82"/>
      <c r="N2435" s="84"/>
    </row>
    <row r="2436" spans="1:14" s="83" customFormat="1" x14ac:dyDescent="0.2">
      <c r="A2436" s="81"/>
      <c r="B2436" s="82"/>
      <c r="D2436" s="84"/>
      <c r="E2436" s="81"/>
      <c r="F2436" s="81"/>
      <c r="G2436" s="82"/>
      <c r="I2436" s="84"/>
      <c r="J2436" s="81"/>
      <c r="K2436" s="81"/>
      <c r="L2436" s="82"/>
      <c r="N2436" s="84"/>
    </row>
    <row r="2437" spans="1:14" s="83" customFormat="1" x14ac:dyDescent="0.2">
      <c r="A2437" s="81"/>
      <c r="B2437" s="82"/>
      <c r="D2437" s="84"/>
      <c r="E2437" s="81"/>
      <c r="F2437" s="81"/>
      <c r="G2437" s="82"/>
      <c r="I2437" s="84"/>
      <c r="J2437" s="81"/>
      <c r="K2437" s="81"/>
      <c r="L2437" s="82"/>
      <c r="N2437" s="84"/>
    </row>
    <row r="2438" spans="1:14" s="83" customFormat="1" x14ac:dyDescent="0.2">
      <c r="A2438" s="81"/>
      <c r="B2438" s="82"/>
      <c r="D2438" s="84"/>
      <c r="E2438" s="81"/>
      <c r="F2438" s="81"/>
      <c r="G2438" s="82"/>
      <c r="I2438" s="84"/>
      <c r="J2438" s="81"/>
      <c r="K2438" s="81"/>
      <c r="L2438" s="82"/>
      <c r="N2438" s="84"/>
    </row>
    <row r="2439" spans="1:14" s="83" customFormat="1" x14ac:dyDescent="0.2">
      <c r="A2439" s="81"/>
      <c r="B2439" s="82"/>
      <c r="D2439" s="84"/>
      <c r="E2439" s="81"/>
      <c r="F2439" s="81"/>
      <c r="G2439" s="82"/>
      <c r="I2439" s="84"/>
      <c r="J2439" s="81"/>
      <c r="K2439" s="81"/>
      <c r="L2439" s="82"/>
      <c r="N2439" s="84"/>
    </row>
    <row r="2440" spans="1:14" s="83" customFormat="1" x14ac:dyDescent="0.2">
      <c r="A2440" s="81"/>
      <c r="B2440" s="82"/>
      <c r="D2440" s="84"/>
      <c r="E2440" s="81"/>
      <c r="F2440" s="81"/>
      <c r="G2440" s="82"/>
      <c r="I2440" s="84"/>
      <c r="J2440" s="81"/>
      <c r="K2440" s="81"/>
      <c r="L2440" s="82"/>
      <c r="N2440" s="84"/>
    </row>
    <row r="2441" spans="1:14" s="83" customFormat="1" x14ac:dyDescent="0.2">
      <c r="A2441" s="81"/>
      <c r="B2441" s="82"/>
      <c r="D2441" s="84"/>
      <c r="E2441" s="81"/>
      <c r="F2441" s="81"/>
      <c r="G2441" s="82"/>
      <c r="I2441" s="84"/>
      <c r="J2441" s="81"/>
      <c r="K2441" s="81"/>
      <c r="L2441" s="82"/>
      <c r="N2441" s="84"/>
    </row>
    <row r="2442" spans="1:14" s="83" customFormat="1" x14ac:dyDescent="0.2">
      <c r="A2442" s="81"/>
      <c r="B2442" s="82"/>
      <c r="D2442" s="84"/>
      <c r="E2442" s="81"/>
      <c r="F2442" s="81"/>
      <c r="G2442" s="82"/>
      <c r="I2442" s="84"/>
      <c r="J2442" s="81"/>
      <c r="K2442" s="81"/>
      <c r="L2442" s="82"/>
      <c r="N2442" s="84"/>
    </row>
    <row r="2443" spans="1:14" s="83" customFormat="1" x14ac:dyDescent="0.2">
      <c r="A2443" s="81"/>
      <c r="B2443" s="82"/>
      <c r="D2443" s="84"/>
      <c r="E2443" s="81"/>
      <c r="F2443" s="81"/>
      <c r="G2443" s="82"/>
      <c r="I2443" s="84"/>
      <c r="J2443" s="81"/>
      <c r="K2443" s="81"/>
      <c r="L2443" s="82"/>
      <c r="N2443" s="84"/>
    </row>
    <row r="2444" spans="1:14" s="83" customFormat="1" x14ac:dyDescent="0.2">
      <c r="A2444" s="81"/>
      <c r="B2444" s="82"/>
      <c r="D2444" s="84"/>
      <c r="E2444" s="81"/>
      <c r="F2444" s="81"/>
      <c r="G2444" s="82"/>
      <c r="I2444" s="84"/>
      <c r="J2444" s="81"/>
      <c r="K2444" s="81"/>
      <c r="L2444" s="82"/>
      <c r="N2444" s="84"/>
    </row>
    <row r="2445" spans="1:14" s="83" customFormat="1" x14ac:dyDescent="0.2">
      <c r="A2445" s="81"/>
      <c r="B2445" s="82"/>
      <c r="D2445" s="84"/>
      <c r="E2445" s="81"/>
      <c r="F2445" s="81"/>
      <c r="G2445" s="82"/>
      <c r="I2445" s="84"/>
      <c r="J2445" s="81"/>
      <c r="K2445" s="81"/>
      <c r="L2445" s="82"/>
      <c r="N2445" s="84"/>
    </row>
    <row r="2446" spans="1:14" s="83" customFormat="1" x14ac:dyDescent="0.2">
      <c r="A2446" s="81"/>
      <c r="B2446" s="82"/>
      <c r="D2446" s="84"/>
      <c r="E2446" s="81"/>
      <c r="F2446" s="81"/>
      <c r="G2446" s="82"/>
      <c r="I2446" s="84"/>
      <c r="J2446" s="81"/>
      <c r="K2446" s="81"/>
      <c r="L2446" s="82"/>
      <c r="N2446" s="84"/>
    </row>
    <row r="2447" spans="1:14" s="83" customFormat="1" x14ac:dyDescent="0.2">
      <c r="A2447" s="81"/>
      <c r="B2447" s="82"/>
      <c r="D2447" s="84"/>
      <c r="E2447" s="81"/>
      <c r="F2447" s="81"/>
      <c r="G2447" s="82"/>
      <c r="I2447" s="84"/>
      <c r="J2447" s="81"/>
      <c r="K2447" s="81"/>
      <c r="L2447" s="82"/>
      <c r="N2447" s="84"/>
    </row>
    <row r="2448" spans="1:14" s="83" customFormat="1" x14ac:dyDescent="0.2">
      <c r="A2448" s="81"/>
      <c r="B2448" s="82"/>
      <c r="D2448" s="84"/>
      <c r="E2448" s="81"/>
      <c r="F2448" s="81"/>
      <c r="G2448" s="82"/>
      <c r="I2448" s="84"/>
      <c r="J2448" s="81"/>
      <c r="K2448" s="81"/>
      <c r="L2448" s="82"/>
      <c r="N2448" s="84"/>
    </row>
    <row r="2449" spans="1:14" s="83" customFormat="1" x14ac:dyDescent="0.2">
      <c r="A2449" s="81"/>
      <c r="B2449" s="82"/>
      <c r="D2449" s="84"/>
      <c r="E2449" s="81"/>
      <c r="F2449" s="81"/>
      <c r="G2449" s="82"/>
      <c r="I2449" s="84"/>
      <c r="J2449" s="81"/>
      <c r="K2449" s="81"/>
      <c r="L2449" s="82"/>
      <c r="N2449" s="84"/>
    </row>
    <row r="2450" spans="1:14" s="83" customFormat="1" x14ac:dyDescent="0.2">
      <c r="A2450" s="81"/>
      <c r="B2450" s="82"/>
      <c r="D2450" s="84"/>
      <c r="E2450" s="81"/>
      <c r="F2450" s="81"/>
      <c r="G2450" s="82"/>
      <c r="I2450" s="84"/>
      <c r="J2450" s="81"/>
      <c r="K2450" s="81"/>
      <c r="L2450" s="82"/>
      <c r="N2450" s="84"/>
    </row>
    <row r="2451" spans="1:14" s="83" customFormat="1" x14ac:dyDescent="0.2">
      <c r="A2451" s="81"/>
      <c r="B2451" s="82"/>
      <c r="D2451" s="84"/>
      <c r="E2451" s="81"/>
      <c r="F2451" s="81"/>
      <c r="G2451" s="82"/>
      <c r="I2451" s="84"/>
      <c r="J2451" s="81"/>
      <c r="K2451" s="81"/>
      <c r="L2451" s="82"/>
      <c r="N2451" s="84"/>
    </row>
    <row r="2452" spans="1:14" s="83" customFormat="1" x14ac:dyDescent="0.2">
      <c r="A2452" s="81"/>
      <c r="B2452" s="82"/>
      <c r="D2452" s="84"/>
      <c r="E2452" s="81"/>
      <c r="F2452" s="81"/>
      <c r="G2452" s="82"/>
      <c r="I2452" s="84"/>
      <c r="J2452" s="81"/>
      <c r="K2452" s="81"/>
      <c r="L2452" s="82"/>
      <c r="N2452" s="84"/>
    </row>
    <row r="2453" spans="1:14" s="83" customFormat="1" x14ac:dyDescent="0.2">
      <c r="A2453" s="81"/>
      <c r="B2453" s="82"/>
      <c r="D2453" s="84"/>
      <c r="E2453" s="81"/>
      <c r="F2453" s="81"/>
      <c r="G2453" s="82"/>
      <c r="I2453" s="84"/>
      <c r="J2453" s="81"/>
      <c r="K2453" s="81"/>
      <c r="L2453" s="82"/>
      <c r="N2453" s="84"/>
    </row>
    <row r="2454" spans="1:14" s="83" customFormat="1" x14ac:dyDescent="0.2">
      <c r="A2454" s="81"/>
      <c r="B2454" s="82"/>
      <c r="D2454" s="84"/>
      <c r="E2454" s="81"/>
      <c r="F2454" s="81"/>
      <c r="G2454" s="82"/>
      <c r="I2454" s="84"/>
      <c r="J2454" s="81"/>
      <c r="K2454" s="81"/>
      <c r="L2454" s="82"/>
      <c r="N2454" s="84"/>
    </row>
    <row r="2455" spans="1:14" s="83" customFormat="1" x14ac:dyDescent="0.2">
      <c r="A2455" s="81"/>
      <c r="B2455" s="82"/>
      <c r="D2455" s="84"/>
      <c r="E2455" s="81"/>
      <c r="F2455" s="81"/>
      <c r="G2455" s="82"/>
      <c r="I2455" s="84"/>
      <c r="J2455" s="81"/>
      <c r="K2455" s="81"/>
      <c r="L2455" s="82"/>
      <c r="N2455" s="84"/>
    </row>
    <row r="2456" spans="1:14" s="83" customFormat="1" x14ac:dyDescent="0.2">
      <c r="A2456" s="81"/>
      <c r="B2456" s="82"/>
      <c r="D2456" s="84"/>
      <c r="E2456" s="81"/>
      <c r="F2456" s="81"/>
      <c r="G2456" s="82"/>
      <c r="I2456" s="84"/>
      <c r="J2456" s="81"/>
      <c r="K2456" s="81"/>
      <c r="L2456" s="82"/>
      <c r="N2456" s="84"/>
    </row>
    <row r="2457" spans="1:14" s="83" customFormat="1" x14ac:dyDescent="0.2">
      <c r="A2457" s="81"/>
      <c r="B2457" s="82"/>
      <c r="D2457" s="84"/>
      <c r="E2457" s="81"/>
      <c r="F2457" s="81"/>
      <c r="G2457" s="82"/>
      <c r="I2457" s="84"/>
      <c r="J2457" s="81"/>
      <c r="K2457" s="81"/>
      <c r="L2457" s="82"/>
      <c r="N2457" s="84"/>
    </row>
    <row r="2458" spans="1:14" s="83" customFormat="1" x14ac:dyDescent="0.2">
      <c r="A2458" s="81"/>
      <c r="B2458" s="82"/>
      <c r="D2458" s="84"/>
      <c r="E2458" s="81"/>
      <c r="F2458" s="81"/>
      <c r="G2458" s="82"/>
      <c r="I2458" s="84"/>
      <c r="J2458" s="81"/>
      <c r="K2458" s="81"/>
      <c r="L2458" s="82"/>
      <c r="N2458" s="84"/>
    </row>
    <row r="2459" spans="1:14" s="83" customFormat="1" x14ac:dyDescent="0.2">
      <c r="A2459" s="81"/>
      <c r="B2459" s="82"/>
      <c r="D2459" s="84"/>
      <c r="E2459" s="81"/>
      <c r="F2459" s="81"/>
      <c r="G2459" s="82"/>
      <c r="I2459" s="84"/>
      <c r="J2459" s="81"/>
      <c r="K2459" s="81"/>
      <c r="L2459" s="82"/>
      <c r="N2459" s="84"/>
    </row>
    <row r="2460" spans="1:14" s="83" customFormat="1" x14ac:dyDescent="0.2">
      <c r="A2460" s="81"/>
      <c r="B2460" s="82"/>
      <c r="D2460" s="84"/>
      <c r="E2460" s="81"/>
      <c r="F2460" s="81"/>
      <c r="G2460" s="82"/>
      <c r="I2460" s="84"/>
      <c r="J2460" s="81"/>
      <c r="K2460" s="81"/>
      <c r="L2460" s="82"/>
      <c r="N2460" s="84"/>
    </row>
    <row r="2461" spans="1:14" s="83" customFormat="1" x14ac:dyDescent="0.2">
      <c r="A2461" s="81"/>
      <c r="B2461" s="82"/>
      <c r="D2461" s="84"/>
      <c r="E2461" s="81"/>
      <c r="F2461" s="81"/>
      <c r="G2461" s="82"/>
      <c r="I2461" s="84"/>
      <c r="J2461" s="81"/>
      <c r="K2461" s="81"/>
      <c r="L2461" s="82"/>
      <c r="N2461" s="84"/>
    </row>
    <row r="2462" spans="1:14" s="83" customFormat="1" x14ac:dyDescent="0.2">
      <c r="A2462" s="81"/>
      <c r="B2462" s="82"/>
      <c r="D2462" s="84"/>
      <c r="E2462" s="81"/>
      <c r="F2462" s="81"/>
      <c r="G2462" s="82"/>
      <c r="I2462" s="84"/>
      <c r="J2462" s="81"/>
      <c r="K2462" s="81"/>
      <c r="L2462" s="82"/>
      <c r="N2462" s="84"/>
    </row>
    <row r="2463" spans="1:14" s="83" customFormat="1" x14ac:dyDescent="0.2">
      <c r="A2463" s="81"/>
      <c r="B2463" s="82"/>
      <c r="D2463" s="84"/>
      <c r="E2463" s="81"/>
      <c r="F2463" s="81"/>
      <c r="G2463" s="82"/>
      <c r="I2463" s="84"/>
      <c r="J2463" s="81"/>
      <c r="K2463" s="81"/>
      <c r="L2463" s="82"/>
      <c r="N2463" s="84"/>
    </row>
    <row r="2464" spans="1:14" s="83" customFormat="1" x14ac:dyDescent="0.2">
      <c r="A2464" s="81"/>
      <c r="B2464" s="82"/>
      <c r="D2464" s="84"/>
      <c r="E2464" s="81"/>
      <c r="F2464" s="81"/>
      <c r="G2464" s="82"/>
      <c r="I2464" s="84"/>
      <c r="J2464" s="81"/>
      <c r="K2464" s="81"/>
      <c r="L2464" s="82"/>
      <c r="N2464" s="84"/>
    </row>
    <row r="2465" spans="1:14" s="83" customFormat="1" x14ac:dyDescent="0.2">
      <c r="A2465" s="81"/>
      <c r="B2465" s="82"/>
      <c r="D2465" s="84"/>
      <c r="E2465" s="81"/>
      <c r="F2465" s="81"/>
      <c r="G2465" s="82"/>
      <c r="I2465" s="84"/>
      <c r="J2465" s="81"/>
      <c r="K2465" s="81"/>
      <c r="L2465" s="82"/>
      <c r="N2465" s="84"/>
    </row>
    <row r="2466" spans="1:14" s="83" customFormat="1" x14ac:dyDescent="0.2">
      <c r="A2466" s="81"/>
      <c r="B2466" s="82"/>
      <c r="D2466" s="84"/>
      <c r="E2466" s="81"/>
      <c r="F2466" s="81"/>
      <c r="G2466" s="82"/>
      <c r="I2466" s="84"/>
      <c r="J2466" s="81"/>
      <c r="K2466" s="81"/>
      <c r="L2466" s="82"/>
      <c r="N2466" s="84"/>
    </row>
    <row r="2467" spans="1:14" s="83" customFormat="1" x14ac:dyDescent="0.2">
      <c r="A2467" s="81"/>
      <c r="B2467" s="82"/>
      <c r="D2467" s="84"/>
      <c r="E2467" s="81"/>
      <c r="F2467" s="81"/>
      <c r="G2467" s="82"/>
      <c r="I2467" s="84"/>
      <c r="J2467" s="81"/>
      <c r="K2467" s="81"/>
      <c r="L2467" s="82"/>
      <c r="N2467" s="84"/>
    </row>
    <row r="2468" spans="1:14" s="83" customFormat="1" x14ac:dyDescent="0.2">
      <c r="A2468" s="81"/>
      <c r="B2468" s="82"/>
      <c r="D2468" s="84"/>
      <c r="E2468" s="81"/>
      <c r="F2468" s="81"/>
      <c r="G2468" s="82"/>
      <c r="I2468" s="84"/>
      <c r="J2468" s="81"/>
      <c r="K2468" s="81"/>
      <c r="L2468" s="82"/>
      <c r="N2468" s="84"/>
    </row>
    <row r="2469" spans="1:14" s="83" customFormat="1" x14ac:dyDescent="0.2">
      <c r="A2469" s="81"/>
      <c r="B2469" s="82"/>
      <c r="D2469" s="84"/>
      <c r="E2469" s="81"/>
      <c r="F2469" s="81"/>
      <c r="G2469" s="82"/>
      <c r="I2469" s="84"/>
      <c r="J2469" s="81"/>
      <c r="K2469" s="81"/>
      <c r="L2469" s="82"/>
      <c r="N2469" s="84"/>
    </row>
    <row r="2470" spans="1:14" s="83" customFormat="1" x14ac:dyDescent="0.2">
      <c r="A2470" s="81"/>
      <c r="B2470" s="82"/>
      <c r="D2470" s="84"/>
      <c r="E2470" s="81"/>
      <c r="F2470" s="81"/>
      <c r="G2470" s="82"/>
      <c r="I2470" s="84"/>
      <c r="J2470" s="81"/>
      <c r="K2470" s="81"/>
      <c r="L2470" s="82"/>
      <c r="N2470" s="84"/>
    </row>
    <row r="2471" spans="1:14" s="83" customFormat="1" x14ac:dyDescent="0.2">
      <c r="A2471" s="81"/>
      <c r="B2471" s="82"/>
      <c r="D2471" s="84"/>
      <c r="E2471" s="81"/>
      <c r="F2471" s="81"/>
      <c r="G2471" s="82"/>
      <c r="I2471" s="84"/>
      <c r="J2471" s="81"/>
      <c r="K2471" s="81"/>
      <c r="L2471" s="82"/>
      <c r="N2471" s="84"/>
    </row>
    <row r="2472" spans="1:14" s="83" customFormat="1" x14ac:dyDescent="0.2">
      <c r="A2472" s="81"/>
      <c r="B2472" s="82"/>
      <c r="D2472" s="84"/>
      <c r="E2472" s="81"/>
      <c r="F2472" s="81"/>
      <c r="G2472" s="82"/>
      <c r="I2472" s="84"/>
      <c r="J2472" s="81"/>
      <c r="K2472" s="81"/>
      <c r="L2472" s="82"/>
      <c r="N2472" s="84"/>
    </row>
    <row r="2473" spans="1:14" s="83" customFormat="1" x14ac:dyDescent="0.2">
      <c r="A2473" s="81"/>
      <c r="B2473" s="82"/>
      <c r="D2473" s="84"/>
      <c r="E2473" s="81"/>
      <c r="F2473" s="81"/>
      <c r="G2473" s="82"/>
      <c r="I2473" s="84"/>
      <c r="J2473" s="81"/>
      <c r="K2473" s="81"/>
      <c r="L2473" s="82"/>
      <c r="N2473" s="84"/>
    </row>
    <row r="2474" spans="1:14" s="83" customFormat="1" x14ac:dyDescent="0.2">
      <c r="A2474" s="81"/>
      <c r="B2474" s="82"/>
      <c r="D2474" s="84"/>
      <c r="E2474" s="81"/>
      <c r="F2474" s="81"/>
      <c r="G2474" s="82"/>
      <c r="I2474" s="84"/>
      <c r="J2474" s="81"/>
      <c r="K2474" s="81"/>
      <c r="L2474" s="82"/>
      <c r="N2474" s="84"/>
    </row>
    <row r="2475" spans="1:14" s="83" customFormat="1" x14ac:dyDescent="0.2">
      <c r="A2475" s="81"/>
      <c r="B2475" s="82"/>
      <c r="D2475" s="84"/>
      <c r="E2475" s="81"/>
      <c r="F2475" s="81"/>
      <c r="G2475" s="82"/>
      <c r="I2475" s="84"/>
      <c r="J2475" s="81"/>
      <c r="K2475" s="81"/>
      <c r="L2475" s="82"/>
      <c r="N2475" s="84"/>
    </row>
    <row r="2476" spans="1:14" s="83" customFormat="1" x14ac:dyDescent="0.2">
      <c r="A2476" s="81"/>
      <c r="B2476" s="82"/>
      <c r="D2476" s="84"/>
      <c r="E2476" s="81"/>
      <c r="F2476" s="81"/>
      <c r="G2476" s="82"/>
      <c r="I2476" s="84"/>
      <c r="J2476" s="81"/>
      <c r="K2476" s="81"/>
      <c r="L2476" s="82"/>
      <c r="N2476" s="84"/>
    </row>
    <row r="2477" spans="1:14" s="83" customFormat="1" x14ac:dyDescent="0.2">
      <c r="A2477" s="81"/>
      <c r="B2477" s="82"/>
      <c r="D2477" s="84"/>
      <c r="E2477" s="81"/>
      <c r="F2477" s="81"/>
      <c r="G2477" s="82"/>
      <c r="I2477" s="84"/>
      <c r="J2477" s="81"/>
      <c r="K2477" s="81"/>
      <c r="L2477" s="82"/>
      <c r="N2477" s="84"/>
    </row>
    <row r="2478" spans="1:14" s="83" customFormat="1" x14ac:dyDescent="0.2">
      <c r="A2478" s="81"/>
      <c r="B2478" s="82"/>
      <c r="D2478" s="84"/>
      <c r="E2478" s="81"/>
      <c r="F2478" s="81"/>
      <c r="G2478" s="82"/>
      <c r="I2478" s="84"/>
      <c r="J2478" s="81"/>
      <c r="K2478" s="81"/>
      <c r="L2478" s="82"/>
      <c r="N2478" s="84"/>
    </row>
    <row r="2479" spans="1:14" s="83" customFormat="1" x14ac:dyDescent="0.2">
      <c r="A2479" s="81"/>
      <c r="B2479" s="82"/>
      <c r="D2479" s="84"/>
      <c r="E2479" s="81"/>
      <c r="F2479" s="81"/>
      <c r="G2479" s="82"/>
      <c r="I2479" s="84"/>
      <c r="J2479" s="81"/>
      <c r="K2479" s="81"/>
      <c r="L2479" s="82"/>
      <c r="N2479" s="84"/>
    </row>
    <row r="2480" spans="1:14" s="83" customFormat="1" x14ac:dyDescent="0.2">
      <c r="A2480" s="81"/>
      <c r="B2480" s="82"/>
      <c r="D2480" s="84"/>
      <c r="E2480" s="81"/>
      <c r="F2480" s="81"/>
      <c r="G2480" s="82"/>
      <c r="I2480" s="84"/>
      <c r="J2480" s="81"/>
      <c r="K2480" s="81"/>
      <c r="L2480" s="82"/>
      <c r="N2480" s="84"/>
    </row>
    <row r="2481" spans="1:14" s="83" customFormat="1" x14ac:dyDescent="0.2">
      <c r="A2481" s="81"/>
      <c r="B2481" s="82"/>
      <c r="D2481" s="84"/>
      <c r="E2481" s="81"/>
      <c r="F2481" s="81"/>
      <c r="G2481" s="82"/>
      <c r="I2481" s="84"/>
      <c r="J2481" s="81"/>
      <c r="K2481" s="81"/>
      <c r="L2481" s="82"/>
      <c r="N2481" s="84"/>
    </row>
    <row r="2482" spans="1:14" s="83" customFormat="1" x14ac:dyDescent="0.2">
      <c r="A2482" s="81"/>
      <c r="B2482" s="82"/>
      <c r="D2482" s="84"/>
      <c r="E2482" s="81"/>
      <c r="F2482" s="81"/>
      <c r="G2482" s="82"/>
      <c r="I2482" s="84"/>
      <c r="J2482" s="81"/>
      <c r="K2482" s="81"/>
      <c r="L2482" s="82"/>
      <c r="N2482" s="84"/>
    </row>
    <row r="2483" spans="1:14" s="83" customFormat="1" x14ac:dyDescent="0.2">
      <c r="A2483" s="81"/>
      <c r="B2483" s="82"/>
      <c r="D2483" s="84"/>
      <c r="E2483" s="81"/>
      <c r="F2483" s="81"/>
      <c r="G2483" s="82"/>
      <c r="I2483" s="84"/>
      <c r="J2483" s="81"/>
      <c r="K2483" s="81"/>
      <c r="L2483" s="82"/>
      <c r="N2483" s="84"/>
    </row>
    <row r="2484" spans="1:14" s="83" customFormat="1" x14ac:dyDescent="0.2">
      <c r="A2484" s="81"/>
      <c r="B2484" s="108"/>
      <c r="D2484" s="84"/>
      <c r="E2484" s="98"/>
      <c r="F2484" s="81"/>
      <c r="G2484" s="108"/>
      <c r="I2484" s="84"/>
      <c r="J2484" s="98"/>
      <c r="K2484" s="81"/>
      <c r="L2484" s="108"/>
      <c r="N2484" s="84"/>
    </row>
  </sheetData>
  <mergeCells count="3">
    <mergeCell ref="A1:N1"/>
    <mergeCell ref="B193:D193"/>
    <mergeCell ref="B194:D194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M70-01 SN 6723</vt:lpstr>
      <vt:lpstr>M70-02 SN 6737 </vt:lpstr>
      <vt:lpstr>M70-03 SN 6741</vt:lpstr>
      <vt:lpstr>HOIST</vt:lpstr>
      <vt:lpstr>'M70-02 SN 6737 '!Print_Area</vt:lpstr>
      <vt:lpstr>'M70-03 SN 6741'!Print_Area</vt:lpstr>
      <vt:lpstr>HOIST!Print_Titles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 Ishak</dc:creator>
  <cp:lastModifiedBy>AMO Eng APMM GAM</cp:lastModifiedBy>
  <cp:lastPrinted>2023-12-27T03:59:28Z</cp:lastPrinted>
  <dcterms:created xsi:type="dcterms:W3CDTF">2006-07-20T06:14:27Z</dcterms:created>
  <dcterms:modified xsi:type="dcterms:W3CDTF">2024-09-19T05:42:18Z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