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G:\My Drive\AW139 AO\2023\OCTOBER\"/>
    </mc:Choice>
  </mc:AlternateContent>
  <xr:revisionPtr revIDLastSave="0" documentId="13_ncr:1_{2204270B-6D62-4567-9D6D-F3E726FBCA6C}" xr6:coauthVersionLast="47" xr6:coauthVersionMax="47" xr10:uidLastSave="{00000000-0000-0000-0000-000000000000}"/>
  <bookViews>
    <workbookView xWindow="-120" yWindow="-120" windowWidth="29040" windowHeight="15720" tabRatio="659" xr2:uid="{00000000-000D-0000-FFFF-FFFF00000000}"/>
  </bookViews>
  <sheets>
    <sheet name="LAMPIRAN 1 - A" sheetId="1" r:id="rId1"/>
    <sheet name="LAMPIRAN 1 - B " sheetId="3" r:id="rId2"/>
    <sheet name="Sheet1" sheetId="4" r:id="rId3"/>
    <sheet name="Sheet2" sheetId="5" r:id="rId4"/>
  </sheets>
  <externalReferences>
    <externalReference r:id="rId5"/>
    <externalReference r:id="rId6"/>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A'!$A$1:$BJ$88</definedName>
    <definedName name="_xlnm.Print_Area" localSheetId="1">'LAMPIRAN 1 - B '!$A$1:$T$153</definedName>
    <definedName name="_xlnm.Print_Titles" localSheetId="1">'LAMPIRAN 1 - B '!$1:$11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7" i="3" l="1"/>
  <c r="D12" i="3"/>
  <c r="N13" i="3" l="1"/>
  <c r="BB11" i="1"/>
  <c r="N75" i="3"/>
  <c r="N74" i="3" l="1"/>
  <c r="N59" i="3"/>
  <c r="Q54" i="3"/>
  <c r="N32" i="3" l="1"/>
  <c r="Q100" i="3" l="1"/>
  <c r="N28" i="3"/>
  <c r="N15" i="3"/>
  <c r="N50" i="3" l="1"/>
  <c r="N49" i="3"/>
  <c r="N48" i="3"/>
  <c r="N23" i="3"/>
  <c r="N14" i="3"/>
  <c r="Q27" i="3"/>
  <c r="Q26" i="3"/>
  <c r="N30" i="3"/>
  <c r="N29" i="3"/>
  <c r="N16" i="3"/>
  <c r="P38" i="3"/>
  <c r="N37" i="3"/>
  <c r="P37" i="3" s="1"/>
  <c r="Q37" i="3"/>
  <c r="Q33" i="3"/>
  <c r="N31" i="3"/>
  <c r="Q39" i="3" l="1"/>
  <c r="N39" i="3"/>
  <c r="P39" i="3" s="1"/>
  <c r="Q36" i="3"/>
  <c r="P53" i="3"/>
  <c r="Q34" i="3"/>
  <c r="BH13" i="1" l="1"/>
  <c r="BI8" i="1" l="1"/>
  <c r="BH8" i="1"/>
  <c r="C47" i="3" l="1"/>
  <c r="BI17" i="1"/>
  <c r="BJ17" i="1" s="1"/>
  <c r="BH22" i="1"/>
  <c r="BJ8" i="1"/>
  <c r="BH17" i="1"/>
  <c r="P34" i="3" l="1"/>
  <c r="P33" i="3"/>
  <c r="P77" i="3" l="1"/>
  <c r="P76" i="3"/>
  <c r="P32" i="3"/>
  <c r="P31" i="3"/>
  <c r="Q30" i="3"/>
  <c r="P30" i="3"/>
  <c r="N62" i="3" l="1"/>
  <c r="Q73" i="3"/>
  <c r="Q72" i="3"/>
  <c r="P28" i="3" l="1"/>
  <c r="Q153" i="3"/>
  <c r="O152" i="3"/>
  <c r="Q149" i="3"/>
  <c r="Q146" i="3"/>
  <c r="N146" i="3"/>
  <c r="Q145" i="3"/>
  <c r="N144" i="3"/>
  <c r="Q140" i="3"/>
  <c r="Q139" i="3"/>
  <c r="Q138" i="3"/>
  <c r="Q137" i="3"/>
  <c r="P133" i="3"/>
  <c r="Q132" i="3"/>
  <c r="Q131" i="3"/>
  <c r="Q130" i="3"/>
  <c r="P129" i="3"/>
  <c r="N126" i="3"/>
  <c r="Q124" i="3"/>
  <c r="Q123" i="3"/>
  <c r="N122" i="3"/>
  <c r="Q121" i="3"/>
  <c r="Q120" i="3"/>
  <c r="Q119" i="3"/>
  <c r="N119" i="3"/>
  <c r="T117" i="3"/>
  <c r="Q115" i="3"/>
  <c r="Q114" i="3"/>
  <c r="Q113" i="3"/>
  <c r="Q112" i="3"/>
  <c r="N111" i="3"/>
  <c r="N110" i="3"/>
  <c r="T109" i="3"/>
  <c r="N109" i="3"/>
  <c r="N108" i="3"/>
  <c r="T106" i="3"/>
  <c r="D106" i="3"/>
  <c r="P149" i="3" s="1"/>
  <c r="Q95" i="3"/>
  <c r="P95" i="3"/>
  <c r="P94" i="3"/>
  <c r="Q92" i="3"/>
  <c r="Q91" i="3"/>
  <c r="Q90" i="3"/>
  <c r="Q89" i="3"/>
  <c r="Q75" i="3"/>
  <c r="P74" i="3"/>
  <c r="Q71" i="3"/>
  <c r="Q70" i="3"/>
  <c r="Q69" i="3"/>
  <c r="P69" i="3"/>
  <c r="T67" i="3"/>
  <c r="Q67" i="3"/>
  <c r="Q66" i="3"/>
  <c r="Q65" i="3"/>
  <c r="Q64" i="3"/>
  <c r="Q63" i="3"/>
  <c r="P62" i="3"/>
  <c r="P61" i="3"/>
  <c r="P60" i="3"/>
  <c r="P59" i="3"/>
  <c r="T57" i="3"/>
  <c r="P50" i="3"/>
  <c r="Q49" i="3"/>
  <c r="P49" i="3"/>
  <c r="P48" i="3"/>
  <c r="Q44" i="3"/>
  <c r="Q43" i="3"/>
  <c r="Q42" i="3"/>
  <c r="Q41" i="3"/>
  <c r="T34" i="3"/>
  <c r="Q29" i="3"/>
  <c r="Q25" i="3"/>
  <c r="Q24" i="3"/>
  <c r="Q23" i="3"/>
  <c r="P23" i="3"/>
  <c r="Q21" i="3"/>
  <c r="Q19" i="3"/>
  <c r="T18" i="3"/>
  <c r="Q18" i="3"/>
  <c r="Q17" i="3"/>
  <c r="P15" i="3"/>
  <c r="P14" i="3"/>
  <c r="P13" i="3"/>
  <c r="T12" i="3"/>
  <c r="C34" i="3"/>
  <c r="BH31" i="1"/>
  <c r="BI26" i="1"/>
  <c r="BJ26" i="1" s="1"/>
  <c r="BH26" i="1"/>
  <c r="P108" i="3" l="1"/>
  <c r="P110" i="3"/>
  <c r="P111" i="3"/>
  <c r="P125" i="3"/>
  <c r="P126" i="3"/>
  <c r="P146" i="3"/>
  <c r="P119" i="3"/>
  <c r="P127" i="3"/>
  <c r="P128" i="3"/>
  <c r="P144" i="3"/>
  <c r="P131" i="3"/>
  <c r="P109" i="3"/>
  <c r="P122" i="3"/>
  <c r="P132" i="3"/>
  <c r="BJ35" i="1"/>
  <c r="C89" i="3"/>
  <c r="P75" i="3"/>
  <c r="P96" i="3"/>
  <c r="C76" i="3"/>
  <c r="P16" i="3"/>
  <c r="P29" i="3"/>
</calcChain>
</file>

<file path=xl/sharedStrings.xml><?xml version="1.0" encoding="utf-8"?>
<sst xmlns="http://schemas.openxmlformats.org/spreadsheetml/2006/main" count="656" uniqueCount="274">
  <si>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</si>
  <si>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</si>
  <si>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</si>
  <si>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</si>
  <si>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</si>
  <si>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</si>
  <si>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</si>
  <si>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</si>
  <si>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</si>
  <si>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</si>
  <si>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</si>
  <si>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</si>
  <si>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</si>
  <si>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</si>
  <si>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</si>
  <si>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</si>
  <si>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</si>
  <si>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</si>
  <si>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</si>
  <si>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</si>
  <si>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</si>
  <si>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</si>
  <si>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</si>
  <si>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 xml:space="preserve"> </t>
  </si>
  <si>
    <t>M72-02                                       s/n: 31315</t>
  </si>
  <si>
    <t>M72-03                                       s/n: 31316</t>
  </si>
  <si>
    <t xml:space="preserve">                                                                                                                               </t>
  </si>
  <si>
    <t>AVERAGE</t>
  </si>
  <si>
    <t>Prepared by:</t>
  </si>
  <si>
    <t>NOTES:</t>
  </si>
  <si>
    <t>Verified by:</t>
  </si>
  <si>
    <t xml:space="preserve">Sign: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</si>
  <si>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</si>
  <si>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</si>
  <si>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</si>
  <si>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</si>
  <si>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</si>
  <si>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</si>
  <si>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</si>
  <si>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</si>
  <si>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</si>
  <si>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</si>
  <si>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</si>
  <si>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</si>
  <si>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</si>
  <si>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</si>
  <si>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</si>
  <si>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</si>
  <si>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</si>
  <si>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</si>
  <si>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</si>
  <si>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</si>
  <si>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</si>
  <si>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</si>
  <si>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UNSERVICEABLE (U/S) </t>
  </si>
  <si>
    <t>MR &amp; TR Vibration Cx (50 hrs)</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</si>
  <si>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</si>
  <si>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</si>
  <si>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</si>
  <si>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</si>
  <si>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</si>
  <si>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</si>
  <si>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</si>
  <si>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</si>
  <si>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</si>
  <si>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</si>
  <si>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</si>
  <si>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</si>
  <si>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</si>
  <si>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</si>
  <si>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</si>
  <si>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</si>
  <si>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</si>
  <si>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</si>
  <si>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</si>
  <si>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</si>
  <si>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</si>
  <si>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</si>
  <si>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</si>
  <si>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</si>
  <si>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</si>
  <si>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</si>
  <si>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</si>
  <si>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</si>
  <si>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</si>
  <si>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</si>
  <si>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</si>
  <si>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</si>
  <si>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</si>
  <si>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</si>
  <si>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</si>
  <si>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</si>
  <si>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</si>
  <si>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</si>
  <si>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</si>
  <si>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</si>
  <si>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</si>
  <si>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</si>
  <si>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</si>
  <si>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</si>
  <si>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</si>
  <si>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</si>
  <si>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</si>
  <si>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</si>
  <si>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</si>
  <si>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</si>
  <si>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</si>
  <si>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</si>
  <si>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</si>
  <si>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</si>
  <si>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</si>
  <si>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</si>
  <si>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</si>
  <si>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</si>
  <si>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</si>
  <si>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</si>
  <si>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</si>
  <si>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</si>
  <si>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</si>
  <si>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</si>
  <si>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</si>
  <si>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</si>
  <si>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</si>
  <si>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</si>
  <si>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</si>
  <si>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</si>
  <si>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</si>
  <si>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</si>
  <si>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</si>
  <si>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</si>
  <si>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</si>
  <si>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6 Mnth. Insp.</t>
  </si>
  <si>
    <t>CEU SER NO:      3421282</t>
  </si>
  <si>
    <t>1 Mth FLIR Purging</t>
  </si>
  <si>
    <t>TFU SER NO:       3411282</t>
  </si>
  <si>
    <t>FMS NAV Data Update</t>
  </si>
  <si>
    <t>HCU SER NO:       3431282</t>
  </si>
  <si>
    <t xml:space="preserve">  </t>
  </si>
  <si>
    <t>50 Hrs / 2 Mth</t>
  </si>
  <si>
    <t>LOUD HAILER</t>
  </si>
  <si>
    <t>M72-01</t>
  </si>
  <si>
    <t>3 Mth Anti-Microbial Additives Application</t>
  </si>
  <si>
    <t>120 Days Insp</t>
  </si>
  <si>
    <t>RESCUE HOIST</t>
  </si>
  <si>
    <t>150 Hrs / 1 Y Insp</t>
  </si>
  <si>
    <t>ENG #1</t>
  </si>
  <si>
    <t>300 Hrs Insp</t>
  </si>
  <si>
    <t>PCE-</t>
  </si>
  <si>
    <t>300 Hrs / 6 Month Insp</t>
  </si>
  <si>
    <t>KB0742</t>
  </si>
  <si>
    <t>200 Hrs Insp</t>
  </si>
  <si>
    <t>402 Hrs Insp</t>
  </si>
  <si>
    <t>CARGO HOOK</t>
  </si>
  <si>
    <t>CORROSION CONTROL PROGRAMME (CCP)</t>
  </si>
  <si>
    <t>REMOVED</t>
  </si>
  <si>
    <t>7 Day CCP</t>
  </si>
  <si>
    <t>1 Mth CCP</t>
  </si>
  <si>
    <t>FLOATATION SYS</t>
  </si>
  <si>
    <t>3 Mth CCP</t>
  </si>
  <si>
    <t>6 Mth CCP</t>
  </si>
  <si>
    <t>SER NO:  249 , 235 , 139 , 139</t>
  </si>
  <si>
    <t>ENG #2</t>
  </si>
  <si>
    <t>SERVICE BULLETIN / AIRWORTHINESS DIRECTIVE</t>
  </si>
  <si>
    <t>KB0739</t>
  </si>
  <si>
    <t>ASB139-654 (Part II) - Main Rotor Swashplate Boot Insp - EVERY 50FH</t>
  </si>
  <si>
    <t>LIFE RAFT</t>
  </si>
  <si>
    <t>ASB139-724 REV B - TR Damper Bracket Insp.            EVERY 50FH/6M</t>
  </si>
  <si>
    <t>SB139-728 TR Duplex Bearing Insp (Part I) - EVERY 50FH</t>
  </si>
  <si>
    <t>SER NO:  232 , 206</t>
  </si>
  <si>
    <t>ANN. INSP: 26/1/2024</t>
  </si>
  <si>
    <t>COMPONENT</t>
  </si>
  <si>
    <t>SERVICING / ANNUAL</t>
  </si>
  <si>
    <t>O/HAUL</t>
  </si>
  <si>
    <t>AC LANDING CYCLE</t>
  </si>
  <si>
    <t>FUEL</t>
  </si>
  <si>
    <t xml:space="preserve">          </t>
  </si>
  <si>
    <t>25 Hrs  Insp</t>
  </si>
  <si>
    <t>1 Mth Insp. Hoist</t>
  </si>
  <si>
    <t>3 Mth Insp HOIST</t>
  </si>
  <si>
    <t>6 Mth Insp.</t>
  </si>
  <si>
    <t>FMS Nav Data Updates</t>
  </si>
  <si>
    <t xml:space="preserve">   </t>
  </si>
  <si>
    <t>50Hrs / 2 Mths Insp</t>
  </si>
  <si>
    <t>M72-02</t>
  </si>
  <si>
    <t>SER NO: 40096</t>
  </si>
  <si>
    <t xml:space="preserve">MR &amp; TR Vibration Cx - 50 hrs </t>
  </si>
  <si>
    <t>CART. SER NO:  13750</t>
  </si>
  <si>
    <t>6 MTH CX:  14/12/2023</t>
  </si>
  <si>
    <t>KB0740</t>
  </si>
  <si>
    <t>Pitch Link Play Check (150 FH Reduced to 100 FH)</t>
  </si>
  <si>
    <t xml:space="preserve">S/N: </t>
  </si>
  <si>
    <t xml:space="preserve">PCE- </t>
  </si>
  <si>
    <t>KB0732</t>
  </si>
  <si>
    <t>S/N: 229, 236</t>
  </si>
  <si>
    <t>ANN. INSP : 9/5/2024</t>
  </si>
  <si>
    <t>NIL</t>
  </si>
  <si>
    <t>Float Annual Insp</t>
  </si>
  <si>
    <t>\</t>
  </si>
  <si>
    <t xml:space="preserve"> 'US'    </t>
  </si>
  <si>
    <t xml:space="preserve">                   </t>
  </si>
  <si>
    <t xml:space="preserve">150 Hrs Insp. </t>
  </si>
  <si>
    <t>1 Mth Insp HOIST</t>
  </si>
  <si>
    <t>TFU S/N: 3411283</t>
  </si>
  <si>
    <t>6 Mth. Insp.</t>
  </si>
  <si>
    <t>CEU S/N: 3411283</t>
  </si>
  <si>
    <t>M72-03</t>
  </si>
  <si>
    <t>N/A</t>
  </si>
  <si>
    <t xml:space="preserve">     </t>
  </si>
  <si>
    <t>SER NO : 40096</t>
  </si>
  <si>
    <t>OPS HOURS : 66.9</t>
  </si>
  <si>
    <t>CART SER NO:11201</t>
  </si>
  <si>
    <t>6 MONTH CX: 20/12/2023</t>
  </si>
  <si>
    <t>Main Battery (Cap CX) S/N: 11000779</t>
  </si>
  <si>
    <t>Aux Battery (Cap Cx) S/N:10802955</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</si>
  <si>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</si>
  <si>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</si>
  <si>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</si>
  <si>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</si>
  <si>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</si>
  <si>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</si>
  <si>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</si>
  <si>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</si>
  <si>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</si>
  <si>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</si>
  <si>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</si>
  <si>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</si>
  <si>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</si>
  <si>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</si>
  <si>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</si>
  <si>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</si>
  <si>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</si>
  <si>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</si>
  <si>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</si>
  <si>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</si>
  <si>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</si>
  <si>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</si>
  <si>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</si>
  <si>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</si>
  <si>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</si>
  <si>
    <t xml:space="preserve">MR &amp; TR Vibration Cx (50 hrs) </t>
  </si>
  <si>
    <t>Aux Battery (Cap Cx) S/N: 10900402</t>
  </si>
  <si>
    <t>Main Battery (Cap Cx) S/N: 11903005</t>
  </si>
  <si>
    <t>ANN. INSP: 26/12/2023</t>
  </si>
  <si>
    <t>450 FH / 18 M Insp</t>
  </si>
  <si>
    <t>300 Hrs / 1 Year Insp</t>
  </si>
  <si>
    <t>1 Year Inspection</t>
  </si>
  <si>
    <t>900 FH / 1 Y Inspection</t>
  </si>
  <si>
    <t>1200 FH / 1 Y Inspection</t>
  </si>
  <si>
    <t>OPS HRS:   71.3</t>
  </si>
  <si>
    <t>SER NO: 40077</t>
  </si>
  <si>
    <t>CART. SER NO:  12424</t>
  </si>
  <si>
    <t>6 MTH CX:  13/03/2024</t>
  </si>
  <si>
    <t>Main Battery (Cap Cx) S/N: 12100162</t>
  </si>
  <si>
    <t>Aux Battery (Cap Cx) S/N: 10601367</t>
  </si>
  <si>
    <t>Main Rotor Actuator Replacement due 4500 Airframe Hrs (OV) S/N: HSC222303</t>
  </si>
  <si>
    <t>450 FH - Hoist Inspection</t>
  </si>
  <si>
    <t>Emergency Float Annual</t>
  </si>
  <si>
    <t>S/N ; 247, 240, 132, 107</t>
  </si>
  <si>
    <t>MVA Torque Cx (After 30FH from installation)</t>
  </si>
  <si>
    <t>25.9.23</t>
  </si>
  <si>
    <t xml:space="preserve">SERVICEABLE (PMC) </t>
  </si>
  <si>
    <t>FLIR NOT FITTED</t>
  </si>
  <si>
    <t>S' PMC</t>
  </si>
  <si>
    <t xml:space="preserve">SERVICEABLE (FMC) </t>
  </si>
  <si>
    <t>ANN. INSP : 23/3/2024</t>
  </si>
  <si>
    <t>25.12.23</t>
  </si>
  <si>
    <t>OPS HRS:   30.5</t>
  </si>
  <si>
    <t>S' FMC</t>
  </si>
  <si>
    <t xml:space="preserve">    </t>
  </si>
  <si>
    <t>LAST FLOWN 11/10/2023</t>
  </si>
  <si>
    <t>1646kg</t>
  </si>
  <si>
    <t>1640kg</t>
  </si>
  <si>
    <t>M72-01: NIL</t>
  </si>
  <si>
    <t>M72-02: NIL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</si>
</sst>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14409]dd/mm/yy"/>
    <numFmt numFmtId="176" formatCode="0\ \L"/>
    <numFmt numFmtId="177" formatCode="0.0"/>
    <numFmt numFmtId="178" formatCode="[$-14409]d/m/yyyy;@"/>
    <numFmt numFmtId="179" formatCode="d\-mmm\-yyyy"/>
    <numFmt numFmtId="180" formatCode="0.0\ \H\r\s"/>
    <numFmt numFmtId="181" formatCode="0\%"/>
    <numFmt numFmtId="182" formatCode="0.0\%"/>
  </numFmts>
  <fonts count="106">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0"/>
      <color rgb="FFC00000"/>
      <name val="Century Gothic"/>
      <family val="2"/>
    </font>
    <font>
      <b/>
      <sz val="14"/>
      <color rgb="FF00B0F0"/>
      <name val="Century Gothic"/>
      <family val="2"/>
    </font>
    <font>
      <sz val="13"/>
      <name val="Century Gothic"/>
      <family val="2"/>
    </font>
    <font>
      <b/>
      <sz val="16"/>
      <color rgb="FF0000FF"/>
      <name val="Century Gothic"/>
      <family val="2"/>
    </font>
    <font>
      <b/>
      <sz val="16"/>
      <color rgb="FFFF0000"/>
      <name val="Century Gothic"/>
      <family val="2"/>
    </font>
    <font>
      <b/>
      <sz val="16"/>
      <color theme="0" tint="-0.14996795556505021"/>
      <name val="Century Gothic"/>
      <family val="2"/>
    </font>
    <font>
      <sz val="12"/>
      <name val="Tahoma"/>
      <family val="2"/>
    </font>
    <font>
      <sz val="12"/>
      <color rgb="FF00B050"/>
      <name val="Century Gothic"/>
      <family val="2"/>
    </font>
    <font>
      <sz val="10"/>
      <color rgb="FFFF0000"/>
      <name val="Century Gothic"/>
      <family val="2"/>
    </font>
    <font>
      <sz val="12"/>
      <color rgb="FFFF0000"/>
      <name val="Century Gothic"/>
      <family val="2"/>
    </font>
    <font>
      <b/>
      <sz val="12"/>
      <name val="Tahoma"/>
      <family val="2"/>
    </font>
    <font>
      <i/>
      <sz val="9"/>
      <name val="Century Gothic"/>
      <family val="2"/>
    </font>
    <font>
      <b/>
      <sz val="14"/>
      <color rgb="FF00B050"/>
      <name val="Century Gothic"/>
      <family val="2"/>
    </font>
    <font>
      <sz val="12"/>
      <color theme="1"/>
      <name val="Tahoma"/>
      <family val="2"/>
    </font>
    <font>
      <sz val="12"/>
      <color rgb="FFFF0000"/>
      <name val="Tahoma"/>
      <family val="2"/>
    </font>
    <font>
      <b/>
      <sz val="14"/>
      <color theme="1"/>
      <name val="Century Gothic"/>
      <family val="2"/>
    </font>
    <font>
      <b/>
      <sz val="14"/>
      <color rgb="FFFF0000"/>
      <name val="Tahoma"/>
      <family val="2"/>
    </font>
    <font>
      <b/>
      <sz val="14"/>
      <name val="Tahoma"/>
      <family val="2"/>
    </font>
    <font>
      <b/>
      <sz val="13"/>
      <color rgb="FFFF0000"/>
      <name val="Century Gothic"/>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96795556505021"/>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1"/>
      <color rgb="FFFF000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color indexed="8"/>
      <name val="Calibri"/>
      <family val="2"/>
    </font>
    <font>
      <b/>
      <i/>
      <sz val="9"/>
      <name val="Calibri"/>
      <family val="2"/>
    </font>
    <font>
      <b/>
      <i/>
      <sz val="10"/>
      <color indexed="8"/>
      <name val="Calibri"/>
      <family val="2"/>
    </font>
    <font>
      <b/>
      <i/>
      <sz val="11"/>
      <color indexed="10"/>
      <name val="Calibri"/>
      <family val="2"/>
    </font>
    <font>
      <b/>
      <i/>
      <sz val="9"/>
      <color rgb="FFFF0000"/>
      <name val="Calibri"/>
      <family val="2"/>
      <scheme val="minor"/>
    </font>
    <font>
      <b/>
      <i/>
      <sz val="9"/>
      <color rgb="FFFF0000"/>
      <name val="Calibri"/>
      <family val="2"/>
    </font>
    <font>
      <b/>
      <i/>
      <sz val="9"/>
      <color theme="1"/>
      <name val="Calibri"/>
      <family val="2"/>
    </font>
    <font>
      <b/>
      <sz val="11"/>
      <name val="Tahoma"/>
      <family val="2"/>
    </font>
    <font>
      <b/>
      <sz val="11"/>
      <color indexed="8"/>
      <name val="Tahoma"/>
      <family val="2"/>
    </font>
    <font>
      <sz val="10.5"/>
      <name val="Tahoma"/>
      <family val="2"/>
    </font>
    <font>
      <b/>
      <sz val="10"/>
      <name val="Tahoma"/>
      <family val="2"/>
    </font>
    <font>
      <b/>
      <i/>
      <sz val="10"/>
      <color rgb="FFFF0000"/>
      <name val="Calibri"/>
      <family val="2"/>
      <scheme val="minor"/>
    </font>
    <font>
      <b/>
      <i/>
      <sz val="9"/>
      <name val="Calibri"/>
      <family val="2"/>
      <scheme val="minor"/>
    </font>
    <font>
      <b/>
      <sz val="11"/>
      <name val="Calibri"/>
      <family val="2"/>
    </font>
    <font>
      <sz val="18"/>
      <color indexed="8"/>
      <name val="Calibri"/>
      <family val="2"/>
    </font>
    <font>
      <b/>
      <sz val="11"/>
      <color rgb="FFFF000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sz val="12"/>
      <name val="Tahoma"/>
      <family val="2"/>
    </font>
    <font>
      <b/>
      <i/>
      <sz val="9"/>
      <name val="Calibri"/>
      <family val="2"/>
    </font>
    <font>
      <b/>
      <i/>
      <sz val="9"/>
      <color rgb="FFFF0000"/>
      <name val="Calibri"/>
      <family val="2"/>
    </font>
    <font>
      <sz val="8"/>
      <name val="Calibri"/>
      <family val="2"/>
    </font>
    <font>
      <b/>
      <sz val="14"/>
      <color rgb="FFFF0000"/>
      <name val="Century Gothic"/>
      <family val="2"/>
    </font>
    <font>
      <b/>
      <sz val="12"/>
      <color rgb="FFFF0000"/>
      <name val="Century Gothic"/>
      <family val="2"/>
    </font>
    <font>
      <sz val="10"/>
      <name val="Century Gothic"/>
      <family val="2"/>
    </font>
    <font>
      <b/>
      <sz val="11"/>
      <color rgb="FFFF0000"/>
      <name val="Calibri"/>
      <family val="2"/>
    </font>
    <font>
      <b/>
      <sz val="14"/>
      <color rgb="FF0000FF"/>
      <name val="Tahoma"/>
      <family val="2"/>
    </font>
    <font>
      <b/>
      <sz val="15"/>
      <color rgb="FF0000FF"/>
      <name val="Century Gothic"/>
      <family val="2"/>
    </font>
    <font>
      <b/>
      <sz val="14"/>
      <color theme="0" tint="-0.14999847407452621"/>
      <name val="Century Gothic"/>
      <family val="2"/>
    </font>
    <font>
      <sz val="11"/>
      <color indexed="8"/>
      <name val="Calibri"/>
      <family val="2"/>
    </font>
  </fonts>
  <fills count="2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indexed="13"/>
        <bgColor indexed="64"/>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9847407452621"/>
        <bgColor rgb="FFD8D8D8"/>
      </patternFill>
    </fill>
    <fill>
      <patternFill patternType="solid">
        <fgColor rgb="FFFFFF00"/>
        <bgColor indexed="64"/>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
      <left style="double">
        <color auto="1"/>
      </left>
      <right style="thin">
        <color auto="1"/>
      </right>
      <top style="hair">
        <color auto="1"/>
      </top>
      <bottom style="thin">
        <color indexed="64"/>
      </bottom>
      <diagonal/>
    </border>
  </borders>
  <cellStyleXfs count="4">
    <xf numFmtId="0" fontId="0" fillId="0" borderId="0">
      <alignment vertical="center"/>
    </xf>
    <xf numFmtId="0" fontId="88" fillId="0" borderId="0" applyNumberFormat="0" applyFill="0" applyBorder="0" applyAlignment="0" applyProtection="0">
      <alignment vertical="center"/>
    </xf>
    <xf numFmtId="0" fontId="89" fillId="19" borderId="104" applyNumberFormat="0" applyAlignment="0" applyProtection="0"/>
    <xf numFmtId="0" fontId="90" fillId="0" borderId="0">
      <alignment vertical="center"/>
    </xf>
  </cellStyleXfs>
  <cellXfs count="988">
    <xf numFmtId="0" fontId="0" fillId="0" borderId="0" xfId="0" applyAlignment="1"/>
    <xf numFmtId="14" fontId="0" fillId="0" borderId="0" xfId="0" applyNumberFormat="1"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170" fontId="19" fillId="2" borderId="7" xfId="3" applyNumberFormat="1" applyFont="1" applyFill="1" applyBorder="1" applyAlignment="1">
      <alignment horizontal="center" vertical="center"/>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15" fillId="0" borderId="7" xfId="3" applyNumberFormat="1" applyFont="1" applyBorder="1" applyAlignment="1">
      <alignment horizontal="center" vertical="center" wrapText="1"/>
    </xf>
    <xf numFmtId="1" fontId="15" fillId="0" borderId="0" xfId="3" applyNumberFormat="1" applyFont="1" applyAlignment="1">
      <alignment horizontal="center"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49"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49" fontId="15" fillId="0" borderId="7" xfId="3" applyNumberFormat="1" applyFont="1" applyBorder="1" applyAlignment="1">
      <alignment horizontal="center" vertical="center"/>
    </xf>
    <xf numFmtId="173" fontId="15" fillId="0" borderId="7" xfId="3" applyNumberFormat="1" applyFont="1" applyBorder="1" applyAlignment="1">
      <alignment horizontal="center" vertical="center" wrapText="1"/>
    </xf>
    <xf numFmtId="3" fontId="20" fillId="0" borderId="0" xfId="3" applyNumberFormat="1" applyFont="1" applyAlignment="1">
      <alignment horizontal="center" vertical="center"/>
    </xf>
    <xf numFmtId="3" fontId="13"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4" fillId="0" borderId="7" xfId="3" applyNumberFormat="1" applyFont="1" applyBorder="1" applyAlignment="1">
      <alignment vertical="center" wrapText="1"/>
    </xf>
    <xf numFmtId="170" fontId="3" fillId="0" borderId="7" xfId="3" applyNumberFormat="1" applyFont="1" applyBorder="1" applyAlignment="1">
      <alignment vertical="center" wrapText="1"/>
    </xf>
    <xf numFmtId="3" fontId="25" fillId="0" borderId="7" xfId="3" applyNumberFormat="1" applyFont="1" applyBorder="1" applyAlignment="1">
      <alignment vertical="center" wrapText="1"/>
    </xf>
    <xf numFmtId="3" fontId="17"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0" borderId="2" xfId="3" applyNumberFormat="1" applyFont="1" applyBorder="1" applyAlignment="1">
      <alignment horizontal="center" vertical="center" shrinkToFit="1"/>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6" fontId="1"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5" fontId="13"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70" fontId="29" fillId="0" borderId="14" xfId="3" applyNumberFormat="1" applyFont="1" applyBorder="1" applyAlignment="1">
      <alignment horizontal="center" vertical="center"/>
    </xf>
    <xf numFmtId="170" fontId="29" fillId="0" borderId="7" xfId="3" applyNumberFormat="1" applyFont="1" applyBorder="1" applyAlignment="1">
      <alignment horizontal="center" vertical="center"/>
    </xf>
    <xf numFmtId="166" fontId="26" fillId="8" borderId="2" xfId="3" applyNumberFormat="1" applyFont="1" applyFill="1" applyBorder="1" applyAlignment="1">
      <alignment horizontal="center" vertical="center" shrinkToFit="1"/>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2"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xf>
    <xf numFmtId="0" fontId="26" fillId="0" borderId="1" xfId="3" applyFont="1" applyBorder="1" applyAlignment="1">
      <alignment horizontal="left" vertical="center" wrapText="1"/>
    </xf>
    <xf numFmtId="14" fontId="26" fillId="2"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8" fillId="0" borderId="2" xfId="3" applyNumberFormat="1" applyFont="1" applyBorder="1" applyAlignment="1">
      <alignment horizontal="left" vertical="center" wrapText="1"/>
    </xf>
    <xf numFmtId="0" fontId="1" fillId="8" borderId="20" xfId="3" applyFont="1" applyFill="1" applyBorder="1" applyAlignment="1">
      <alignment horizontal="left"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5"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24" xfId="3" applyNumberFormat="1" applyFont="1" applyFill="1" applyBorder="1" applyAlignment="1">
      <alignment horizontal="left" vertical="center" wrapText="1"/>
    </xf>
    <xf numFmtId="166" fontId="8" fillId="8" borderId="24" xfId="3" applyNumberFormat="1" applyFont="1" applyFill="1" applyBorder="1" applyAlignment="1">
      <alignment horizontal="center" vertical="center" wrapText="1"/>
    </xf>
    <xf numFmtId="167" fontId="13" fillId="8" borderId="24"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167" fontId="26" fillId="2" borderId="20" xfId="3" applyNumberFormat="1" applyFont="1" applyFill="1" applyBorder="1" applyAlignment="1">
      <alignment horizontal="center" vertical="center" shrinkToFi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9"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33" fillId="0" borderId="20" xfId="3" applyNumberFormat="1" applyFont="1" applyBorder="1" applyAlignment="1">
      <alignment horizontal="center" vertical="center"/>
    </xf>
    <xf numFmtId="164" fontId="23" fillId="0" borderId="7" xfId="3" applyNumberFormat="1" applyFont="1" applyBorder="1" applyAlignment="1">
      <alignment horizontal="center" vertical="center" wrapText="1"/>
    </xf>
    <xf numFmtId="168" fontId="26" fillId="0" borderId="20" xfId="3" applyNumberFormat="1" applyFont="1" applyBorder="1" applyAlignment="1">
      <alignment horizontal="center" vertical="center"/>
    </xf>
    <xf numFmtId="164" fontId="3" fillId="2" borderId="7" xfId="3" applyNumberFormat="1" applyFont="1" applyFill="1" applyBorder="1" applyAlignment="1">
      <alignment horizontal="center" vertical="center" wrapText="1"/>
    </xf>
    <xf numFmtId="168" fontId="26" fillId="2" borderId="2" xfId="3" applyNumberFormat="1" applyFont="1" applyFill="1" applyBorder="1" applyAlignment="1">
      <alignment horizontal="center" vertical="center" shrinkToFit="1"/>
    </xf>
    <xf numFmtId="168" fontId="33" fillId="0" borderId="1" xfId="3" applyNumberFormat="1" applyFont="1" applyBorder="1" applyAlignment="1">
      <alignment horizontal="center" vertical="center" wrapText="1"/>
    </xf>
    <xf numFmtId="164" fontId="3"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33"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8" fontId="26" fillId="0" borderId="1"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168" fontId="26" fillId="2" borderId="20" xfId="3" applyNumberFormat="1" applyFont="1" applyFill="1" applyBorder="1" applyAlignment="1">
      <alignment horizontal="center" vertical="center"/>
    </xf>
    <xf numFmtId="164" fontId="3" fillId="0" borderId="1" xfId="3" applyNumberFormat="1" applyFont="1" applyBorder="1" applyAlignment="1">
      <alignment horizontal="center" vertical="center" wrapText="1"/>
    </xf>
    <xf numFmtId="3" fontId="16" fillId="0" borderId="7" xfId="3" applyNumberFormat="1" applyFont="1" applyBorder="1" applyAlignment="1">
      <alignment horizontal="center" vertical="center"/>
    </xf>
    <xf numFmtId="168" fontId="34"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3" fontId="35" fillId="0" borderId="7" xfId="3" applyNumberFormat="1" applyFont="1" applyBorder="1" applyAlignment="1">
      <alignment horizontal="center" vertical="center"/>
    </xf>
    <xf numFmtId="0" fontId="3"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3" fontId="3" fillId="0" borderId="0" xfId="3" applyNumberFormat="1" applyFont="1" applyAlignment="1">
      <alignment horizontal="center" vertical="center"/>
    </xf>
    <xf numFmtId="168" fontId="26" fillId="2" borderId="13" xfId="3" applyNumberFormat="1" applyFont="1" applyFill="1" applyBorder="1" applyAlignment="1">
      <alignment horizontal="center" vertical="center"/>
    </xf>
    <xf numFmtId="167" fontId="30" fillId="8" borderId="20"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0" borderId="1" xfId="3" applyNumberFormat="1" applyFont="1" applyBorder="1" applyAlignment="1">
      <alignment horizontal="center" vertical="center" wrapText="1"/>
    </xf>
    <xf numFmtId="3" fontId="17" fillId="0" borderId="1" xfId="3" applyNumberFormat="1" applyFont="1" applyBorder="1" applyAlignment="1">
      <alignment horizontal="center" vertical="center"/>
    </xf>
    <xf numFmtId="3" fontId="17" fillId="0" borderId="2"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9" borderId="30" xfId="3" applyFont="1" applyFill="1" applyBorder="1" applyAlignment="1">
      <alignment horizontal="center" vertical="center"/>
    </xf>
    <xf numFmtId="0" fontId="1" fillId="0" borderId="0" xfId="3" applyFont="1">
      <alignment vertical="center"/>
    </xf>
    <xf numFmtId="168" fontId="13" fillId="8" borderId="24"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8" fontId="33" fillId="2" borderId="20" xfId="3" applyNumberFormat="1" applyFont="1" applyFill="1" applyBorder="1" applyAlignment="1">
      <alignment horizontal="center" vertical="center" wrapText="1"/>
    </xf>
    <xf numFmtId="164" fontId="35" fillId="2" borderId="7" xfId="3" applyNumberFormat="1" applyFont="1" applyFill="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2" fillId="0" borderId="0" xfId="3" applyNumberFormat="1" applyFont="1" applyAlignment="1">
      <alignment horizontal="center" vertical="center"/>
    </xf>
    <xf numFmtId="3" fontId="23" fillId="0" borderId="7" xfId="3" applyNumberFormat="1" applyFont="1" applyBorder="1" applyAlignment="1">
      <alignment vertical="center" wrapText="1"/>
    </xf>
    <xf numFmtId="164" fontId="36"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37" fillId="0" borderId="0" xfId="3" applyNumberFormat="1" applyFont="1" applyAlignment="1">
      <alignment horizontal="center" vertical="center" wrapText="1"/>
    </xf>
    <xf numFmtId="0" fontId="3" fillId="0" borderId="0" xfId="3" applyFont="1" applyAlignment="1">
      <alignment horizontal="center" vertical="center"/>
    </xf>
    <xf numFmtId="170" fontId="38" fillId="0" borderId="7" xfId="3" applyNumberFormat="1" applyFont="1" applyBorder="1" applyAlignment="1">
      <alignment horizontal="center" vertical="center" wrapText="1"/>
    </xf>
    <xf numFmtId="170" fontId="38"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39"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164" fontId="40" fillId="0" borderId="0" xfId="3" applyNumberFormat="1" applyFont="1" applyAlignment="1">
      <alignment horizontal="center" vertical="center"/>
    </xf>
    <xf numFmtId="49" fontId="40"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1" xfId="3" applyFont="1" applyFill="1" applyBorder="1" applyAlignment="1">
      <alignment horizontal="center" vertical="center" wrapText="1"/>
    </xf>
    <xf numFmtId="166" fontId="41" fillId="5" borderId="31" xfId="3" applyNumberFormat="1" applyFont="1" applyFill="1" applyBorder="1" applyAlignment="1">
      <alignment vertical="center" wrapText="1"/>
    </xf>
    <xf numFmtId="3" fontId="42" fillId="5" borderId="31" xfId="3" applyNumberFormat="1" applyFont="1" applyFill="1" applyBorder="1">
      <alignment vertical="center"/>
    </xf>
    <xf numFmtId="170" fontId="22" fillId="5" borderId="31" xfId="3" applyNumberFormat="1" applyFont="1" applyFill="1" applyBorder="1" applyAlignment="1">
      <alignment horizontal="center" vertical="center" wrapText="1"/>
    </xf>
    <xf numFmtId="3" fontId="22" fillId="5" borderId="31" xfId="3" applyNumberFormat="1" applyFont="1" applyFill="1" applyBorder="1" applyAlignment="1">
      <alignment horizontal="left" vertical="center" wrapText="1"/>
    </xf>
    <xf numFmtId="170" fontId="22" fillId="5" borderId="32" xfId="3" applyNumberFormat="1" applyFont="1" applyFill="1" applyBorder="1" applyAlignment="1">
      <alignment horizontal="center" vertical="center" wrapText="1"/>
    </xf>
    <xf numFmtId="0" fontId="1" fillId="5" borderId="25" xfId="3" applyFont="1" applyFill="1" applyBorder="1" applyAlignment="1">
      <alignment horizontal="center" vertical="center"/>
    </xf>
    <xf numFmtId="170" fontId="13" fillId="0" borderId="1" xfId="3" applyNumberFormat="1" applyFont="1" applyBorder="1">
      <alignment vertical="center"/>
    </xf>
    <xf numFmtId="3" fontId="25"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3"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4" fillId="0" borderId="7" xfId="3" applyNumberFormat="1" applyFont="1" applyBorder="1" applyAlignment="1">
      <alignment horizontal="left" vertical="center"/>
    </xf>
    <xf numFmtId="49" fontId="45" fillId="0" borderId="7" xfId="3" applyNumberFormat="1" applyFont="1" applyBorder="1" applyAlignment="1">
      <alignment horizontal="left" vertical="center"/>
    </xf>
    <xf numFmtId="49" fontId="19" fillId="0" borderId="7" xfId="3" applyNumberFormat="1" applyFont="1" applyBorder="1" applyAlignment="1">
      <alignment horizontal="left"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6" fontId="27" fillId="8" borderId="20" xfId="3" applyNumberFormat="1" applyFont="1" applyFill="1" applyBorder="1" applyAlignment="1">
      <alignment horizontal="center" vertical="center"/>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3" xfId="3" applyNumberFormat="1" applyFont="1" applyBorder="1" applyAlignment="1">
      <alignment horizontal="left" vertical="center" wrapText="1"/>
    </xf>
    <xf numFmtId="166" fontId="26" fillId="0" borderId="33" xfId="3" applyNumberFormat="1" applyFont="1" applyBorder="1" applyAlignment="1">
      <alignment horizontal="center" vertical="center" wrapText="1"/>
    </xf>
    <xf numFmtId="167" fontId="26" fillId="0" borderId="33" xfId="3" applyNumberFormat="1" applyFont="1" applyBorder="1" applyAlignment="1">
      <alignment horizontal="center" vertical="center" shrinkToFit="1"/>
    </xf>
    <xf numFmtId="166" fontId="8" fillId="2" borderId="33"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33"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5" fontId="30" fillId="0" borderId="7" xfId="3" applyNumberFormat="1" applyFont="1" applyBorder="1" applyAlignment="1">
      <alignment horizontal="center" vertical="top"/>
    </xf>
    <xf numFmtId="170" fontId="30" fillId="0" borderId="7" xfId="3" applyNumberFormat="1" applyFont="1" applyBorder="1" applyAlignment="1">
      <alignment horizontal="center" wrapText="1"/>
    </xf>
    <xf numFmtId="174" fontId="40" fillId="0" borderId="4" xfId="3" applyNumberFormat="1" applyFont="1" applyBorder="1">
      <alignment vertical="center"/>
    </xf>
    <xf numFmtId="0" fontId="33" fillId="0" borderId="36" xfId="0" applyFont="1" applyBorder="1" applyAlignment="1">
      <alignment horizontal="left" vertical="center"/>
    </xf>
    <xf numFmtId="170" fontId="13" fillId="0" borderId="0" xfId="3" applyNumberFormat="1" applyFont="1" applyAlignment="1">
      <alignment horizontal="center" vertical="center" wrapText="1"/>
    </xf>
    <xf numFmtId="174" fontId="40" fillId="0" borderId="0" xfId="3" applyNumberFormat="1" applyFont="1">
      <alignment vertical="center"/>
    </xf>
    <xf numFmtId="166" fontId="8" fillId="0" borderId="20" xfId="3" applyNumberFormat="1" applyFont="1" applyBorder="1" applyAlignment="1">
      <alignment horizontal="center" vertical="center"/>
    </xf>
    <xf numFmtId="166" fontId="46" fillId="2"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6" fontId="26" fillId="8" borderId="2" xfId="3" applyNumberFormat="1" applyFont="1" applyFill="1" applyBorder="1" applyAlignment="1">
      <alignment horizontal="center" vertical="center"/>
    </xf>
    <xf numFmtId="168" fontId="26" fillId="8" borderId="2" xfId="3" applyNumberFormat="1" applyFont="1" applyFill="1" applyBorder="1" applyAlignment="1">
      <alignment horizontal="center" vertical="center"/>
    </xf>
    <xf numFmtId="14" fontId="26" fillId="0" borderId="20" xfId="3" applyNumberFormat="1" applyFont="1" applyBorder="1" applyAlignment="1">
      <alignment horizontal="center" vertical="center"/>
    </xf>
    <xf numFmtId="176" fontId="26" fillId="0" borderId="1" xfId="3" applyNumberFormat="1" applyFont="1" applyBorder="1" applyAlignment="1">
      <alignment horizontal="center" vertical="center"/>
    </xf>
    <xf numFmtId="165" fontId="22" fillId="5" borderId="31" xfId="3" applyNumberFormat="1" applyFont="1" applyFill="1" applyBorder="1" applyAlignment="1">
      <alignment horizontal="left" vertical="center" wrapText="1"/>
    </xf>
    <xf numFmtId="174" fontId="22" fillId="5" borderId="31"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47" fillId="0" borderId="1" xfId="3" applyNumberFormat="1" applyFont="1" applyBorder="1" applyAlignment="1">
      <alignment horizontal="center" vertical="center"/>
    </xf>
    <xf numFmtId="174" fontId="47" fillId="0" borderId="25"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47" fillId="0" borderId="7" xfId="3" applyNumberFormat="1" applyFont="1" applyBorder="1" applyAlignment="1">
      <alignment horizontal="center" vertical="center"/>
    </xf>
    <xf numFmtId="174" fontId="47"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0" fillId="8" borderId="7" xfId="3" applyNumberFormat="1" applyFont="1" applyFill="1" applyBorder="1" applyAlignment="1">
      <alignment horizontal="center" vertical="center"/>
    </xf>
    <xf numFmtId="166" fontId="30" fillId="8" borderId="20" xfId="3" applyNumberFormat="1" applyFont="1" applyFill="1" applyBorder="1" applyAlignment="1">
      <alignment horizontal="center" vertical="center"/>
    </xf>
    <xf numFmtId="166" fontId="26" fillId="2"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48" fillId="0" borderId="7" xfId="0" applyFont="1" applyBorder="1" applyAlignment="1">
      <alignment horizontal="center" vertical="center"/>
    </xf>
    <xf numFmtId="0" fontId="49"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6"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3" xfId="3" applyNumberFormat="1" applyFont="1" applyBorder="1" applyAlignment="1">
      <alignment horizontal="left" vertical="center"/>
    </xf>
    <xf numFmtId="166" fontId="26" fillId="0" borderId="33" xfId="3" applyNumberFormat="1" applyFont="1" applyBorder="1" applyAlignment="1">
      <alignment horizontal="center" vertical="center"/>
    </xf>
    <xf numFmtId="166" fontId="33" fillId="2" borderId="33"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47" fillId="0" borderId="7" xfId="3" applyNumberFormat="1" applyFont="1" applyBorder="1" applyAlignment="1">
      <alignment horizontal="left" vertical="center"/>
    </xf>
    <xf numFmtId="170" fontId="47" fillId="0" borderId="7" xfId="3" applyNumberFormat="1" applyFont="1" applyBorder="1">
      <alignment vertical="center"/>
    </xf>
    <xf numFmtId="170" fontId="47" fillId="0" borderId="14" xfId="3" applyNumberFormat="1" applyFont="1" applyBorder="1">
      <alignment vertical="center"/>
    </xf>
    <xf numFmtId="164" fontId="8" fillId="0" borderId="1" xfId="3" applyNumberFormat="1" applyFont="1" applyBorder="1" applyAlignment="1">
      <alignment horizontal="left" vertical="center"/>
    </xf>
    <xf numFmtId="166" fontId="8" fillId="2" borderId="1" xfId="3" applyNumberFormat="1" applyFont="1" applyFill="1" applyBorder="1" applyAlignment="1">
      <alignment horizontal="center" vertical="center"/>
    </xf>
    <xf numFmtId="170" fontId="47" fillId="0" borderId="14" xfId="3" applyNumberFormat="1" applyFont="1" applyBorder="1" applyAlignment="1">
      <alignment horizontal="center"/>
    </xf>
    <xf numFmtId="168" fontId="26" fillId="2" borderId="20" xfId="3" applyNumberFormat="1" applyFont="1" applyFill="1" applyBorder="1" applyAlignment="1">
      <alignment horizontal="center" vertical="center" wrapText="1"/>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3" xfId="3" applyNumberFormat="1" applyFont="1" applyBorder="1" applyAlignment="1">
      <alignment horizontal="center" vertical="center"/>
    </xf>
    <xf numFmtId="164" fontId="3" fillId="0" borderId="0" xfId="3" applyNumberFormat="1" applyFont="1" applyAlignment="1">
      <alignment vertical="top" wrapText="1"/>
    </xf>
    <xf numFmtId="168" fontId="30"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8" borderId="1"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1"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1"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4" fillId="10" borderId="20" xfId="3" applyNumberFormat="1" applyFont="1" applyFill="1" applyBorder="1" applyAlignment="1">
      <alignment horizontal="center" vertical="center"/>
    </xf>
    <xf numFmtId="168" fontId="34" fillId="0" borderId="20" xfId="3" applyNumberFormat="1" applyFont="1" applyBorder="1" applyAlignment="1">
      <alignment horizontal="center" vertical="center"/>
    </xf>
    <xf numFmtId="164" fontId="50"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1"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1" fillId="2" borderId="7" xfId="3" applyNumberFormat="1" applyFont="1" applyFill="1" applyBorder="1" applyAlignment="1">
      <alignment horizontal="center" vertical="center" wrapText="1"/>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40"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6"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52" fillId="0" borderId="7" xfId="3" applyNumberFormat="1" applyFont="1" applyBorder="1" applyAlignment="1">
      <alignment horizontal="center"/>
    </xf>
    <xf numFmtId="49" fontId="52"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170" fontId="52" fillId="0" borderId="7" xfId="3" applyNumberFormat="1" applyFont="1" applyBorder="1" applyAlignment="1">
      <alignment horizontal="center" vertical="center"/>
    </xf>
    <xf numFmtId="0" fontId="1" fillId="0" borderId="7" xfId="3" applyFont="1" applyBorder="1" applyAlignment="1">
      <alignment horizontal="left" vertical="center"/>
    </xf>
    <xf numFmtId="49" fontId="43"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3" fillId="0" borderId="0" xfId="3" applyNumberFormat="1" applyFont="1">
      <alignment vertical="center"/>
    </xf>
    <xf numFmtId="0" fontId="43"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3" fillId="5" borderId="0" xfId="3" applyFont="1" applyFill="1" applyAlignment="1">
      <alignment horizontal="center" vertical="center"/>
    </xf>
    <xf numFmtId="0" fontId="54" fillId="5" borderId="0" xfId="3" applyFont="1" applyFill="1" applyAlignment="1">
      <alignment horizontal="center" vertical="center"/>
    </xf>
    <xf numFmtId="3" fontId="55" fillId="0" borderId="0" xfId="3" applyNumberFormat="1" applyFont="1" applyAlignment="1">
      <alignment horizontal="center" vertic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70" fontId="56"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0" fillId="2" borderId="20" xfId="3" applyFont="1" applyFill="1" applyBorder="1" applyAlignment="1">
      <alignment horizontal="left" vertical="center"/>
    </xf>
    <xf numFmtId="166" fontId="33" fillId="2" borderId="20" xfId="3" applyNumberFormat="1" applyFont="1" applyFill="1" applyBorder="1" applyAlignment="1">
      <alignment horizontal="center" vertical="center"/>
    </xf>
    <xf numFmtId="170" fontId="47" fillId="0" borderId="14" xfId="3" applyNumberFormat="1" applyFont="1" applyBorder="1" applyAlignment="1">
      <alignment horizontal="center" vertical="center"/>
    </xf>
    <xf numFmtId="165" fontId="30"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6"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8"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57" fillId="0" borderId="14" xfId="3" applyNumberFormat="1" applyFont="1" applyBorder="1">
      <alignment vertical="center"/>
    </xf>
    <xf numFmtId="165" fontId="58"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57"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7" fillId="0" borderId="14" xfId="3" applyNumberFormat="1" applyFont="1" applyBorder="1" applyAlignment="1">
      <alignment horizontal="center" vertical="center"/>
    </xf>
    <xf numFmtId="166" fontId="46"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8" xfId="3" applyNumberFormat="1" applyFont="1" applyBorder="1" applyAlignment="1">
      <alignment horizontal="left" vertical="center"/>
    </xf>
    <xf numFmtId="166" fontId="26" fillId="0" borderId="38" xfId="3" applyNumberFormat="1" applyFont="1" applyBorder="1" applyAlignment="1">
      <alignment horizontal="center" vertical="center"/>
    </xf>
    <xf numFmtId="167" fontId="26" fillId="0" borderId="38" xfId="3" applyNumberFormat="1" applyFont="1" applyBorder="1" applyAlignment="1">
      <alignment horizontal="center" vertical="center"/>
    </xf>
    <xf numFmtId="165" fontId="58" fillId="0" borderId="7" xfId="3" applyNumberFormat="1" applyFont="1" applyBorder="1" applyAlignment="1">
      <alignment horizontal="center" vertical="center"/>
    </xf>
    <xf numFmtId="164" fontId="13" fillId="0" borderId="22"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0" fillId="11" borderId="20" xfId="3" applyNumberFormat="1" applyFont="1" applyFill="1" applyBorder="1" applyAlignment="1">
      <alignment horizontal="center" vertical="center"/>
    </xf>
    <xf numFmtId="170" fontId="1" fillId="0" borderId="2" xfId="3" applyNumberFormat="1" applyFont="1" applyBorder="1">
      <alignment vertical="center"/>
    </xf>
    <xf numFmtId="165" fontId="58"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3" fillId="2" borderId="0" xfId="3" applyFont="1" applyFill="1" applyAlignment="1">
      <alignment horizontal="center" vertical="center"/>
    </xf>
    <xf numFmtId="166" fontId="53"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56" fillId="0" borderId="0" xfId="3" applyNumberFormat="1" applyFont="1" applyAlignment="1">
      <alignment horizontal="center" vertical="center"/>
    </xf>
    <xf numFmtId="166" fontId="32" fillId="0" borderId="0" xfId="3" applyNumberFormat="1" applyFont="1" applyAlignment="1">
      <alignment horizontal="center" vertical="center"/>
    </xf>
    <xf numFmtId="3" fontId="47"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49" fillId="0" borderId="0" xfId="0" applyFont="1" applyAlignment="1">
      <alignment horizontal="left" vertical="top"/>
    </xf>
    <xf numFmtId="166" fontId="1" fillId="0" borderId="0" xfId="3" applyNumberFormat="1" applyFont="1" applyAlignment="1">
      <alignment horizontal="left" vertical="center"/>
    </xf>
    <xf numFmtId="178"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3" fillId="2" borderId="1" xfId="3" applyFont="1" applyFill="1" applyBorder="1" applyAlignment="1">
      <alignment horizontal="center" vertical="center"/>
    </xf>
    <xf numFmtId="0" fontId="16" fillId="2" borderId="7" xfId="3" applyFont="1" applyFill="1" applyBorder="1" applyAlignment="1">
      <alignment horizontal="center" vertical="center"/>
    </xf>
    <xf numFmtId="168" fontId="34" fillId="0" borderId="1" xfId="3" applyNumberFormat="1" applyFont="1" applyBorder="1" applyAlignment="1">
      <alignment horizontal="center" vertical="center"/>
    </xf>
    <xf numFmtId="168" fontId="30"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5"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8"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3" fillId="2" borderId="0" xfId="3" applyNumberFormat="1" applyFont="1" applyFill="1" applyAlignment="1">
      <alignment horizontal="center" vertical="center"/>
    </xf>
    <xf numFmtId="3" fontId="59" fillId="0" borderId="0" xfId="3" applyNumberFormat="1" applyFont="1" applyAlignment="1">
      <alignment horizontal="center" vertical="center"/>
    </xf>
    <xf numFmtId="0" fontId="60" fillId="0" borderId="0" xfId="3" applyFont="1" applyAlignment="1" applyProtection="1">
      <alignment horizontal="left" vertical="center"/>
      <protection locked="0"/>
    </xf>
    <xf numFmtId="0" fontId="61" fillId="0" borderId="0" xfId="3" applyFont="1" applyAlignment="1" applyProtection="1">
      <alignment horizontal="center" vertical="center"/>
      <protection locked="0"/>
    </xf>
    <xf numFmtId="165" fontId="61" fillId="0" borderId="0" xfId="3" applyNumberFormat="1" applyFont="1" applyAlignment="1" applyProtection="1">
      <alignment horizontal="center" vertical="center"/>
      <protection locked="0"/>
    </xf>
    <xf numFmtId="3" fontId="61" fillId="0" borderId="0" xfId="3" applyNumberFormat="1" applyFont="1" applyAlignment="1" applyProtection="1">
      <alignment horizontal="center" vertical="center"/>
      <protection locked="0"/>
    </xf>
    <xf numFmtId="164" fontId="61" fillId="0" borderId="0" xfId="3" applyNumberFormat="1" applyFont="1" applyAlignment="1" applyProtection="1">
      <alignment horizontal="center" vertical="center"/>
      <protection locked="0"/>
    </xf>
    <xf numFmtId="165" fontId="61" fillId="0" borderId="0" xfId="3" applyNumberFormat="1" applyFont="1" applyAlignment="1" applyProtection="1">
      <alignment horizontal="left" vertical="center"/>
      <protection locked="0"/>
    </xf>
    <xf numFmtId="0" fontId="61" fillId="0" borderId="0" xfId="3" applyFont="1" applyAlignment="1" applyProtection="1">
      <alignment horizontal="left" vertical="center"/>
      <protection locked="0"/>
    </xf>
    <xf numFmtId="0" fontId="61" fillId="3" borderId="0" xfId="3" applyFont="1" applyFill="1" applyAlignment="1" applyProtection="1">
      <alignment horizontal="center" vertical="center"/>
      <protection locked="0"/>
    </xf>
    <xf numFmtId="165" fontId="61" fillId="3" borderId="0" xfId="3" applyNumberFormat="1" applyFont="1" applyFill="1" applyAlignment="1" applyProtection="1">
      <alignment horizontal="center" vertical="center"/>
      <protection locked="0"/>
    </xf>
    <xf numFmtId="3" fontId="61" fillId="3" borderId="0" xfId="3" applyNumberFormat="1" applyFont="1" applyFill="1" applyAlignment="1" applyProtection="1">
      <alignment horizontal="center" vertical="center"/>
      <protection locked="0"/>
    </xf>
    <xf numFmtId="0" fontId="0" fillId="3" borderId="0" xfId="0" applyFill="1" applyAlignment="1" applyProtection="1">
      <protection locked="0"/>
    </xf>
    <xf numFmtId="0" fontId="0" fillId="3" borderId="37" xfId="0" applyFill="1" applyBorder="1" applyAlignment="1" applyProtection="1">
      <protection locked="0"/>
    </xf>
    <xf numFmtId="0" fontId="64" fillId="13" borderId="10" xfId="0" applyFont="1" applyFill="1" applyBorder="1" applyAlignment="1" applyProtection="1">
      <alignment horizontal="center" vertical="center" wrapText="1"/>
      <protection locked="0"/>
    </xf>
    <xf numFmtId="0" fontId="67" fillId="0" borderId="10" xfId="0" applyFont="1" applyBorder="1" applyAlignment="1" applyProtection="1">
      <alignment horizontal="center" vertical="center" wrapText="1"/>
      <protection locked="0"/>
    </xf>
    <xf numFmtId="0" fontId="67" fillId="0" borderId="41" xfId="0" applyFont="1" applyBorder="1" applyAlignment="1" applyProtection="1">
      <alignment horizontal="center" vertical="center" wrapText="1"/>
      <protection locked="0"/>
    </xf>
    <xf numFmtId="0" fontId="64" fillId="14" borderId="42" xfId="0" applyFont="1" applyFill="1" applyBorder="1" applyAlignment="1" applyProtection="1">
      <alignment horizontal="center" vertical="center" wrapText="1"/>
      <protection locked="0"/>
    </xf>
    <xf numFmtId="0" fontId="67" fillId="0" borderId="42" xfId="0" applyFont="1" applyBorder="1" applyAlignment="1" applyProtection="1">
      <alignment horizontal="center" vertical="center" wrapText="1"/>
      <protection locked="0"/>
    </xf>
    <xf numFmtId="0" fontId="67" fillId="0" borderId="43" xfId="0" applyFont="1" applyBorder="1" applyAlignment="1" applyProtection="1">
      <alignment horizontal="center" vertical="center" wrapText="1"/>
      <protection locked="0"/>
    </xf>
    <xf numFmtId="0" fontId="64" fillId="9" borderId="4" xfId="0" applyFont="1" applyFill="1" applyBorder="1" applyAlignment="1" applyProtection="1">
      <alignment horizontal="left" vertical="center" wrapText="1"/>
      <protection locked="0"/>
    </xf>
    <xf numFmtId="0" fontId="68" fillId="0" borderId="42" xfId="0" applyFont="1" applyBorder="1" applyAlignment="1" applyProtection="1">
      <alignment horizontal="center" vertical="center" wrapText="1"/>
      <protection locked="0"/>
    </xf>
    <xf numFmtId="0" fontId="68" fillId="0" borderId="43" xfId="0" applyFont="1" applyBorder="1" applyAlignment="1" applyProtection="1">
      <alignment horizontal="center" vertical="center" wrapText="1"/>
      <protection locked="0"/>
    </xf>
    <xf numFmtId="0" fontId="64" fillId="15" borderId="4" xfId="0" applyFont="1" applyFill="1" applyBorder="1" applyAlignment="1" applyProtection="1">
      <alignment horizontal="center" vertical="center" wrapText="1"/>
      <protection locked="0"/>
    </xf>
    <xf numFmtId="0" fontId="69" fillId="16" borderId="2" xfId="0" applyFont="1" applyFill="1" applyBorder="1" applyAlignment="1" applyProtection="1">
      <alignment horizontal="center" vertical="center" wrapText="1"/>
      <protection locked="0"/>
    </xf>
    <xf numFmtId="0" fontId="67" fillId="0" borderId="44" xfId="0" applyFont="1" applyBorder="1" applyAlignment="1" applyProtection="1">
      <alignment horizontal="center" vertical="center" wrapText="1"/>
      <protection locked="0"/>
    </xf>
    <xf numFmtId="0" fontId="67" fillId="0" borderId="45" xfId="0"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locked="0"/>
    </xf>
    <xf numFmtId="0" fontId="71" fillId="0" borderId="42" xfId="0" applyFont="1" applyBorder="1" applyAlignment="1" applyProtection="1">
      <alignment horizontal="center" vertical="center" wrapText="1"/>
      <protection locked="0"/>
    </xf>
    <xf numFmtId="0" fontId="71" fillId="0" borderId="43" xfId="0" applyFont="1" applyBorder="1" applyAlignment="1" applyProtection="1">
      <alignment horizontal="center" vertical="center" wrapText="1"/>
      <protection locked="0"/>
    </xf>
    <xf numFmtId="0" fontId="72" fillId="3" borderId="42" xfId="0" applyFont="1" applyFill="1" applyBorder="1" applyAlignment="1" applyProtection="1">
      <alignment horizontal="center" vertical="center" wrapText="1"/>
      <protection locked="0"/>
    </xf>
    <xf numFmtId="0" fontId="72" fillId="3" borderId="43" xfId="0" applyFont="1" applyFill="1" applyBorder="1" applyAlignment="1" applyProtection="1">
      <alignment horizontal="center" vertical="center" wrapText="1"/>
      <protection locked="0"/>
    </xf>
    <xf numFmtId="0" fontId="64" fillId="17" borderId="4" xfId="0" applyFont="1" applyFill="1" applyBorder="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2" fillId="0" borderId="43" xfId="0" applyFont="1" applyBorder="1" applyAlignment="1" applyProtection="1">
      <alignment horizontal="center" vertical="center" wrapText="1"/>
      <protection locked="0"/>
    </xf>
    <xf numFmtId="0" fontId="64" fillId="6" borderId="4" xfId="0" applyFont="1" applyFill="1" applyBorder="1" applyAlignment="1" applyProtection="1">
      <alignment horizontal="center" vertical="center" wrapText="1"/>
      <protection locked="0"/>
    </xf>
    <xf numFmtId="0" fontId="64" fillId="18" borderId="9" xfId="0" applyFont="1" applyFill="1" applyBorder="1" applyAlignment="1" applyProtection="1">
      <alignment horizontal="center" vertical="center" wrapText="1"/>
      <protection locked="0"/>
    </xf>
    <xf numFmtId="0" fontId="67" fillId="3" borderId="10" xfId="0" applyFont="1" applyFill="1" applyBorder="1" applyAlignment="1" applyProtection="1">
      <alignment horizontal="center" vertical="center" wrapText="1"/>
      <protection locked="0"/>
    </xf>
    <xf numFmtId="0" fontId="67" fillId="3" borderId="41" xfId="0" applyFont="1" applyFill="1" applyBorder="1" applyAlignment="1" applyProtection="1">
      <alignment horizontal="center" vertical="center" wrapText="1"/>
      <protection locked="0"/>
    </xf>
    <xf numFmtId="0" fontId="67" fillId="3" borderId="42" xfId="0" applyFont="1" applyFill="1" applyBorder="1" applyAlignment="1" applyProtection="1">
      <alignment horizontal="center" vertical="center" wrapText="1"/>
      <protection locked="0"/>
    </xf>
    <xf numFmtId="0" fontId="67" fillId="3" borderId="43" xfId="0" applyFont="1" applyFill="1" applyBorder="1" applyAlignment="1" applyProtection="1">
      <alignment horizontal="center" vertical="center" wrapText="1"/>
      <protection locked="0"/>
    </xf>
    <xf numFmtId="0" fontId="64" fillId="9" borderId="4" xfId="0" applyFont="1" applyFill="1" applyBorder="1" applyAlignment="1" applyProtection="1">
      <alignment horizontal="center" vertical="center" wrapText="1"/>
      <protection locked="0"/>
    </xf>
    <xf numFmtId="0" fontId="64" fillId="15" borderId="46" xfId="0" applyFont="1" applyFill="1" applyBorder="1" applyAlignment="1" applyProtection="1">
      <alignment horizontal="center" vertical="center" wrapText="1"/>
      <protection locked="0"/>
    </xf>
    <xf numFmtId="0" fontId="68" fillId="3" borderId="46" xfId="0" applyFont="1" applyFill="1" applyBorder="1" applyAlignment="1" applyProtection="1">
      <alignment horizontal="center" vertical="center" wrapText="1"/>
      <protection locked="0"/>
    </xf>
    <xf numFmtId="0" fontId="68" fillId="3" borderId="43" xfId="0" applyFont="1" applyFill="1" applyBorder="1" applyAlignment="1" applyProtection="1">
      <alignment horizontal="center" vertical="center" wrapText="1"/>
      <protection locked="0"/>
    </xf>
    <xf numFmtId="0" fontId="68" fillId="3" borderId="42" xfId="0" applyFont="1" applyFill="1" applyBorder="1" applyAlignment="1" applyProtection="1">
      <alignment horizontal="center" vertical="center" wrapText="1"/>
      <protection locked="0"/>
    </xf>
    <xf numFmtId="0" fontId="69" fillId="16" borderId="16" xfId="0" applyFont="1" applyFill="1" applyBorder="1" applyAlignment="1" applyProtection="1">
      <alignment horizontal="center" vertical="center" wrapText="1"/>
      <protection locked="0"/>
    </xf>
    <xf numFmtId="0" fontId="73" fillId="3" borderId="4" xfId="0" applyFont="1" applyFill="1" applyBorder="1" applyAlignment="1" applyProtection="1">
      <alignment horizontal="center" vertical="center" wrapText="1"/>
      <protection locked="0"/>
    </xf>
    <xf numFmtId="0" fontId="73" fillId="3" borderId="14" xfId="0" applyFont="1" applyFill="1" applyBorder="1" applyAlignment="1" applyProtection="1">
      <alignment horizontal="center" vertical="center" wrapText="1"/>
      <protection locked="0"/>
    </xf>
    <xf numFmtId="0" fontId="72" fillId="0" borderId="47" xfId="0" applyFont="1" applyBorder="1" applyAlignment="1" applyProtection="1">
      <alignment horizontal="center" vertical="center" wrapText="1"/>
      <protection locked="0"/>
    </xf>
    <xf numFmtId="0" fontId="72" fillId="0" borderId="48" xfId="0" applyFont="1" applyBorder="1" applyAlignment="1" applyProtection="1">
      <alignment horizontal="center" vertical="center" wrapText="1"/>
      <protection locked="0"/>
    </xf>
    <xf numFmtId="0" fontId="72" fillId="3" borderId="47" xfId="0" applyFont="1" applyFill="1" applyBorder="1" applyAlignment="1" applyProtection="1">
      <alignment horizontal="center" vertical="center" wrapText="1"/>
      <protection locked="0"/>
    </xf>
    <xf numFmtId="0" fontId="72" fillId="3" borderId="48" xfId="0" applyFont="1" applyFill="1" applyBorder="1" applyAlignment="1" applyProtection="1">
      <alignment horizontal="center" vertical="center" wrapText="1"/>
      <protection locked="0"/>
    </xf>
    <xf numFmtId="0" fontId="64" fillId="5" borderId="9" xfId="0" applyFont="1" applyFill="1" applyBorder="1" applyAlignment="1" applyProtection="1">
      <alignment horizontal="center" vertical="center" wrapText="1"/>
      <protection locked="0"/>
    </xf>
    <xf numFmtId="0" fontId="72" fillId="3" borderId="9" xfId="0" applyFont="1" applyFill="1" applyBorder="1" applyAlignment="1" applyProtection="1">
      <alignment horizontal="center" vertical="center" wrapText="1"/>
      <protection locked="0"/>
    </xf>
    <xf numFmtId="0" fontId="72" fillId="3" borderId="17" xfId="0" applyFont="1" applyFill="1" applyBorder="1" applyAlignment="1" applyProtection="1">
      <alignment horizontal="center" vertical="center" wrapText="1"/>
      <protection locked="0"/>
    </xf>
    <xf numFmtId="0" fontId="67" fillId="3" borderId="49" xfId="0" applyFont="1" applyFill="1" applyBorder="1" applyAlignment="1" applyProtection="1">
      <alignment horizontal="center" vertical="center" wrapText="1"/>
      <protection locked="0"/>
    </xf>
    <xf numFmtId="0" fontId="67" fillId="3" borderId="50" xfId="0" applyFont="1" applyFill="1" applyBorder="1" applyAlignment="1" applyProtection="1">
      <alignment horizontal="center" vertical="center" wrapText="1"/>
      <protection locked="0"/>
    </xf>
    <xf numFmtId="0" fontId="67" fillId="3" borderId="44" xfId="0" applyFont="1" applyFill="1" applyBorder="1" applyAlignment="1" applyProtection="1">
      <alignment horizontal="center" vertical="center" wrapText="1"/>
      <protection locked="0"/>
    </xf>
    <xf numFmtId="0" fontId="67" fillId="3" borderId="45" xfId="0" applyFont="1" applyFill="1" applyBorder="1" applyAlignment="1" applyProtection="1">
      <alignment horizontal="center" vertical="center" wrapText="1"/>
      <protection locked="0"/>
    </xf>
    <xf numFmtId="0" fontId="72" fillId="3" borderId="46" xfId="0" applyFont="1" applyFill="1" applyBorder="1" applyAlignment="1" applyProtection="1">
      <alignment horizontal="center" vertical="center" wrapText="1"/>
      <protection locked="0"/>
    </xf>
    <xf numFmtId="0" fontId="72" fillId="3" borderId="51" xfId="0" applyFont="1" applyFill="1" applyBorder="1" applyAlignment="1" applyProtection="1">
      <alignment horizontal="center" vertical="center" wrapText="1"/>
      <protection locked="0"/>
    </xf>
    <xf numFmtId="0" fontId="72" fillId="3" borderId="52" xfId="0" applyFont="1" applyFill="1" applyBorder="1" applyAlignment="1" applyProtection="1">
      <alignment horizontal="center" vertical="center" wrapText="1"/>
      <protection locked="0"/>
    </xf>
    <xf numFmtId="0" fontId="72" fillId="3" borderId="53" xfId="0" applyFont="1" applyFill="1" applyBorder="1" applyAlignment="1" applyProtection="1">
      <alignment horizontal="center" vertical="center" wrapText="1"/>
      <protection locked="0"/>
    </xf>
    <xf numFmtId="0" fontId="65" fillId="3" borderId="0" xfId="0" applyFont="1" applyFill="1" applyAlignment="1" applyProtection="1">
      <protection locked="0"/>
    </xf>
    <xf numFmtId="0" fontId="65"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5"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1" fillId="3" borderId="0" xfId="3" applyFont="1" applyFill="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61" fillId="3" borderId="56" xfId="3" applyFont="1" applyFill="1" applyBorder="1" applyAlignment="1" applyProtection="1">
      <alignment horizontal="center" vertical="center" wrapText="1"/>
      <protection locked="0"/>
    </xf>
    <xf numFmtId="0" fontId="61" fillId="3" borderId="59" xfId="3" applyFont="1" applyFill="1" applyBorder="1" applyAlignment="1" applyProtection="1">
      <alignment horizontal="center" vertical="center" wrapText="1"/>
      <protection locked="0"/>
    </xf>
    <xf numFmtId="0" fontId="61" fillId="3" borderId="62" xfId="3" applyFont="1" applyFill="1" applyBorder="1" applyAlignment="1" applyProtection="1">
      <alignment horizontal="center" vertical="center" wrapText="1"/>
      <protection locked="0"/>
    </xf>
    <xf numFmtId="0" fontId="76" fillId="3" borderId="64" xfId="3" applyFont="1" applyFill="1" applyBorder="1" applyAlignment="1" applyProtection="1">
      <alignment horizontal="center" vertical="center" wrapText="1"/>
      <protection locked="0"/>
    </xf>
    <xf numFmtId="0" fontId="61" fillId="3" borderId="65" xfId="3" applyFont="1" applyFill="1" applyBorder="1" applyAlignment="1" applyProtection="1">
      <alignment horizontal="center" vertical="center" wrapText="1"/>
      <protection locked="0"/>
    </xf>
    <xf numFmtId="164" fontId="61" fillId="3" borderId="0" xfId="3" applyNumberFormat="1" applyFont="1" applyFill="1" applyAlignment="1" applyProtection="1">
      <alignment horizontal="center" vertical="center"/>
      <protection locked="0"/>
    </xf>
    <xf numFmtId="0" fontId="64" fillId="3" borderId="0" xfId="0" applyFont="1" applyFill="1" applyAlignment="1" applyProtection="1">
      <protection locked="0"/>
    </xf>
    <xf numFmtId="179" fontId="64" fillId="3" borderId="0" xfId="0" applyNumberFormat="1" applyFont="1" applyFill="1" applyAlignment="1" applyProtection="1">
      <protection locked="0"/>
    </xf>
    <xf numFmtId="3" fontId="77" fillId="0" borderId="43" xfId="3" applyNumberFormat="1" applyFont="1" applyBorder="1" applyAlignment="1" applyProtection="1">
      <alignment horizontal="center" vertical="center"/>
      <protection locked="0"/>
    </xf>
    <xf numFmtId="14" fontId="68" fillId="3" borderId="43" xfId="0" applyNumberFormat="1" applyFont="1" applyFill="1" applyBorder="1" applyAlignment="1" applyProtection="1">
      <alignment horizontal="center" vertical="center" wrapText="1"/>
      <protection locked="0"/>
    </xf>
    <xf numFmtId="165" fontId="61" fillId="3" borderId="0" xfId="3" applyNumberFormat="1" applyFont="1" applyFill="1" applyAlignment="1" applyProtection="1">
      <alignment horizontal="left" vertical="center"/>
      <protection locked="0"/>
    </xf>
    <xf numFmtId="0" fontId="68" fillId="0" borderId="46" xfId="0" applyFont="1" applyBorder="1" applyAlignment="1" applyProtection="1">
      <alignment horizontal="center" vertical="center" wrapText="1"/>
      <protection locked="0"/>
    </xf>
    <xf numFmtId="0" fontId="67" fillId="0" borderId="46" xfId="0" applyFont="1" applyBorder="1" applyAlignment="1" applyProtection="1">
      <alignment horizontal="center" vertical="center" wrapText="1"/>
      <protection locked="0"/>
    </xf>
    <xf numFmtId="0" fontId="72" fillId="0" borderId="46" xfId="0" applyFont="1" applyBorder="1" applyAlignment="1" applyProtection="1">
      <alignment horizontal="center" vertical="center" wrapText="1"/>
      <protection locked="0"/>
    </xf>
    <xf numFmtId="0" fontId="78" fillId="0" borderId="43" xfId="3" applyFont="1" applyBorder="1" applyAlignment="1" applyProtection="1">
      <alignment horizontal="left" vertical="center"/>
      <protection locked="0"/>
    </xf>
    <xf numFmtId="0" fontId="71" fillId="0" borderId="53" xfId="0" applyFont="1" applyBorder="1" applyAlignment="1" applyProtection="1">
      <alignment horizontal="center" vertical="center" wrapText="1"/>
      <protection locked="0"/>
    </xf>
    <xf numFmtId="0" fontId="71" fillId="0" borderId="52" xfId="0" applyFont="1" applyBorder="1" applyAlignment="1" applyProtection="1">
      <alignment horizontal="center" vertical="center" wrapText="1"/>
      <protection locked="0"/>
    </xf>
    <xf numFmtId="0" fontId="79" fillId="0" borderId="43" xfId="0" applyFont="1" applyBorder="1" applyAlignment="1" applyProtection="1">
      <alignment horizontal="center" vertical="center" wrapText="1"/>
      <protection locked="0"/>
    </xf>
    <xf numFmtId="0" fontId="68" fillId="3" borderId="51" xfId="0" applyFont="1" applyFill="1" applyBorder="1" applyAlignment="1" applyProtection="1">
      <alignment horizontal="center" vertical="center" wrapText="1"/>
      <protection locked="0"/>
    </xf>
    <xf numFmtId="0" fontId="65" fillId="3" borderId="31" xfId="0" applyFont="1" applyFill="1" applyBorder="1" applyProtection="1">
      <alignment vertical="center"/>
      <protection locked="0"/>
    </xf>
    <xf numFmtId="0" fontId="65" fillId="3" borderId="25" xfId="0" applyFont="1" applyFill="1" applyBorder="1" applyProtection="1">
      <alignment vertical="center"/>
      <protection locked="0"/>
    </xf>
    <xf numFmtId="0" fontId="61" fillId="0" borderId="31" xfId="3" applyFont="1" applyBorder="1" applyAlignment="1" applyProtection="1">
      <alignment horizontal="left" vertical="center"/>
      <protection locked="0"/>
    </xf>
    <xf numFmtId="0" fontId="65" fillId="3" borderId="0" xfId="0" applyFont="1" applyFill="1" applyProtection="1">
      <alignment vertical="center"/>
      <protection locked="0"/>
    </xf>
    <xf numFmtId="0" fontId="65" fillId="3" borderId="12" xfId="0" applyFont="1" applyFill="1" applyBorder="1" applyProtection="1">
      <alignment vertical="center"/>
      <protection locked="0"/>
    </xf>
    <xf numFmtId="0" fontId="79" fillId="0" borderId="42"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7" fillId="3" borderId="66" xfId="0" applyFont="1" applyFill="1" applyBorder="1" applyAlignment="1" applyProtection="1">
      <alignment horizontal="center" vertical="center" wrapText="1"/>
      <protection locked="0"/>
    </xf>
    <xf numFmtId="0" fontId="67" fillId="3" borderId="46" xfId="0" applyFont="1" applyFill="1" applyBorder="1" applyAlignment="1" applyProtection="1">
      <alignment horizontal="center" vertical="center" wrapText="1"/>
      <protection locked="0"/>
    </xf>
    <xf numFmtId="0" fontId="67" fillId="3" borderId="51" xfId="0" applyFont="1" applyFill="1" applyBorder="1" applyAlignment="1" applyProtection="1">
      <alignment horizontal="center" vertical="center" wrapText="1"/>
      <protection locked="0"/>
    </xf>
    <xf numFmtId="0" fontId="67" fillId="0" borderId="61" xfId="0" applyFont="1" applyBorder="1" applyAlignment="1" applyProtection="1">
      <alignment horizontal="center" vertical="center" wrapText="1"/>
      <protection locked="0"/>
    </xf>
    <xf numFmtId="0" fontId="67" fillId="0" borderId="66" xfId="0" applyFont="1" applyBorder="1" applyAlignment="1" applyProtection="1">
      <alignment horizontal="center" vertical="center" wrapText="1"/>
      <protection locked="0"/>
    </xf>
    <xf numFmtId="0" fontId="67" fillId="0" borderId="16" xfId="0" applyFont="1" applyBorder="1" applyAlignment="1" applyProtection="1">
      <alignment horizontal="center" vertical="center" wrapText="1"/>
      <protection locked="0"/>
    </xf>
    <xf numFmtId="0" fontId="73" fillId="3" borderId="51"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2" fillId="3" borderId="49" xfId="0" applyFont="1" applyFill="1" applyBorder="1" applyAlignment="1" applyProtection="1">
      <alignment horizontal="center" vertical="center" wrapText="1"/>
      <protection locked="0"/>
    </xf>
    <xf numFmtId="0" fontId="72" fillId="3" borderId="50" xfId="0" applyFont="1" applyFill="1" applyBorder="1" applyAlignment="1" applyProtection="1">
      <alignment horizontal="center" vertical="center" wrapText="1"/>
      <protection locked="0"/>
    </xf>
    <xf numFmtId="0" fontId="67" fillId="3" borderId="40" xfId="0" applyFont="1" applyFill="1" applyBorder="1" applyAlignment="1" applyProtection="1">
      <alignment horizontal="center" vertical="center" wrapText="1"/>
      <protection locked="0"/>
    </xf>
    <xf numFmtId="0" fontId="67" fillId="3" borderId="39" xfId="0" applyFont="1" applyFill="1" applyBorder="1" applyAlignment="1" applyProtection="1">
      <alignment horizontal="center" vertical="center" wrapText="1"/>
      <protection locked="0"/>
    </xf>
    <xf numFmtId="0" fontId="67" fillId="3" borderId="61" xfId="0" applyFont="1" applyFill="1" applyBorder="1" applyAlignment="1" applyProtection="1">
      <alignment horizontal="center" vertical="center" wrapText="1"/>
      <protection locked="0"/>
    </xf>
    <xf numFmtId="0" fontId="65" fillId="3" borderId="4" xfId="0" applyFont="1" applyFill="1" applyBorder="1" applyAlignment="1" applyProtection="1">
      <alignment vertical="center" wrapText="1"/>
      <protection locked="0"/>
    </xf>
    <xf numFmtId="0" fontId="65" fillId="3" borderId="0" xfId="0" applyFont="1" applyFill="1" applyAlignment="1" applyProtection="1">
      <alignment vertical="center" wrapText="1"/>
      <protection locked="0"/>
    </xf>
    <xf numFmtId="0" fontId="71" fillId="0" borderId="50" xfId="0" applyFont="1" applyBorder="1" applyAlignment="1" applyProtection="1">
      <alignment horizontal="center" vertical="center" wrapText="1"/>
      <protection locked="0"/>
    </xf>
    <xf numFmtId="0" fontId="65" fillId="3" borderId="31" xfId="0" applyFont="1" applyFill="1" applyBorder="1" applyAlignment="1" applyProtection="1">
      <alignment horizontal="center" vertical="center"/>
      <protection locked="0"/>
    </xf>
    <xf numFmtId="0" fontId="65" fillId="3" borderId="0" xfId="0" applyFont="1" applyFill="1" applyAlignment="1" applyProtection="1">
      <alignment horizontal="center" vertical="center"/>
      <protection locked="0"/>
    </xf>
    <xf numFmtId="0" fontId="65" fillId="3" borderId="12" xfId="0"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5" fillId="13" borderId="73" xfId="0" applyFont="1" applyFill="1" applyBorder="1" applyAlignment="1" applyProtection="1">
      <alignment horizontal="center" vertical="center" wrapText="1"/>
      <protection locked="0"/>
    </xf>
    <xf numFmtId="0" fontId="65" fillId="14" borderId="27" xfId="0" applyFont="1" applyFill="1" applyBorder="1" applyAlignment="1" applyProtection="1">
      <alignment horizontal="center" vertical="center" wrapText="1"/>
      <protection locked="0"/>
    </xf>
    <xf numFmtId="0" fontId="65" fillId="9" borderId="38" xfId="0" applyFont="1" applyFill="1" applyBorder="1" applyAlignment="1" applyProtection="1">
      <alignment horizontal="center" vertical="center" wrapText="1"/>
      <protection locked="0"/>
    </xf>
    <xf numFmtId="0" fontId="65" fillId="15" borderId="29" xfId="0" applyFont="1" applyFill="1" applyBorder="1" applyAlignment="1" applyProtection="1">
      <alignment horizontal="center" vertical="center" wrapText="1"/>
      <protection locked="0"/>
    </xf>
    <xf numFmtId="0" fontId="65" fillId="16" borderId="74" xfId="0" applyFont="1" applyFill="1" applyBorder="1" applyAlignment="1" applyProtection="1">
      <alignment horizontal="center" vertical="center" wrapText="1"/>
      <protection locked="0"/>
    </xf>
    <xf numFmtId="0" fontId="82" fillId="3" borderId="73" xfId="0" applyFont="1" applyFill="1" applyBorder="1" applyAlignment="1" applyProtection="1">
      <alignment horizontal="center" vertical="center" wrapText="1"/>
      <protection locked="0"/>
    </xf>
    <xf numFmtId="177" fontId="65" fillId="0" borderId="75" xfId="0" applyNumberFormat="1" applyFont="1" applyBorder="1" applyAlignment="1" applyProtection="1">
      <alignment horizontal="center" vertical="center" wrapText="1"/>
      <protection locked="0"/>
    </xf>
    <xf numFmtId="177" fontId="65" fillId="0" borderId="11" xfId="0" applyNumberFormat="1" applyFont="1" applyBorder="1" applyAlignment="1" applyProtection="1">
      <alignment horizontal="center" vertical="center"/>
      <protection locked="0"/>
    </xf>
    <xf numFmtId="177" fontId="65" fillId="0" borderId="11" xfId="0" applyNumberFormat="1" applyFont="1" applyBorder="1" applyAlignment="1" applyProtection="1">
      <alignment horizontal="center" vertical="center" wrapText="1"/>
      <protection locked="0"/>
    </xf>
    <xf numFmtId="177" fontId="65" fillId="0" borderId="55" xfId="0" applyNumberFormat="1" applyFont="1" applyBorder="1" applyAlignment="1" applyProtection="1">
      <alignment horizontal="center" vertical="center" wrapText="1"/>
      <protection locked="0"/>
    </xf>
    <xf numFmtId="177" fontId="80" fillId="0" borderId="75" xfId="0" applyNumberFormat="1" applyFont="1" applyBorder="1" applyAlignment="1" applyProtection="1">
      <alignment horizontal="center" vertical="center" wrapText="1"/>
      <protection locked="0"/>
    </xf>
    <xf numFmtId="0" fontId="67" fillId="0" borderId="76" xfId="0" applyFont="1" applyBorder="1" applyAlignment="1" applyProtection="1">
      <alignment horizontal="center" vertical="center" wrapText="1"/>
      <protection locked="0"/>
    </xf>
    <xf numFmtId="177" fontId="65" fillId="0" borderId="77" xfId="0" applyNumberFormat="1" applyFont="1" applyBorder="1" applyAlignment="1" applyProtection="1">
      <alignment horizontal="center" vertical="center" wrapText="1"/>
      <protection locked="0"/>
    </xf>
    <xf numFmtId="177" fontId="65" fillId="0" borderId="7" xfId="0" applyNumberFormat="1" applyFont="1" applyBorder="1" applyAlignment="1" applyProtection="1">
      <alignment horizontal="center" vertical="center"/>
      <protection locked="0"/>
    </xf>
    <xf numFmtId="177" fontId="65" fillId="0" borderId="7" xfId="0" applyNumberFormat="1" applyFont="1" applyBorder="1" applyAlignment="1" applyProtection="1">
      <alignment horizontal="center" vertical="center" wrapText="1"/>
      <protection locked="0"/>
    </xf>
    <xf numFmtId="177" fontId="65" fillId="0" borderId="58" xfId="0" applyNumberFormat="1" applyFont="1" applyBorder="1" applyAlignment="1" applyProtection="1">
      <alignment horizontal="center" vertical="center" wrapText="1"/>
      <protection locked="0"/>
    </xf>
    <xf numFmtId="177" fontId="80" fillId="0" borderId="77" xfId="0" applyNumberFormat="1" applyFont="1" applyBorder="1" applyAlignment="1" applyProtection="1">
      <alignment horizontal="center" vertical="center" wrapText="1"/>
      <protection locked="0"/>
    </xf>
    <xf numFmtId="0" fontId="67" fillId="0" borderId="78" xfId="0" applyFont="1" applyBorder="1" applyAlignment="1" applyProtection="1">
      <alignment horizontal="center" vertical="center" wrapText="1"/>
      <protection locked="0"/>
    </xf>
    <xf numFmtId="177" fontId="65" fillId="0" borderId="79" xfId="0" applyNumberFormat="1" applyFont="1" applyBorder="1" applyAlignment="1" applyProtection="1">
      <alignment horizontal="center" vertical="center" wrapText="1"/>
      <protection locked="0"/>
    </xf>
    <xf numFmtId="177" fontId="65" fillId="0" borderId="2" xfId="0" applyNumberFormat="1" applyFont="1" applyBorder="1" applyAlignment="1" applyProtection="1">
      <alignment horizontal="center" vertical="center"/>
      <protection locked="0"/>
    </xf>
    <xf numFmtId="177" fontId="65" fillId="0" borderId="2" xfId="0" applyNumberFormat="1" applyFont="1" applyBorder="1" applyAlignment="1" applyProtection="1">
      <alignment horizontal="center" vertical="center" wrapText="1"/>
      <protection locked="0"/>
    </xf>
    <xf numFmtId="177" fontId="65" fillId="0" borderId="80" xfId="0" applyNumberFormat="1" applyFont="1" applyBorder="1" applyAlignment="1" applyProtection="1">
      <alignment horizontal="center" vertical="center" wrapText="1"/>
      <protection locked="0"/>
    </xf>
    <xf numFmtId="177" fontId="80" fillId="0" borderId="79" xfId="0" applyNumberFormat="1" applyFont="1" applyBorder="1" applyAlignment="1" applyProtection="1">
      <alignment horizontal="center" vertical="center" wrapText="1"/>
      <protection locked="0"/>
    </xf>
    <xf numFmtId="177" fontId="82" fillId="0" borderId="81" xfId="0" applyNumberFormat="1" applyFont="1" applyBorder="1" applyAlignment="1" applyProtection="1">
      <alignment horizontal="center" vertical="center" wrapText="1"/>
      <protection locked="0"/>
    </xf>
    <xf numFmtId="177" fontId="82" fillId="0" borderId="1" xfId="0" applyNumberFormat="1" applyFont="1" applyBorder="1" applyAlignment="1" applyProtection="1">
      <alignment horizontal="center" vertical="center"/>
      <protection locked="0"/>
    </xf>
    <xf numFmtId="177" fontId="82" fillId="0" borderId="1" xfId="0" applyNumberFormat="1" applyFont="1" applyBorder="1" applyAlignment="1" applyProtection="1">
      <alignment horizontal="center" vertical="center" wrapText="1"/>
      <protection locked="0"/>
    </xf>
    <xf numFmtId="177" fontId="82" fillId="0" borderId="82" xfId="0" applyNumberFormat="1" applyFont="1" applyBorder="1" applyAlignment="1" applyProtection="1">
      <alignment horizontal="center" vertical="center" wrapText="1"/>
      <protection locked="0"/>
    </xf>
    <xf numFmtId="177" fontId="82" fillId="0" borderId="25" xfId="0" applyNumberFormat="1" applyFont="1" applyBorder="1" applyAlignment="1" applyProtection="1">
      <alignment horizontal="center" vertical="center" wrapText="1"/>
      <protection locked="0"/>
    </xf>
    <xf numFmtId="177" fontId="82" fillId="0" borderId="77" xfId="0" applyNumberFormat="1" applyFont="1" applyBorder="1" applyAlignment="1" applyProtection="1">
      <alignment horizontal="center" vertical="center" wrapText="1"/>
      <protection locked="0"/>
    </xf>
    <xf numFmtId="177" fontId="82" fillId="0" borderId="7" xfId="0" applyNumberFormat="1" applyFont="1" applyBorder="1" applyAlignment="1" applyProtection="1">
      <alignment horizontal="center" vertical="center"/>
      <protection locked="0"/>
    </xf>
    <xf numFmtId="177" fontId="82" fillId="0" borderId="7" xfId="0" applyNumberFormat="1" applyFont="1" applyBorder="1" applyAlignment="1" applyProtection="1">
      <alignment horizontal="center" vertical="center" wrapText="1"/>
      <protection locked="0"/>
    </xf>
    <xf numFmtId="177" fontId="82" fillId="0" borderId="58" xfId="0" applyNumberFormat="1" applyFont="1" applyBorder="1" applyAlignment="1" applyProtection="1">
      <alignment horizontal="center" vertical="center" wrapText="1"/>
      <protection locked="0"/>
    </xf>
    <xf numFmtId="0" fontId="71" fillId="0" borderId="76" xfId="0" applyFont="1" applyBorder="1" applyAlignment="1" applyProtection="1">
      <alignment horizontal="center" vertical="center" wrapText="1"/>
      <protection locked="0"/>
    </xf>
    <xf numFmtId="0" fontId="71" fillId="0" borderId="49" xfId="0" applyFont="1" applyBorder="1" applyAlignment="1" applyProtection="1">
      <alignment horizontal="center" vertical="center" wrapText="1"/>
      <protection locked="0"/>
    </xf>
    <xf numFmtId="177" fontId="82" fillId="0" borderId="83" xfId="0" applyNumberFormat="1" applyFont="1" applyBorder="1" applyAlignment="1" applyProtection="1">
      <alignment horizontal="center" vertical="center" wrapText="1"/>
      <protection locked="0"/>
    </xf>
    <xf numFmtId="177" fontId="82" fillId="0" borderId="8" xfId="0" applyNumberFormat="1" applyFont="1" applyBorder="1" applyAlignment="1" applyProtection="1">
      <alignment horizontal="center" vertical="center"/>
      <protection locked="0"/>
    </xf>
    <xf numFmtId="177" fontId="82" fillId="0" borderId="8" xfId="0" applyNumberFormat="1" applyFont="1" applyBorder="1" applyAlignment="1" applyProtection="1">
      <alignment horizontal="center" vertical="center" wrapText="1"/>
      <protection locked="0"/>
    </xf>
    <xf numFmtId="177" fontId="82" fillId="0" borderId="63" xfId="0" applyNumberFormat="1" applyFont="1" applyBorder="1" applyAlignment="1" applyProtection="1">
      <alignment horizontal="center" vertical="center" wrapText="1"/>
      <protection locked="0"/>
    </xf>
    <xf numFmtId="0" fontId="68" fillId="0" borderId="39" xfId="0" applyFont="1" applyBorder="1" applyAlignment="1" applyProtection="1">
      <alignment horizontal="center" vertical="center" wrapText="1"/>
      <protection locked="0"/>
    </xf>
    <xf numFmtId="0" fontId="67" fillId="3" borderId="84" xfId="0" applyFont="1" applyFill="1" applyBorder="1" applyAlignment="1" applyProtection="1">
      <alignment horizontal="center" vertical="center" wrapText="1"/>
      <protection locked="0"/>
    </xf>
    <xf numFmtId="177" fontId="80" fillId="0" borderId="11" xfId="0" applyNumberFormat="1" applyFont="1" applyBorder="1" applyAlignment="1" applyProtection="1">
      <alignment horizontal="center" vertical="center" wrapText="1"/>
      <protection locked="0"/>
    </xf>
    <xf numFmtId="0" fontId="67" fillId="3" borderId="76" xfId="0" applyFont="1" applyFill="1" applyBorder="1" applyAlignment="1" applyProtection="1">
      <alignment horizontal="center" vertical="center" wrapText="1"/>
      <protection locked="0"/>
    </xf>
    <xf numFmtId="177" fontId="65" fillId="0" borderId="85" xfId="0" applyNumberFormat="1" applyFont="1" applyBorder="1" applyAlignment="1" applyProtection="1">
      <alignment horizontal="center" vertical="center" wrapText="1"/>
      <protection locked="0"/>
    </xf>
    <xf numFmtId="177" fontId="80" fillId="0" borderId="7" xfId="0" applyNumberFormat="1" applyFont="1" applyBorder="1" applyAlignment="1" applyProtection="1">
      <alignment horizontal="center" vertical="center" wrapText="1"/>
      <protection locked="0"/>
    </xf>
    <xf numFmtId="0" fontId="68" fillId="3" borderId="76" xfId="0" applyFont="1" applyFill="1" applyBorder="1" applyAlignment="1" applyProtection="1">
      <alignment horizontal="center" vertical="center" wrapText="1"/>
      <protection locked="0"/>
    </xf>
    <xf numFmtId="177" fontId="77" fillId="0" borderId="0" xfId="3" applyNumberFormat="1" applyFont="1" applyAlignment="1" applyProtection="1">
      <alignment horizontal="center" vertical="center"/>
      <protection locked="0"/>
    </xf>
    <xf numFmtId="0" fontId="73" fillId="3" borderId="86" xfId="0" applyFont="1" applyFill="1" applyBorder="1" applyAlignment="1" applyProtection="1">
      <alignment horizontal="center" vertical="center" wrapText="1"/>
      <protection locked="0"/>
    </xf>
    <xf numFmtId="177" fontId="82" fillId="0" borderId="79" xfId="0" applyNumberFormat="1" applyFont="1" applyBorder="1" applyAlignment="1" applyProtection="1">
      <alignment horizontal="center" vertical="center" wrapText="1"/>
      <protection locked="0"/>
    </xf>
    <xf numFmtId="177" fontId="82" fillId="0" borderId="2" xfId="0" applyNumberFormat="1" applyFont="1" applyBorder="1" applyAlignment="1" applyProtection="1">
      <alignment horizontal="center" vertical="center" wrapText="1"/>
      <protection locked="0"/>
    </xf>
    <xf numFmtId="177" fontId="80" fillId="0" borderId="80" xfId="0" applyNumberFormat="1" applyFont="1" applyBorder="1" applyAlignment="1" applyProtection="1">
      <alignment horizontal="center" vertical="center" wrapText="1"/>
      <protection locked="0"/>
    </xf>
    <xf numFmtId="0" fontId="72" fillId="0" borderId="87" xfId="0" applyFont="1" applyBorder="1" applyAlignment="1" applyProtection="1">
      <alignment horizontal="center" vertical="center" wrapText="1"/>
      <protection locked="0"/>
    </xf>
    <xf numFmtId="0" fontId="72" fillId="3" borderId="76" xfId="0" applyFont="1" applyFill="1" applyBorder="1" applyAlignment="1" applyProtection="1">
      <alignment horizontal="center" vertical="center" wrapText="1"/>
      <protection locked="0"/>
    </xf>
    <xf numFmtId="0" fontId="67" fillId="3" borderId="78" xfId="0" applyFont="1" applyFill="1" applyBorder="1" applyAlignment="1" applyProtection="1">
      <alignment horizontal="center" vertical="center" wrapText="1"/>
      <protection locked="0"/>
    </xf>
    <xf numFmtId="0" fontId="72" fillId="3" borderId="88" xfId="0" applyFont="1" applyFill="1" applyBorder="1" applyAlignment="1" applyProtection="1">
      <alignment horizontal="center" vertical="center" wrapText="1"/>
      <protection locked="0"/>
    </xf>
    <xf numFmtId="0" fontId="83" fillId="3" borderId="0" xfId="3" applyFont="1" applyFill="1" applyAlignment="1" applyProtection="1">
      <alignment horizontal="right" vertical="center"/>
      <protection locked="0"/>
    </xf>
    <xf numFmtId="0" fontId="65" fillId="17" borderId="26" xfId="0" applyFont="1" applyFill="1" applyBorder="1" applyAlignment="1" applyProtection="1">
      <alignment horizontal="center" vertical="center" wrapText="1"/>
      <protection locked="0"/>
    </xf>
    <xf numFmtId="0" fontId="65" fillId="6" borderId="73" xfId="0" applyFont="1" applyFill="1" applyBorder="1" applyAlignment="1" applyProtection="1">
      <alignment horizontal="center" vertical="center" wrapText="1"/>
      <protection locked="0"/>
    </xf>
    <xf numFmtId="0" fontId="65" fillId="18" borderId="26" xfId="0" applyFont="1" applyFill="1" applyBorder="1" applyAlignment="1" applyProtection="1">
      <alignment horizontal="center" vertical="center" wrapText="1"/>
      <protection locked="0"/>
    </xf>
    <xf numFmtId="177" fontId="80" fillId="0" borderId="55" xfId="0" applyNumberFormat="1" applyFont="1" applyBorder="1" applyAlignment="1" applyProtection="1">
      <alignment horizontal="center" vertical="center" wrapText="1"/>
      <protection locked="0"/>
    </xf>
    <xf numFmtId="177" fontId="80" fillId="0" borderId="58" xfId="0" applyNumberFormat="1" applyFont="1" applyBorder="1" applyAlignment="1" applyProtection="1">
      <alignment horizontal="center" vertical="center" wrapText="1"/>
      <protection locked="0"/>
    </xf>
    <xf numFmtId="177" fontId="84" fillId="0" borderId="55" xfId="0" applyNumberFormat="1" applyFont="1" applyBorder="1" applyAlignment="1" applyProtection="1">
      <alignment horizontal="center" vertical="center" wrapText="1"/>
      <protection locked="0"/>
    </xf>
    <xf numFmtId="177" fontId="84" fillId="0" borderId="58" xfId="0" applyNumberFormat="1" applyFont="1" applyBorder="1" applyAlignment="1" applyProtection="1">
      <alignment horizontal="center" vertical="center" wrapText="1"/>
      <protection locked="0"/>
    </xf>
    <xf numFmtId="177" fontId="82" fillId="0" borderId="80" xfId="0" applyNumberFormat="1" applyFont="1" applyBorder="1" applyAlignment="1" applyProtection="1">
      <alignment horizontal="center" vertical="center" wrapText="1"/>
      <protection locked="0"/>
    </xf>
    <xf numFmtId="177" fontId="82" fillId="0" borderId="14" xfId="0" applyNumberFormat="1" applyFont="1" applyBorder="1" applyAlignment="1" applyProtection="1">
      <alignment horizontal="center" vertical="center" wrapText="1"/>
      <protection locked="0"/>
    </xf>
    <xf numFmtId="0" fontId="85" fillId="3" borderId="0" xfId="0" applyFont="1" applyFill="1" applyAlignment="1" applyProtection="1">
      <alignment horizontal="right"/>
      <protection locked="0"/>
    </xf>
    <xf numFmtId="182" fontId="85" fillId="9" borderId="94" xfId="0" applyNumberFormat="1" applyFont="1" applyFill="1" applyBorder="1" applyAlignment="1">
      <alignment horizontal="center" vertical="center"/>
    </xf>
    <xf numFmtId="182" fontId="85" fillId="0" borderId="0" xfId="0" applyNumberFormat="1" applyFont="1" applyAlignment="1">
      <alignment horizontal="center" vertical="center"/>
    </xf>
    <xf numFmtId="0" fontId="0" fillId="3" borderId="12" xfId="0" applyFill="1" applyBorder="1" applyAlignment="1" applyProtection="1">
      <protection locked="0"/>
    </xf>
    <xf numFmtId="0" fontId="61" fillId="3" borderId="96" xfId="3" applyFont="1" applyFill="1" applyBorder="1" applyAlignment="1" applyProtection="1">
      <alignment horizontal="center" vertical="center" wrapText="1"/>
      <protection locked="0"/>
    </xf>
    <xf numFmtId="0" fontId="76" fillId="3" borderId="96" xfId="3" applyFont="1" applyFill="1" applyBorder="1" applyAlignment="1" applyProtection="1">
      <alignment horizontal="center" vertical="center" wrapText="1"/>
      <protection locked="0"/>
    </xf>
    <xf numFmtId="0" fontId="76" fillId="3" borderId="99" xfId="3" applyFont="1" applyFill="1" applyBorder="1" applyAlignment="1" applyProtection="1">
      <alignment horizontal="center" vertical="center" wrapText="1"/>
      <protection locked="0"/>
    </xf>
    <xf numFmtId="0" fontId="76" fillId="3" borderId="0" xfId="3" applyFont="1" applyFill="1" applyAlignment="1" applyProtection="1">
      <alignment horizontal="center" vertical="center"/>
      <protection locked="0"/>
    </xf>
    <xf numFmtId="165" fontId="76" fillId="3" borderId="0" xfId="3" applyNumberFormat="1" applyFont="1" applyFill="1" applyAlignment="1" applyProtection="1">
      <alignment horizontal="center" vertical="center"/>
      <protection locked="0"/>
    </xf>
    <xf numFmtId="3" fontId="76" fillId="3" borderId="0" xfId="3" applyNumberFormat="1" applyFont="1" applyFill="1" applyAlignment="1" applyProtection="1">
      <alignment horizontal="center" vertical="center"/>
      <protection locked="0"/>
    </xf>
    <xf numFmtId="0" fontId="86" fillId="3" borderId="0" xfId="0" applyFont="1" applyFill="1" applyAlignment="1" applyProtection="1">
      <protection locked="0"/>
    </xf>
    <xf numFmtId="0" fontId="87" fillId="3" borderId="0" xfId="0" applyFont="1" applyFill="1" applyAlignment="1" applyProtection="1">
      <protection locked="0"/>
    </xf>
    <xf numFmtId="0" fontId="65"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6" fillId="3" borderId="0" xfId="3" applyNumberFormat="1" applyFont="1" applyFill="1" applyAlignment="1" applyProtection="1">
      <alignment horizontal="center" vertical="center"/>
      <protection locked="0"/>
    </xf>
    <xf numFmtId="14" fontId="87" fillId="3" borderId="0" xfId="0" applyNumberFormat="1" applyFont="1" applyFill="1" applyAlignment="1" applyProtection="1">
      <protection locked="0"/>
    </xf>
    <xf numFmtId="165" fontId="76" fillId="3" borderId="0" xfId="3" applyNumberFormat="1" applyFont="1" applyFill="1" applyAlignment="1" applyProtection="1">
      <alignment horizontal="left" vertical="center"/>
      <protection locked="0"/>
    </xf>
    <xf numFmtId="0" fontId="76" fillId="3" borderId="0" xfId="3" applyFont="1" applyFill="1" applyAlignment="1" applyProtection="1">
      <alignment horizontal="left" vertical="center"/>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0" fontId="60" fillId="3" borderId="49" xfId="3" applyFont="1" applyFill="1" applyBorder="1" applyAlignment="1" applyProtection="1">
      <alignment horizontal="left" vertical="top" wrapText="1"/>
      <protection locked="0"/>
    </xf>
    <xf numFmtId="0" fontId="61" fillId="0" borderId="102" xfId="3" applyFont="1" applyBorder="1" applyAlignment="1" applyProtection="1">
      <alignment horizontal="left" vertical="center"/>
      <protection locked="0"/>
    </xf>
    <xf numFmtId="0" fontId="61" fillId="0" borderId="103" xfId="3" applyFont="1" applyBorder="1" applyAlignment="1" applyProtection="1">
      <alignment horizontal="left" vertical="center"/>
      <protection locked="0"/>
    </xf>
    <xf numFmtId="0" fontId="60" fillId="3" borderId="101" xfId="3" applyFont="1" applyFill="1" applyBorder="1" applyAlignment="1" applyProtection="1">
      <alignment horizontal="left" vertical="top" wrapText="1"/>
      <protection locked="0"/>
    </xf>
    <xf numFmtId="0" fontId="60" fillId="3" borderId="50" xfId="3" applyFont="1" applyFill="1" applyBorder="1" applyAlignment="1" applyProtection="1">
      <alignment horizontal="left" vertical="top" wrapText="1"/>
      <protection locked="0"/>
    </xf>
    <xf numFmtId="177" fontId="3" fillId="2" borderId="7" xfId="3" quotePrefix="1" applyNumberFormat="1" applyFont="1" applyFill="1" applyBorder="1" applyAlignment="1">
      <alignment horizontal="center" vertical="center"/>
    </xf>
    <xf numFmtId="166" fontId="94" fillId="0" borderId="20" xfId="3" applyNumberFormat="1" applyFont="1" applyBorder="1" applyAlignment="1">
      <alignment horizontal="center" vertical="center"/>
    </xf>
    <xf numFmtId="0" fontId="95" fillId="0" borderId="43" xfId="0" applyFont="1" applyBorder="1" applyAlignment="1" applyProtection="1">
      <alignment horizontal="center" vertical="center" wrapText="1"/>
      <protection locked="0"/>
    </xf>
    <xf numFmtId="0" fontId="95" fillId="0" borderId="42" xfId="0" applyFont="1" applyBorder="1" applyAlignment="1" applyProtection="1">
      <alignment horizontal="center" vertical="center" wrapText="1"/>
      <protection locked="0"/>
    </xf>
    <xf numFmtId="0" fontId="96" fillId="3" borderId="47" xfId="0" applyFont="1" applyFill="1" applyBorder="1" applyAlignment="1" applyProtection="1">
      <alignment horizontal="center" vertical="center" wrapText="1"/>
      <protection locked="0"/>
    </xf>
    <xf numFmtId="0" fontId="96" fillId="3" borderId="48" xfId="0" applyFont="1" applyFill="1" applyBorder="1" applyAlignment="1" applyProtection="1">
      <alignment horizontal="center" vertical="center" wrapText="1"/>
      <protection locked="0"/>
    </xf>
    <xf numFmtId="0" fontId="96" fillId="0" borderId="48" xfId="0" applyFont="1" applyBorder="1" applyAlignment="1" applyProtection="1">
      <alignment horizontal="center" vertical="center" wrapText="1"/>
      <protection locked="0"/>
    </xf>
    <xf numFmtId="166" fontId="94" fillId="0" borderId="20" xfId="3" applyNumberFormat="1" applyFont="1" applyBorder="1" applyAlignment="1">
      <alignment horizontal="center" vertical="center" wrapText="1"/>
    </xf>
    <xf numFmtId="167" fontId="94" fillId="8"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xf>
    <xf numFmtId="49" fontId="98" fillId="0" borderId="7" xfId="3" applyNumberFormat="1" applyFont="1" applyBorder="1" applyAlignment="1">
      <alignment horizontal="center"/>
    </xf>
    <xf numFmtId="170" fontId="99" fillId="2" borderId="7" xfId="3" applyNumberFormat="1" applyFont="1" applyFill="1" applyBorder="1" applyAlignment="1">
      <alignment horizontal="center" vertical="center"/>
    </xf>
    <xf numFmtId="0" fontId="96" fillId="0" borderId="42" xfId="0" applyFont="1" applyBorder="1" applyAlignment="1" applyProtection="1">
      <alignment horizontal="center" vertical="center" wrapText="1"/>
      <protection locked="0"/>
    </xf>
    <xf numFmtId="0" fontId="96" fillId="0" borderId="43" xfId="0" applyFont="1" applyBorder="1" applyAlignment="1" applyProtection="1">
      <alignment horizontal="center" vertical="center" wrapText="1"/>
      <protection locked="0"/>
    </xf>
    <xf numFmtId="0" fontId="96" fillId="3" borderId="42" xfId="0" applyFont="1" applyFill="1" applyBorder="1" applyAlignment="1" applyProtection="1">
      <alignment horizontal="center" vertical="center" wrapText="1"/>
      <protection locked="0"/>
    </xf>
    <xf numFmtId="0" fontId="96" fillId="3" borderId="51" xfId="0" applyFont="1" applyFill="1" applyBorder="1" applyAlignment="1" applyProtection="1">
      <alignment horizontal="center" vertical="center" wrapText="1"/>
      <protection locked="0"/>
    </xf>
    <xf numFmtId="170" fontId="100" fillId="0" borderId="7" xfId="3" applyNumberFormat="1" applyFont="1" applyBorder="1">
      <alignment vertical="center"/>
    </xf>
    <xf numFmtId="168" fontId="26" fillId="20" borderId="20" xfId="3" applyNumberFormat="1" applyFont="1" applyFill="1" applyBorder="1" applyAlignment="1">
      <alignment horizontal="center" vertical="center"/>
    </xf>
    <xf numFmtId="167" fontId="26" fillId="20" borderId="20" xfId="3" applyNumberFormat="1" applyFont="1" applyFill="1" applyBorder="1" applyAlignment="1">
      <alignment horizontal="center" vertical="center"/>
    </xf>
    <xf numFmtId="167" fontId="26" fillId="20" borderId="1" xfId="3" applyNumberFormat="1" applyFont="1" applyFill="1" applyBorder="1" applyAlignment="1">
      <alignment horizontal="center" vertical="center" shrinkToFit="1"/>
    </xf>
    <xf numFmtId="166" fontId="26" fillId="20" borderId="1" xfId="3" applyNumberFormat="1" applyFont="1" applyFill="1" applyBorder="1" applyAlignment="1">
      <alignment horizontal="center" vertical="center" shrinkToFit="1"/>
    </xf>
    <xf numFmtId="168" fontId="26" fillId="20" borderId="1" xfId="3" applyNumberFormat="1" applyFont="1" applyFill="1" applyBorder="1" applyAlignment="1">
      <alignment horizontal="center" vertical="center" wrapText="1"/>
    </xf>
    <xf numFmtId="175" fontId="33" fillId="20" borderId="36" xfId="0" applyNumberFormat="1" applyFont="1" applyFill="1" applyBorder="1" applyAlignment="1">
      <alignment horizontal="center" vertical="center" shrinkToFit="1"/>
    </xf>
    <xf numFmtId="168" fontId="33" fillId="20" borderId="36" xfId="0" applyNumberFormat="1" applyFont="1" applyFill="1" applyBorder="1" applyAlignment="1">
      <alignment horizontal="center" vertical="center"/>
    </xf>
    <xf numFmtId="166" fontId="33" fillId="20" borderId="36" xfId="0" applyNumberFormat="1" applyFont="1" applyFill="1" applyBorder="1" applyAlignment="1">
      <alignment horizontal="center" vertical="center"/>
    </xf>
    <xf numFmtId="0" fontId="33" fillId="21" borderId="36" xfId="0" applyFont="1" applyFill="1" applyBorder="1" applyAlignment="1">
      <alignment horizontal="left" vertical="center"/>
    </xf>
    <xf numFmtId="168" fontId="33" fillId="21" borderId="36" xfId="0" applyNumberFormat="1" applyFont="1" applyFill="1" applyBorder="1" applyAlignment="1">
      <alignment horizontal="center" vertical="center"/>
    </xf>
    <xf numFmtId="168" fontId="39" fillId="20" borderId="36" xfId="0" applyNumberFormat="1" applyFont="1" applyFill="1" applyBorder="1" applyAlignment="1">
      <alignment horizontal="center" vertical="center"/>
    </xf>
    <xf numFmtId="167" fontId="26" fillId="20" borderId="2" xfId="3" applyNumberFormat="1" applyFont="1" applyFill="1" applyBorder="1" applyAlignment="1">
      <alignment horizontal="center" vertical="center"/>
    </xf>
    <xf numFmtId="166" fontId="26" fillId="20" borderId="2" xfId="3" applyNumberFormat="1" applyFont="1" applyFill="1" applyBorder="1" applyAlignment="1">
      <alignment horizontal="center" vertical="center"/>
    </xf>
    <xf numFmtId="168" fontId="26" fillId="20" borderId="2" xfId="3" applyNumberFormat="1" applyFont="1" applyFill="1" applyBorder="1" applyAlignment="1">
      <alignment horizontal="center" vertical="center"/>
    </xf>
    <xf numFmtId="14" fontId="26" fillId="20" borderId="20" xfId="3" applyNumberFormat="1" applyFont="1" applyFill="1" applyBorder="1" applyAlignment="1">
      <alignment horizontal="center" vertical="center"/>
    </xf>
    <xf numFmtId="0" fontId="1" fillId="20" borderId="20" xfId="3" applyFont="1" applyFill="1" applyBorder="1" applyAlignment="1">
      <alignment horizontal="left" vertical="center"/>
    </xf>
    <xf numFmtId="177" fontId="101" fillId="3" borderId="42" xfId="0" applyNumberFormat="1" applyFont="1" applyFill="1" applyBorder="1" applyAlignment="1" applyProtection="1">
      <alignment horizontal="center" vertical="center" wrapText="1"/>
      <protection locked="0"/>
    </xf>
    <xf numFmtId="0" fontId="68" fillId="2" borderId="42" xfId="0" applyFont="1" applyFill="1" applyBorder="1" applyAlignment="1" applyProtection="1">
      <alignment horizontal="center" vertical="center" wrapText="1"/>
      <protection locked="0"/>
    </xf>
    <xf numFmtId="0" fontId="80" fillId="3" borderId="4" xfId="0" applyFont="1" applyFill="1" applyBorder="1" applyAlignment="1" applyProtection="1">
      <alignment horizontal="left" vertical="center"/>
      <protection locked="0"/>
    </xf>
    <xf numFmtId="164" fontId="8" fillId="0" borderId="1" xfId="3" applyNumberFormat="1" applyFont="1" applyBorder="1" applyAlignment="1">
      <alignment horizontal="left" vertical="center" wrapText="1"/>
    </xf>
    <xf numFmtId="166" fontId="94" fillId="20" borderId="20" xfId="3" applyNumberFormat="1" applyFont="1" applyFill="1" applyBorder="1" applyAlignment="1">
      <alignment horizontal="center" vertical="center" wrapText="1"/>
    </xf>
    <xf numFmtId="0" fontId="61" fillId="3" borderId="85" xfId="3" applyFont="1" applyFill="1" applyBorder="1" applyAlignment="1" applyProtection="1">
      <alignment horizontal="center" vertical="center" wrapText="1"/>
      <protection locked="0"/>
    </xf>
    <xf numFmtId="0" fontId="61" fillId="3" borderId="105" xfId="3" applyFont="1" applyFill="1" applyBorder="1" applyAlignment="1" applyProtection="1">
      <alignment horizontal="center" vertical="center" wrapText="1"/>
      <protection locked="0"/>
    </xf>
    <xf numFmtId="0" fontId="68" fillId="2" borderId="43" xfId="0" applyFont="1" applyFill="1" applyBorder="1" applyAlignment="1" applyProtection="1">
      <alignment horizontal="center" vertical="center" wrapText="1"/>
      <protection locked="0"/>
    </xf>
    <xf numFmtId="0" fontId="80" fillId="3" borderId="0" xfId="0" applyFont="1" applyFill="1" applyProtection="1">
      <alignment vertical="center"/>
      <protection locked="0"/>
    </xf>
    <xf numFmtId="0" fontId="0" fillId="3" borderId="31" xfId="0" applyFill="1" applyBorder="1" applyAlignment="1" applyProtection="1">
      <protection locked="0"/>
    </xf>
    <xf numFmtId="0" fontId="0" fillId="3" borderId="14" xfId="0" applyFill="1" applyBorder="1" applyAlignment="1" applyProtection="1">
      <protection locked="0"/>
    </xf>
    <xf numFmtId="0" fontId="65" fillId="3" borderId="14" xfId="0" applyFont="1" applyFill="1" applyBorder="1" applyAlignment="1" applyProtection="1">
      <alignment horizontal="right"/>
      <protection locked="0"/>
    </xf>
    <xf numFmtId="0" fontId="0" fillId="3" borderId="3" xfId="0" applyFill="1" applyBorder="1" applyAlignment="1" applyProtection="1">
      <protection locked="0"/>
    </xf>
    <xf numFmtId="0" fontId="65" fillId="3" borderId="13" xfId="0" applyFont="1" applyFill="1" applyBorder="1" applyAlignment="1" applyProtection="1">
      <protection locked="0"/>
    </xf>
    <xf numFmtId="164" fontId="8" fillId="0" borderId="20" xfId="3" applyNumberFormat="1" applyFont="1" applyBorder="1" applyAlignment="1">
      <alignment horizontal="left" vertical="center" wrapText="1"/>
    </xf>
    <xf numFmtId="14" fontId="26" fillId="2" borderId="20" xfId="3" applyNumberFormat="1" applyFont="1" applyFill="1" applyBorder="1" applyAlignment="1">
      <alignment horizontal="center" vertical="center"/>
    </xf>
    <xf numFmtId="168" fontId="26" fillId="2" borderId="30" xfId="3" applyNumberFormat="1" applyFont="1" applyFill="1" applyBorder="1" applyAlignment="1">
      <alignment horizontal="center" vertical="center"/>
    </xf>
    <xf numFmtId="164" fontId="8" fillId="0" borderId="35" xfId="0" applyNumberFormat="1" applyFont="1" applyBorder="1" applyAlignment="1">
      <alignment horizontal="left" vertical="center"/>
    </xf>
    <xf numFmtId="164" fontId="35" fillId="0" borderId="7" xfId="3" applyNumberFormat="1" applyFont="1" applyBorder="1" applyAlignment="1">
      <alignment horizontal="center" vertical="center" wrapText="1"/>
    </xf>
    <xf numFmtId="166" fontId="33" fillId="0" borderId="36" xfId="0" applyNumberFormat="1" applyFont="1" applyBorder="1" applyAlignment="1">
      <alignment horizontal="center" vertical="center"/>
    </xf>
    <xf numFmtId="14" fontId="26" fillId="20" borderId="1" xfId="3" applyNumberFormat="1" applyFont="1" applyFill="1" applyBorder="1" applyAlignment="1">
      <alignment horizontal="center" vertical="center"/>
    </xf>
    <xf numFmtId="168" fontId="26" fillId="20" borderId="13" xfId="3" applyNumberFormat="1" applyFont="1" applyFill="1" applyBorder="1" applyAlignment="1">
      <alignment horizontal="center" vertical="center"/>
    </xf>
    <xf numFmtId="174" fontId="30" fillId="0" borderId="0" xfId="3" applyNumberFormat="1" applyFont="1">
      <alignment vertical="center"/>
    </xf>
    <xf numFmtId="170" fontId="4" fillId="0" borderId="7" xfId="3" applyNumberFormat="1" applyFont="1" applyBorder="1">
      <alignment vertical="center"/>
    </xf>
    <xf numFmtId="164" fontId="102" fillId="0" borderId="0" xfId="3" applyNumberFormat="1" applyFont="1" applyAlignment="1">
      <alignment horizontal="center" vertical="center" wrapText="1"/>
    </xf>
    <xf numFmtId="170" fontId="23" fillId="0" borderId="7" xfId="3" applyNumberFormat="1" applyFont="1" applyBorder="1" applyAlignment="1">
      <alignment horizontal="center" vertical="center" wrapText="1"/>
    </xf>
    <xf numFmtId="165" fontId="37" fillId="0" borderId="7" xfId="3" applyNumberFormat="1" applyFont="1" applyBorder="1" applyAlignment="1">
      <alignment horizontal="center" vertical="top"/>
    </xf>
    <xf numFmtId="170" fontId="3" fillId="0" borderId="0" xfId="3" applyNumberFormat="1" applyFont="1" applyAlignment="1">
      <alignment horizontal="center" vertical="center" wrapText="1"/>
    </xf>
    <xf numFmtId="0" fontId="72" fillId="2" borderId="42" xfId="0" applyFont="1" applyFill="1" applyBorder="1" applyAlignment="1" applyProtection="1">
      <alignment horizontal="center" vertical="center" wrapText="1"/>
      <protection locked="0"/>
    </xf>
    <xf numFmtId="0" fontId="72" fillId="2" borderId="43" xfId="0" applyFont="1" applyFill="1" applyBorder="1" applyAlignment="1" applyProtection="1">
      <alignment horizontal="center" vertical="center" wrapText="1"/>
      <protection locked="0"/>
    </xf>
    <xf numFmtId="164" fontId="24" fillId="0" borderId="7" xfId="3" applyNumberFormat="1" applyFont="1" applyBorder="1" applyAlignment="1">
      <alignment horizontal="center" vertical="center" wrapText="1"/>
    </xf>
    <xf numFmtId="166" fontId="39" fillId="22" borderId="36" xfId="0" applyNumberFormat="1" applyFont="1" applyFill="1" applyBorder="1" applyAlignment="1">
      <alignment horizontal="center" vertical="center"/>
    </xf>
    <xf numFmtId="168" fontId="26" fillId="20" borderId="30" xfId="3" applyNumberFormat="1" applyFont="1" applyFill="1" applyBorder="1" applyAlignment="1">
      <alignment horizontal="center" vertical="center"/>
    </xf>
    <xf numFmtId="167" fontId="94" fillId="20" borderId="20" xfId="3" applyNumberFormat="1" applyFont="1" applyFill="1" applyBorder="1" applyAlignment="1">
      <alignment horizontal="center" vertical="center" wrapText="1"/>
    </xf>
    <xf numFmtId="3" fontId="104" fillId="0" borderId="7" xfId="3" applyNumberFormat="1" applyFont="1" applyBorder="1" applyAlignment="1">
      <alignment horizontal="center" vertical="center"/>
    </xf>
    <xf numFmtId="164" fontId="104" fillId="0" borderId="7" xfId="3" applyNumberFormat="1" applyFont="1" applyBorder="1" applyAlignment="1">
      <alignment horizontal="center" vertical="center" wrapText="1"/>
    </xf>
    <xf numFmtId="164" fontId="104" fillId="2" borderId="7" xfId="3" applyNumberFormat="1" applyFont="1" applyFill="1" applyBorder="1" applyAlignment="1">
      <alignment horizontal="center" vertical="center" wrapText="1"/>
    </xf>
    <xf numFmtId="170" fontId="3" fillId="0" borderId="7" xfId="3" applyNumberFormat="1" applyFont="1" applyBorder="1" applyAlignment="1">
      <alignment horizontal="center" vertical="center" wrapText="1"/>
    </xf>
    <xf numFmtId="0" fontId="105" fillId="3" borderId="0" xfId="0" applyFont="1" applyFill="1" applyAlignment="1" applyProtection="1">
      <protection locked="0"/>
    </xf>
    <xf numFmtId="166" fontId="26" fillId="22" borderId="20" xfId="3" applyNumberFormat="1" applyFont="1" applyFill="1" applyBorder="1" applyAlignment="1">
      <alignment horizontal="center" vertical="center"/>
    </xf>
    <xf numFmtId="0" fontId="81" fillId="3" borderId="0" xfId="0" applyFont="1" applyFill="1" applyAlignment="1" applyProtection="1">
      <alignment horizontal="center"/>
      <protection locked="0"/>
    </xf>
    <xf numFmtId="3" fontId="61" fillId="0" borderId="0" xfId="3" applyNumberFormat="1" applyFont="1" applyAlignment="1" applyProtection="1">
      <alignment horizontal="left" vertical="center"/>
      <protection locked="0"/>
    </xf>
    <xf numFmtId="0" fontId="63" fillId="0" borderId="89" xfId="0" applyFont="1" applyBorder="1" applyAlignment="1" applyProtection="1">
      <alignment horizontal="center" vertical="center" wrapText="1"/>
      <protection locked="0"/>
    </xf>
    <xf numFmtId="0" fontId="63" fillId="0" borderId="90" xfId="0" applyFont="1" applyBorder="1" applyAlignment="1" applyProtection="1">
      <alignment horizontal="center" vertical="center" wrapText="1"/>
      <protection locked="0"/>
    </xf>
    <xf numFmtId="177" fontId="65" fillId="0" borderId="91" xfId="0" applyNumberFormat="1" applyFont="1" applyBorder="1" applyAlignment="1">
      <alignment horizontal="center" vertical="center" wrapText="1"/>
    </xf>
    <xf numFmtId="177" fontId="65" fillId="0" borderId="89" xfId="0" applyNumberFormat="1" applyFont="1" applyBorder="1" applyAlignment="1">
      <alignment horizontal="center" vertical="center" wrapText="1"/>
    </xf>
    <xf numFmtId="177" fontId="65" fillId="0" borderId="92" xfId="0" applyNumberFormat="1" applyFont="1" applyBorder="1" applyAlignment="1">
      <alignment horizontal="center" vertical="center" wrapText="1"/>
    </xf>
    <xf numFmtId="177" fontId="82" fillId="0" borderId="93" xfId="0" applyNumberFormat="1" applyFont="1" applyBorder="1" applyAlignment="1">
      <alignment horizontal="center" vertical="center" wrapText="1"/>
    </xf>
    <xf numFmtId="177" fontId="82" fillId="0" borderId="89" xfId="0" applyNumberFormat="1" applyFont="1" applyBorder="1" applyAlignment="1">
      <alignment horizontal="center" vertical="center" wrapText="1"/>
    </xf>
    <xf numFmtId="177" fontId="82" fillId="0" borderId="90" xfId="0" applyNumberFormat="1" applyFont="1" applyBorder="1" applyAlignment="1">
      <alignment horizontal="center" vertical="center" wrapText="1"/>
    </xf>
    <xf numFmtId="0" fontId="87" fillId="3" borderId="12" xfId="0" applyFont="1" applyFill="1" applyBorder="1" applyAlignment="1" applyProtection="1">
      <alignment horizontal="center"/>
      <protection locked="0"/>
    </xf>
    <xf numFmtId="14" fontId="60" fillId="3" borderId="47" xfId="3" applyNumberFormat="1" applyFont="1" applyFill="1" applyBorder="1" applyProtection="1">
      <alignment vertical="center"/>
      <protection locked="0"/>
    </xf>
    <xf numFmtId="0" fontId="60" fillId="3" borderId="60" xfId="3" applyFont="1" applyFill="1" applyBorder="1" applyProtection="1">
      <alignment vertical="center"/>
      <protection locked="0"/>
    </xf>
    <xf numFmtId="0" fontId="60" fillId="3" borderId="48" xfId="3" applyFont="1" applyFill="1" applyBorder="1" applyProtection="1">
      <alignment vertical="center"/>
      <protection locked="0"/>
    </xf>
    <xf numFmtId="0" fontId="60" fillId="3" borderId="42" xfId="3" applyFont="1" applyFill="1" applyBorder="1" applyAlignment="1" applyProtection="1">
      <alignment horizontal="left" vertical="center" wrapText="1"/>
      <protection locked="0"/>
    </xf>
    <xf numFmtId="0" fontId="60" fillId="3" borderId="61" xfId="3" applyFont="1" applyFill="1" applyBorder="1" applyAlignment="1" applyProtection="1">
      <alignment horizontal="left" vertical="center" wrapText="1"/>
      <protection locked="0"/>
    </xf>
    <xf numFmtId="0" fontId="60" fillId="3" borderId="43" xfId="3"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center" wrapText="1"/>
      <protection locked="0"/>
    </xf>
    <xf numFmtId="180" fontId="60" fillId="3" borderId="61" xfId="3" applyNumberFormat="1" applyFont="1" applyFill="1" applyBorder="1" applyAlignment="1" applyProtection="1">
      <alignment horizontal="center" vertical="center" wrapText="1"/>
      <protection locked="0"/>
    </xf>
    <xf numFmtId="180" fontId="60" fillId="3" borderId="43" xfId="3" applyNumberFormat="1" applyFont="1" applyFill="1" applyBorder="1" applyAlignment="1" applyProtection="1">
      <alignment horizontal="center" vertical="center" wrapText="1"/>
      <protection locked="0"/>
    </xf>
    <xf numFmtId="0" fontId="60" fillId="3" borderId="42" xfId="3" applyFont="1" applyFill="1" applyBorder="1" applyAlignment="1" applyProtection="1">
      <alignment horizontal="center" vertical="center" wrapText="1"/>
      <protection locked="0"/>
    </xf>
    <xf numFmtId="0" fontId="60" fillId="3" borderId="61" xfId="3" applyFont="1" applyFill="1" applyBorder="1" applyAlignment="1" applyProtection="1">
      <alignment horizontal="center" vertical="center" wrapText="1"/>
      <protection locked="0"/>
    </xf>
    <xf numFmtId="0" fontId="60" fillId="3" borderId="43" xfId="3" applyFont="1" applyFill="1" applyBorder="1" applyAlignment="1" applyProtection="1">
      <alignment horizontal="center" vertical="center" wrapText="1"/>
      <protection locked="0"/>
    </xf>
    <xf numFmtId="0" fontId="60" fillId="3" borderId="42" xfId="3" applyFont="1" applyFill="1" applyBorder="1" applyProtection="1">
      <alignment vertical="center"/>
      <protection locked="0"/>
    </xf>
    <xf numFmtId="0" fontId="60" fillId="3" borderId="61" xfId="3" applyFont="1" applyFill="1" applyBorder="1" applyProtection="1">
      <alignment vertical="center"/>
      <protection locked="0"/>
    </xf>
    <xf numFmtId="0" fontId="60" fillId="3" borderId="43" xfId="3" applyFont="1" applyFill="1" applyBorder="1" applyProtection="1">
      <alignment vertical="center"/>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0" fontId="76" fillId="3" borderId="52" xfId="3" applyFont="1" applyFill="1" applyBorder="1" applyAlignment="1" applyProtection="1">
      <alignment horizontal="left" vertical="top" wrapText="1"/>
      <protection locked="0"/>
    </xf>
    <xf numFmtId="0" fontId="76" fillId="3" borderId="69" xfId="3" applyFont="1" applyFill="1" applyBorder="1" applyAlignment="1" applyProtection="1">
      <alignment horizontal="left" vertical="top" wrapText="1"/>
      <protection locked="0"/>
    </xf>
    <xf numFmtId="0" fontId="76" fillId="3" borderId="53" xfId="3" applyFont="1" applyFill="1" applyBorder="1" applyAlignment="1" applyProtection="1">
      <alignment horizontal="left" vertical="top" wrapText="1"/>
      <protection locked="0"/>
    </xf>
    <xf numFmtId="180" fontId="60" fillId="3" borderId="52" xfId="3" applyNumberFormat="1" applyFont="1" applyFill="1" applyBorder="1" applyAlignment="1" applyProtection="1">
      <alignment horizontal="center" vertical="center" wrapText="1"/>
      <protection locked="0"/>
    </xf>
    <xf numFmtId="180" fontId="60" fillId="3" borderId="69" xfId="3" applyNumberFormat="1" applyFont="1" applyFill="1" applyBorder="1" applyAlignment="1" applyProtection="1">
      <alignment horizontal="center" vertical="center" wrapText="1"/>
      <protection locked="0"/>
    </xf>
    <xf numFmtId="180" fontId="60" fillId="3" borderId="53" xfId="3" applyNumberFormat="1" applyFont="1" applyFill="1" applyBorder="1" applyAlignment="1" applyProtection="1">
      <alignment horizontal="center" vertical="center" wrapText="1"/>
      <protection locked="0"/>
    </xf>
    <xf numFmtId="0" fontId="60" fillId="3" borderId="52" xfId="3" quotePrefix="1" applyFont="1" applyFill="1" applyBorder="1" applyAlignment="1" applyProtection="1">
      <alignment horizontal="center" vertical="top" wrapText="1"/>
      <protection locked="0"/>
    </xf>
    <xf numFmtId="0" fontId="60" fillId="3" borderId="69" xfId="3" applyFont="1" applyFill="1" applyBorder="1" applyAlignment="1" applyProtection="1">
      <alignment horizontal="center" vertical="top" wrapText="1"/>
      <protection locked="0"/>
    </xf>
    <xf numFmtId="0" fontId="60" fillId="3" borderId="53" xfId="3" applyFont="1" applyFill="1" applyBorder="1" applyAlignment="1" applyProtection="1">
      <alignment horizontal="center" vertical="top" wrapText="1"/>
      <protection locked="0"/>
    </xf>
    <xf numFmtId="0" fontId="60" fillId="0" borderId="52" xfId="3" applyFont="1" applyBorder="1" applyAlignment="1" applyProtection="1">
      <alignment horizontal="left" vertical="center"/>
      <protection locked="0"/>
    </xf>
    <xf numFmtId="0" fontId="60" fillId="0" borderId="69" xfId="3" applyFont="1" applyBorder="1" applyAlignment="1" applyProtection="1">
      <alignment horizontal="left" vertical="center"/>
      <protection locked="0"/>
    </xf>
    <xf numFmtId="0" fontId="60" fillId="0" borderId="53" xfId="3" applyFont="1" applyBorder="1" applyAlignment="1" applyProtection="1">
      <alignment horizontal="left" vertical="center"/>
      <protection locked="0"/>
    </xf>
    <xf numFmtId="0" fontId="60" fillId="3" borderId="42"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top"/>
      <protection locked="0"/>
    </xf>
    <xf numFmtId="0" fontId="60" fillId="3" borderId="43" xfId="3" applyFont="1" applyFill="1" applyBorder="1" applyAlignment="1" applyProtection="1">
      <alignment horizontal="left" vertical="top"/>
      <protection locked="0"/>
    </xf>
    <xf numFmtId="180" fontId="60" fillId="3" borderId="42" xfId="3" applyNumberFormat="1" applyFont="1" applyFill="1" applyBorder="1" applyAlignment="1" applyProtection="1">
      <alignment horizontal="center" vertical="top" wrapText="1"/>
      <protection locked="0"/>
    </xf>
    <xf numFmtId="180" fontId="60" fillId="3" borderId="61" xfId="3" applyNumberFormat="1" applyFont="1" applyFill="1" applyBorder="1" applyAlignment="1" applyProtection="1">
      <alignment horizontal="center" vertical="top" wrapText="1"/>
      <protection locked="0"/>
    </xf>
    <xf numFmtId="180" fontId="60" fillId="3" borderId="43" xfId="3" applyNumberFormat="1" applyFont="1" applyFill="1" applyBorder="1" applyAlignment="1" applyProtection="1">
      <alignment horizontal="center" vertical="top" wrapText="1"/>
      <protection locked="0"/>
    </xf>
    <xf numFmtId="0" fontId="60" fillId="3" borderId="42" xfId="3" applyFont="1" applyFill="1" applyBorder="1" applyAlignment="1" applyProtection="1">
      <alignment horizontal="left" vertical="center"/>
      <protection locked="0"/>
    </xf>
    <xf numFmtId="0" fontId="60" fillId="3" borderId="61" xfId="3" applyFont="1" applyFill="1" applyBorder="1" applyAlignment="1" applyProtection="1">
      <alignment horizontal="left" vertical="center"/>
      <protection locked="0"/>
    </xf>
    <xf numFmtId="0" fontId="60" fillId="3" borderId="43" xfId="3" applyFont="1" applyFill="1" applyBorder="1" applyAlignment="1" applyProtection="1">
      <alignment horizontal="left" vertical="center"/>
      <protection locked="0"/>
    </xf>
    <xf numFmtId="0" fontId="60" fillId="3" borderId="42" xfId="1" applyFont="1" applyFill="1" applyBorder="1" applyAlignment="1" applyProtection="1">
      <alignment horizontal="left" vertical="center" wrapText="1"/>
      <protection locked="0"/>
    </xf>
    <xf numFmtId="0" fontId="65" fillId="0" borderId="7" xfId="0" applyFont="1" applyBorder="1" applyAlignment="1" applyProtection="1">
      <alignment horizontal="center" vertical="top" wrapText="1"/>
      <protection locked="0"/>
    </xf>
    <xf numFmtId="0" fontId="65"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5" fillId="3" borderId="55" xfId="0" applyFont="1" applyFill="1" applyBorder="1" applyAlignment="1" applyProtection="1">
      <alignment horizontal="center" vertical="center" wrapText="1"/>
      <protection locked="0"/>
    </xf>
    <xf numFmtId="0" fontId="75" fillId="3" borderId="58" xfId="0" applyFont="1" applyFill="1" applyBorder="1" applyAlignment="1" applyProtection="1">
      <alignment horizontal="center" vertical="center" wrapText="1"/>
      <protection locked="0"/>
    </xf>
    <xf numFmtId="0" fontId="75" fillId="3" borderId="63" xfId="0" applyFont="1" applyFill="1" applyBorder="1" applyAlignment="1" applyProtection="1">
      <alignment horizontal="center" vertical="center" wrapText="1"/>
      <protection locked="0"/>
    </xf>
    <xf numFmtId="0" fontId="75" fillId="3" borderId="97" xfId="0" applyFont="1" applyFill="1" applyBorder="1" applyAlignment="1" applyProtection="1">
      <alignment horizontal="center" vertical="center" wrapText="1"/>
      <protection locked="0"/>
    </xf>
    <xf numFmtId="0" fontId="75" fillId="3" borderId="98" xfId="0" applyFont="1" applyFill="1" applyBorder="1" applyAlignment="1" applyProtection="1">
      <alignment horizontal="center" vertical="center" wrapText="1"/>
      <protection locked="0"/>
    </xf>
    <xf numFmtId="0" fontId="75" fillId="3" borderId="100"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60" fillId="3" borderId="67" xfId="3" applyFont="1" applyFill="1" applyBorder="1" applyAlignment="1" applyProtection="1">
      <alignment horizontal="center" vertical="center" wrapText="1"/>
      <protection locked="0"/>
    </xf>
    <xf numFmtId="0" fontId="60" fillId="3" borderId="57" xfId="3" applyFont="1" applyFill="1" applyBorder="1" applyAlignment="1" applyProtection="1">
      <alignment horizontal="center" vertical="center" wrapText="1"/>
      <protection locked="0"/>
    </xf>
    <xf numFmtId="0" fontId="60" fillId="3" borderId="68" xfId="3" applyFont="1" applyFill="1" applyBorder="1" applyAlignment="1" applyProtection="1">
      <alignment horizontal="center" vertical="center" wrapText="1"/>
      <protection locked="0"/>
    </xf>
    <xf numFmtId="0" fontId="26" fillId="3" borderId="57" xfId="3" applyFont="1" applyFill="1" applyBorder="1" applyAlignment="1" applyProtection="1">
      <alignment horizontal="left" vertical="center" wrapText="1"/>
      <protection locked="0"/>
    </xf>
    <xf numFmtId="180" fontId="60" fillId="3" borderId="67" xfId="3" applyNumberFormat="1" applyFont="1" applyFill="1" applyBorder="1" applyAlignment="1" applyProtection="1">
      <alignment horizontal="center" vertical="center" wrapText="1"/>
      <protection locked="0"/>
    </xf>
    <xf numFmtId="180" fontId="60" fillId="3" borderId="57" xfId="3" applyNumberFormat="1" applyFont="1" applyFill="1" applyBorder="1" applyAlignment="1" applyProtection="1">
      <alignment horizontal="center" vertical="center" wrapText="1"/>
      <protection locked="0"/>
    </xf>
    <xf numFmtId="180" fontId="60" fillId="3" borderId="68" xfId="3" applyNumberFormat="1" applyFont="1" applyFill="1" applyBorder="1" applyAlignment="1" applyProtection="1">
      <alignment horizontal="center" vertical="center" wrapText="1"/>
      <protection locked="0"/>
    </xf>
    <xf numFmtId="49" fontId="60" fillId="3" borderId="42" xfId="3" applyNumberFormat="1" applyFont="1" applyFill="1" applyBorder="1" applyAlignment="1" applyProtection="1">
      <alignment horizontal="left" vertical="center" wrapText="1"/>
      <protection locked="0"/>
    </xf>
    <xf numFmtId="49" fontId="60" fillId="3" borderId="61" xfId="3" applyNumberFormat="1" applyFont="1" applyFill="1" applyBorder="1" applyAlignment="1" applyProtection="1">
      <alignment horizontal="left" vertical="center" wrapText="1"/>
      <protection locked="0"/>
    </xf>
    <xf numFmtId="49" fontId="60" fillId="3" borderId="43" xfId="3" applyNumberFormat="1" applyFont="1" applyFill="1" applyBorder="1" applyAlignment="1" applyProtection="1">
      <alignment horizontal="left" vertical="center" wrapText="1"/>
      <protection locked="0"/>
    </xf>
    <xf numFmtId="0" fontId="63" fillId="12" borderId="77" xfId="0" applyFont="1" applyFill="1" applyBorder="1" applyAlignment="1" applyProtection="1">
      <alignment horizontal="center" vertical="center" wrapText="1"/>
      <protection locked="0"/>
    </xf>
    <xf numFmtId="0" fontId="63" fillId="12" borderId="83" xfId="0" applyFont="1" applyFill="1" applyBorder="1" applyAlignment="1" applyProtection="1">
      <alignment horizontal="center" vertical="center" wrapText="1"/>
      <protection locked="0"/>
    </xf>
    <xf numFmtId="181" fontId="65" fillId="3" borderId="75" xfId="0" applyNumberFormat="1" applyFont="1" applyFill="1" applyBorder="1" applyAlignment="1">
      <alignment horizontal="center" vertical="center" wrapText="1"/>
    </xf>
    <xf numFmtId="181" fontId="65" fillId="3" borderId="77" xfId="0" applyNumberFormat="1" applyFont="1" applyFill="1" applyBorder="1" applyAlignment="1">
      <alignment horizontal="center" vertical="center" wrapText="1"/>
    </xf>
    <xf numFmtId="181" fontId="65" fillId="3" borderId="83" xfId="0" applyNumberFormat="1" applyFont="1" applyFill="1" applyBorder="1" applyAlignment="1">
      <alignment horizontal="center" vertical="center" wrapText="1"/>
    </xf>
    <xf numFmtId="0" fontId="60" fillId="3" borderId="42" xfId="3" applyFont="1" applyFill="1" applyBorder="1" applyAlignment="1" applyProtection="1">
      <alignment horizontal="left" vertical="top" wrapText="1"/>
      <protection locked="0"/>
    </xf>
    <xf numFmtId="0" fontId="60" fillId="3" borderId="61" xfId="3" applyFont="1" applyFill="1" applyBorder="1" applyAlignment="1" applyProtection="1">
      <alignment horizontal="left" vertical="top" wrapText="1"/>
      <protection locked="0"/>
    </xf>
    <xf numFmtId="0" fontId="60" fillId="3" borderId="43" xfId="3" applyFont="1" applyFill="1" applyBorder="1" applyAlignment="1" applyProtection="1">
      <alignment horizontal="left" vertical="top" wrapText="1"/>
      <protection locked="0"/>
    </xf>
    <xf numFmtId="0" fontId="60" fillId="0" borderId="42" xfId="3" applyFont="1" applyBorder="1" applyAlignment="1" applyProtection="1">
      <alignment horizontal="center" vertical="center"/>
      <protection locked="0"/>
    </xf>
    <xf numFmtId="0" fontId="60" fillId="0" borderId="61" xfId="3" applyFont="1" applyBorder="1" applyAlignment="1" applyProtection="1">
      <alignment horizontal="center" vertical="center"/>
      <protection locked="0"/>
    </xf>
    <xf numFmtId="0" fontId="60" fillId="0" borderId="43" xfId="3" applyFont="1" applyBorder="1" applyAlignment="1" applyProtection="1">
      <alignment horizontal="center" vertical="center"/>
      <protection locked="0"/>
    </xf>
    <xf numFmtId="0" fontId="33" fillId="3" borderId="57" xfId="3" applyFont="1" applyFill="1" applyBorder="1" applyAlignment="1" applyProtection="1">
      <alignment horizontal="left" vertical="center" wrapText="1"/>
      <protection locked="0"/>
    </xf>
    <xf numFmtId="0" fontId="60" fillId="3" borderId="67" xfId="3" applyFont="1" applyFill="1" applyBorder="1" applyAlignment="1" applyProtection="1">
      <alignment horizontal="left" vertical="top" wrapText="1"/>
      <protection locked="0"/>
    </xf>
    <xf numFmtId="0" fontId="60" fillId="3" borderId="57" xfId="3" applyFont="1" applyFill="1" applyBorder="1" applyAlignment="1" applyProtection="1">
      <alignment horizontal="left" vertical="top" wrapText="1"/>
      <protection locked="0"/>
    </xf>
    <xf numFmtId="0" fontId="60" fillId="3" borderId="68" xfId="3" applyFont="1" applyFill="1" applyBorder="1" applyAlignment="1" applyProtection="1">
      <alignment horizontal="left" vertical="top" wrapText="1"/>
      <protection locked="0"/>
    </xf>
    <xf numFmtId="0" fontId="60" fillId="3" borderId="42" xfId="3" applyFont="1" applyFill="1" applyBorder="1" applyAlignment="1" applyProtection="1">
      <alignment horizontal="center" vertical="top" wrapText="1"/>
      <protection locked="0"/>
    </xf>
    <xf numFmtId="0" fontId="60" fillId="3" borderId="61" xfId="3" applyFont="1" applyFill="1" applyBorder="1" applyAlignment="1" applyProtection="1">
      <alignment horizontal="center" vertical="top" wrapText="1"/>
      <protection locked="0"/>
    </xf>
    <xf numFmtId="0" fontId="60" fillId="3" borderId="43" xfId="3" applyFont="1" applyFill="1" applyBorder="1" applyAlignment="1" applyProtection="1">
      <alignment horizontal="center" vertical="top" wrapText="1"/>
      <protection locked="0"/>
    </xf>
    <xf numFmtId="0" fontId="60" fillId="3" borderId="47" xfId="3" applyFont="1" applyFill="1" applyBorder="1" applyAlignment="1" applyProtection="1">
      <alignment horizontal="center" vertical="center" wrapText="1"/>
      <protection locked="0"/>
    </xf>
    <xf numFmtId="0" fontId="74" fillId="3" borderId="60" xfId="3" applyFont="1" applyFill="1" applyBorder="1" applyAlignment="1" applyProtection="1">
      <alignment horizontal="center" vertical="center" wrapText="1"/>
      <protection locked="0"/>
    </xf>
    <xf numFmtId="0" fontId="74" fillId="3" borderId="48" xfId="3" applyFont="1" applyFill="1" applyBorder="1" applyAlignment="1" applyProtection="1">
      <alignment horizontal="center" vertical="center" wrapText="1"/>
      <protection locked="0"/>
    </xf>
    <xf numFmtId="180" fontId="60" fillId="3" borderId="9" xfId="3" applyNumberFormat="1" applyFont="1" applyFill="1" applyBorder="1" applyAlignment="1" applyProtection="1">
      <alignment horizontal="center" vertical="top" wrapText="1"/>
      <protection locked="0"/>
    </xf>
    <xf numFmtId="180" fontId="60" fillId="3" borderId="37" xfId="3" applyNumberFormat="1" applyFont="1" applyFill="1" applyBorder="1" applyAlignment="1" applyProtection="1">
      <alignment horizontal="center" vertical="top" wrapText="1"/>
      <protection locked="0"/>
    </xf>
    <xf numFmtId="180" fontId="60" fillId="3" borderId="17" xfId="3" applyNumberFormat="1" applyFont="1" applyFill="1" applyBorder="1" applyAlignment="1" applyProtection="1">
      <alignment horizontal="center" vertical="top" wrapText="1"/>
      <protection locked="0"/>
    </xf>
    <xf numFmtId="0" fontId="60" fillId="3" borderId="52" xfId="3" applyFont="1" applyFill="1" applyBorder="1" applyAlignment="1" applyProtection="1">
      <alignment vertical="top" wrapText="1"/>
      <protection locked="0"/>
    </xf>
    <xf numFmtId="0" fontId="60" fillId="3" borderId="69" xfId="3" applyFont="1" applyFill="1" applyBorder="1" applyAlignment="1" applyProtection="1">
      <alignment vertical="top" wrapText="1"/>
      <protection locked="0"/>
    </xf>
    <xf numFmtId="0" fontId="60" fillId="3" borderId="53" xfId="3" applyFont="1" applyFill="1" applyBorder="1" applyAlignment="1" applyProtection="1">
      <alignment vertical="top" wrapText="1"/>
      <protection locked="0"/>
    </xf>
    <xf numFmtId="180" fontId="60" fillId="3" borderId="49" xfId="3" applyNumberFormat="1" applyFont="1" applyFill="1" applyBorder="1" applyAlignment="1" applyProtection="1">
      <alignment horizontal="center" vertical="top" wrapText="1"/>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180" fontId="60" fillId="3" borderId="34" xfId="3" applyNumberFormat="1" applyFont="1" applyFill="1" applyBorder="1" applyAlignment="1" applyProtection="1">
      <alignment horizontal="center" vertical="center" wrapText="1"/>
      <protection locked="0"/>
    </xf>
    <xf numFmtId="180" fontId="60" fillId="3" borderId="32" xfId="3" applyNumberFormat="1" applyFont="1" applyFill="1" applyBorder="1" applyAlignment="1" applyProtection="1">
      <alignment horizontal="center" vertical="center" wrapText="1"/>
      <protection locked="0"/>
    </xf>
    <xf numFmtId="180" fontId="60" fillId="3" borderId="30" xfId="3" applyNumberFormat="1" applyFont="1" applyFill="1" applyBorder="1" applyAlignment="1" applyProtection="1">
      <alignment horizontal="center" vertical="center" wrapText="1"/>
      <protection locked="0"/>
    </xf>
    <xf numFmtId="0" fontId="74" fillId="3" borderId="61" xfId="3" applyFont="1" applyFill="1" applyBorder="1" applyAlignment="1" applyProtection="1">
      <alignment horizontal="left" vertical="center"/>
      <protection locked="0"/>
    </xf>
    <xf numFmtId="0" fontId="74" fillId="3" borderId="43" xfId="3" applyFont="1" applyFill="1" applyBorder="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74" fillId="6" borderId="27" xfId="3"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0" fillId="3" borderId="46" xfId="3" applyFont="1" applyFill="1" applyBorder="1" applyAlignment="1" applyProtection="1">
      <alignment horizontal="left" vertical="center"/>
      <protection locked="0"/>
    </xf>
    <xf numFmtId="0" fontId="60" fillId="3" borderId="95" xfId="3" applyFont="1" applyFill="1" applyBorder="1" applyAlignment="1" applyProtection="1">
      <alignment horizontal="left" vertical="center"/>
      <protection locked="0"/>
    </xf>
    <xf numFmtId="0" fontId="60" fillId="3" borderId="51" xfId="3" applyFont="1" applyFill="1" applyBorder="1" applyAlignment="1" applyProtection="1">
      <alignment horizontal="left" vertical="center"/>
      <protection locked="0"/>
    </xf>
    <xf numFmtId="0" fontId="64" fillId="12" borderId="26" xfId="0" applyFont="1" applyFill="1" applyBorder="1" applyAlignment="1" applyProtection="1">
      <alignment horizontal="left" vertical="center" wrapText="1"/>
      <protection locked="0"/>
    </xf>
    <xf numFmtId="0" fontId="64" fillId="12" borderId="29" xfId="0" applyFont="1" applyFill="1" applyBorder="1" applyAlignment="1" applyProtection="1">
      <alignment horizontal="left" vertical="center" wrapText="1"/>
      <protection locked="0"/>
    </xf>
    <xf numFmtId="0" fontId="65" fillId="3" borderId="34" xfId="0" applyFont="1" applyFill="1" applyBorder="1" applyAlignment="1" applyProtection="1">
      <alignment horizontal="center" vertical="center" wrapText="1"/>
      <protection locked="0"/>
    </xf>
    <xf numFmtId="0" fontId="65" fillId="3" borderId="30" xfId="0" applyFont="1" applyFill="1" applyBorder="1" applyAlignment="1" applyProtection="1">
      <alignment horizontal="center" vertical="center" wrapText="1"/>
      <protection locked="0"/>
    </xf>
    <xf numFmtId="0" fontId="74" fillId="6" borderId="54" xfId="3" applyFont="1" applyFill="1" applyBorder="1" applyAlignment="1" applyProtection="1">
      <alignment horizontal="center" vertical="center"/>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2" fillId="3" borderId="0" xfId="0" applyFont="1" applyFill="1" applyAlignment="1" applyProtection="1">
      <alignment horizontal="center"/>
      <protection locked="0"/>
    </xf>
    <xf numFmtId="0" fontId="63" fillId="3" borderId="0" xfId="0" applyFont="1" applyFill="1" applyAlignment="1" applyProtection="1">
      <alignment horizontal="right"/>
      <protection locked="0"/>
    </xf>
    <xf numFmtId="0" fontId="64" fillId="3" borderId="12" xfId="0" applyFont="1" applyFill="1" applyBorder="1" applyAlignment="1" applyProtection="1">
      <alignment horizontal="center"/>
      <protection locked="0"/>
    </xf>
    <xf numFmtId="179" fontId="64" fillId="3" borderId="32" xfId="0" applyNumberFormat="1" applyFont="1" applyFill="1" applyBorder="1" applyAlignment="1" applyProtection="1">
      <alignment horizontal="center"/>
      <protection locked="0"/>
    </xf>
    <xf numFmtId="0" fontId="66" fillId="12" borderId="16" xfId="0" applyFont="1" applyFill="1" applyBorder="1" applyAlignment="1" applyProtection="1">
      <alignment horizontal="center"/>
      <protection locked="0"/>
    </xf>
    <xf numFmtId="0" fontId="66" fillId="12" borderId="12" xfId="0" applyFont="1" applyFill="1" applyBorder="1" applyAlignment="1" applyProtection="1">
      <alignment horizontal="center"/>
      <protection locked="0"/>
    </xf>
    <xf numFmtId="0" fontId="66" fillId="12" borderId="70" xfId="0" applyFont="1" applyFill="1" applyBorder="1" applyAlignment="1" applyProtection="1">
      <alignment horizontal="center"/>
      <protection locked="0"/>
    </xf>
    <xf numFmtId="0" fontId="63" fillId="0" borderId="71" xfId="0" applyFont="1" applyBorder="1" applyAlignment="1" applyProtection="1">
      <alignment horizontal="center"/>
      <protection locked="0"/>
    </xf>
    <xf numFmtId="0" fontId="63" fillId="0" borderId="12" xfId="0" applyFont="1" applyBorder="1" applyAlignment="1" applyProtection="1">
      <alignment horizontal="center"/>
      <protection locked="0"/>
    </xf>
    <xf numFmtId="0" fontId="63" fillId="0" borderId="70" xfId="0" applyFont="1" applyBorder="1" applyAlignment="1" applyProtection="1">
      <alignment horizontal="center"/>
      <protection locked="0"/>
    </xf>
    <xf numFmtId="0" fontId="63" fillId="3" borderId="71" xfId="0" applyFont="1" applyFill="1" applyBorder="1" applyAlignment="1" applyProtection="1">
      <alignment horizontal="center"/>
      <protection locked="0"/>
    </xf>
    <xf numFmtId="0" fontId="63" fillId="3" borderId="12" xfId="0" applyFont="1" applyFill="1" applyBorder="1" applyAlignment="1" applyProtection="1">
      <alignment horizontal="center"/>
      <protection locked="0"/>
    </xf>
    <xf numFmtId="0" fontId="64" fillId="12" borderId="72" xfId="0" applyFont="1" applyFill="1" applyBorder="1" applyAlignment="1" applyProtection="1">
      <alignment horizontal="left" vertical="center" wrapText="1"/>
      <protection locked="0"/>
    </xf>
    <xf numFmtId="164" fontId="13" fillId="0" borderId="26" xfId="3" applyNumberFormat="1" applyFont="1" applyBorder="1" applyAlignment="1">
      <alignment horizontal="center" vertical="center"/>
    </xf>
    <xf numFmtId="164" fontId="13" fillId="0" borderId="27" xfId="3" applyNumberFormat="1" applyFont="1" applyBorder="1" applyAlignment="1">
      <alignment horizontal="center" vertical="center"/>
    </xf>
    <xf numFmtId="164" fontId="13" fillId="0" borderId="29"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3" xfId="3" applyFont="1" applyFill="1" applyBorder="1" applyAlignment="1">
      <alignment horizontal="center" vertical="center"/>
    </xf>
    <xf numFmtId="164" fontId="13" fillId="0" borderId="18"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13" fillId="0" borderId="23" xfId="3" applyNumberFormat="1" applyFont="1" applyBorder="1" applyAlignment="1">
      <alignment horizontal="center" vertical="center" wrapText="1"/>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103" fillId="0" borderId="11" xfId="3" quotePrefix="1" applyFont="1" applyBorder="1" applyAlignment="1">
      <alignment horizontal="center" vertical="center" wrapText="1"/>
    </xf>
    <xf numFmtId="0" fontId="103" fillId="0" borderId="7" xfId="3" applyFont="1" applyBorder="1" applyAlignment="1">
      <alignment horizontal="center" vertical="center" wrapText="1"/>
    </xf>
    <xf numFmtId="0" fontId="23" fillId="0" borderId="1" xfId="3" quotePrefix="1" applyFont="1" applyBorder="1" applyAlignment="1">
      <alignment horizontal="center" vertical="center" wrapText="1"/>
    </xf>
    <xf numFmtId="0" fontId="23" fillId="0" borderId="7" xfId="3"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27"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xf numFmtId="164" fontId="30" fillId="2" borderId="9" xfId="3" applyNumberFormat="1" applyFont="1" applyFill="1" applyBorder="1" applyAlignment="1">
      <alignment horizontal="center" vertical="center" wrapText="1"/>
    </xf>
    <xf numFmtId="164" fontId="30" fillId="2" borderId="37" xfId="3" applyNumberFormat="1" applyFont="1" applyFill="1" applyBorder="1" applyAlignment="1">
      <alignment horizontal="center" vertical="center" wrapText="1"/>
    </xf>
    <xf numFmtId="164" fontId="30" fillId="2" borderId="17" xfId="3" applyNumberFormat="1" applyFont="1" applyFill="1" applyBorder="1" applyAlignment="1">
      <alignment horizontal="center" vertical="center" wrapText="1"/>
    </xf>
    <xf numFmtId="164" fontId="13" fillId="0" borderId="22" xfId="3" applyNumberFormat="1" applyFont="1" applyBorder="1" applyAlignment="1">
      <alignment horizontal="center" vertical="center" wrapText="1"/>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28"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cellXfs>
  <cellStyles count="4">
    <cellStyle name="Calculation" xfId="2" builtinId="22"/>
    <cellStyle name="Hyperlink" xfId="1" builtinId="8"/>
    <cellStyle name="Normal" xfId="0" builtinId="0"/>
    <cellStyle name="Normal 2" xfId="3" xr:uid="{00000000-0005-0000-0000-000003000000}"/>
  </cellStyles>
  <dxfs count="263">
    <dxf>
      <font>
        <b val="0"/>
        <i val="0"/>
        <color indexed="9"/>
      </font>
      <fill>
        <patternFill patternType="solid">
          <fgColor indexed="10"/>
          <bgColor indexed="10"/>
        </patternFill>
      </fill>
    </dxf>
    <dxf>
      <font>
        <b val="0"/>
        <i val="0"/>
        <color indexed="10"/>
      </font>
    </dxf>
    <dxf>
      <font>
        <b val="0"/>
        <i val="0"/>
        <color indexed="17"/>
      </font>
    </dxf>
    <dxf>
      <font>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rgb="FFFF9999"/>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i val="0"/>
        <color indexed="10"/>
      </font>
    </dxf>
    <dxf>
      <font>
        <b/>
        <i val="0"/>
        <color indexed="39"/>
      </font>
    </dxf>
    <dxf>
      <font>
        <b/>
        <i val="0"/>
        <color indexed="10"/>
      </font>
    </dxf>
    <dxf>
      <font>
        <b/>
        <i val="0"/>
        <color indexed="39"/>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dxf>
    <dxf>
      <font>
        <b val="0"/>
        <i val="0"/>
        <color indexed="10"/>
      </font>
      <fill>
        <patternFill patternType="solid">
          <fgColor indexed="10"/>
          <bgColor indexed="10"/>
        </patternFill>
      </fill>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7"/>
      </font>
    </dxf>
    <dxf>
      <font>
        <b val="0"/>
        <i val="0"/>
        <color indexed="17"/>
      </font>
    </dxf>
    <dxf>
      <font>
        <b val="0"/>
        <i val="0"/>
        <color indexed="10"/>
      </font>
    </dxf>
    <dxf>
      <font>
        <b val="0"/>
        <i val="0"/>
        <color indexed="10"/>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7"/>
      </font>
    </dxf>
    <dxf>
      <font>
        <b val="0"/>
        <i val="0"/>
        <color indexed="10"/>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s>
  <tableStyles count="0" defaultTableStyle="TableStyleMedium2" defaultPivotStyle="PivotStyleLight16"/>
  <colors>
    <mruColors>
      <color rgb="FF0000FF"/>
      <color rgb="FFFFFF00"/>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2"/>
  <sheetViews>
    <sheetView tabSelected="1" showWhiteSpace="0" view="pageBreakPreview" zoomScale="96" zoomScaleNormal="100" zoomScaleSheetLayoutView="96" zoomScalePageLayoutView="62" workbookViewId="0">
      <selection activeCell="AL28" sqref="AL28"/>
    </sheetView>
  </sheetViews>
  <sheetFormatPr defaultColWidth="2.28515625" defaultRowHeight="18" customHeight="1"/>
  <cols>
    <col min="1" max="1" width="9.140625" style="523" customWidth="1"/>
    <col min="2" max="2" width="5.7109375" style="523" customWidth="1"/>
    <col min="3" max="3" width="4" style="523" customWidth="1"/>
    <col min="4" max="4" width="3.28515625" style="524" customWidth="1"/>
    <col min="5" max="7" width="3.28515625" style="525" customWidth="1"/>
    <col min="8" max="8" width="3.28515625" style="524" customWidth="1"/>
    <col min="9" max="9" width="3.28515625" style="525" customWidth="1"/>
    <col min="10" max="10" width="3.28515625" style="526" customWidth="1"/>
    <col min="11" max="11" width="3.28515625" style="524" customWidth="1"/>
    <col min="12" max="12" width="3.28515625" style="525" customWidth="1"/>
    <col min="13" max="13" width="3.28515625" style="526" customWidth="1"/>
    <col min="14" max="14" width="3.28515625" style="524" customWidth="1"/>
    <col min="15" max="16" width="3.28515625" style="525" customWidth="1"/>
    <col min="17" max="17" width="3.28515625" style="527" customWidth="1"/>
    <col min="18" max="36" width="3.28515625" style="528" customWidth="1"/>
    <col min="37" max="37" width="3.85546875" style="528" customWidth="1"/>
    <col min="38" max="50" width="3.28515625" style="528" customWidth="1"/>
    <col min="51" max="60" width="5.7109375" style="528" customWidth="1"/>
    <col min="61" max="61" width="8.5703125" style="528" customWidth="1"/>
    <col min="62" max="62" width="11" style="528" customWidth="1"/>
    <col min="63" max="16384" width="2.28515625" style="528"/>
  </cols>
  <sheetData>
    <row r="1" spans="1:62" ht="18" customHeight="1">
      <c r="A1" s="529"/>
      <c r="B1" s="529"/>
      <c r="C1" s="529"/>
      <c r="D1" s="530"/>
      <c r="E1" s="531"/>
      <c r="F1" s="531"/>
      <c r="G1" s="531"/>
      <c r="H1" s="530"/>
      <c r="I1" s="531"/>
      <c r="J1" s="599"/>
      <c r="K1" s="530"/>
      <c r="L1" s="531"/>
      <c r="M1" s="599"/>
      <c r="N1" s="530"/>
      <c r="O1" s="531"/>
      <c r="P1" s="531"/>
      <c r="Q1" s="604"/>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c r="AW1" s="592"/>
      <c r="AX1" s="592"/>
      <c r="AY1" s="592"/>
      <c r="AZ1" s="592"/>
      <c r="BA1" s="592"/>
      <c r="BB1" s="592"/>
      <c r="BC1" s="592"/>
      <c r="BD1" s="592"/>
      <c r="BE1" s="592"/>
      <c r="BF1" s="592"/>
      <c r="BG1" s="592"/>
      <c r="BH1" s="592"/>
      <c r="BI1" s="592"/>
      <c r="BJ1" s="695" t="s">
        <v>0</v>
      </c>
    </row>
    <row r="2" spans="1:62" ht="19.5" customHeight="1">
      <c r="A2" s="927" t="s">
        <v>1</v>
      </c>
      <c r="B2" s="927"/>
      <c r="C2" s="927"/>
      <c r="D2" s="927"/>
      <c r="E2" s="927"/>
      <c r="F2" s="927"/>
      <c r="G2" s="927"/>
      <c r="H2" s="927"/>
      <c r="I2" s="927"/>
      <c r="J2" s="927"/>
      <c r="K2" s="927"/>
      <c r="L2" s="927"/>
      <c r="M2" s="927"/>
      <c r="N2" s="927"/>
      <c r="O2" s="927"/>
      <c r="P2" s="927"/>
      <c r="Q2" s="927"/>
      <c r="R2" s="927"/>
      <c r="S2" s="927"/>
      <c r="T2" s="927"/>
      <c r="U2" s="927"/>
      <c r="V2" s="927"/>
      <c r="W2" s="927"/>
      <c r="X2" s="927"/>
      <c r="Y2" s="927"/>
      <c r="Z2" s="927"/>
      <c r="AA2" s="927"/>
      <c r="AB2" s="927"/>
      <c r="AC2" s="927"/>
      <c r="AD2" s="927"/>
      <c r="AE2" s="927"/>
      <c r="AF2" s="927"/>
      <c r="AG2" s="927"/>
      <c r="AH2" s="927"/>
      <c r="AI2" s="927"/>
      <c r="AJ2" s="927"/>
      <c r="AK2" s="927"/>
      <c r="AL2" s="927"/>
      <c r="AM2" s="927"/>
      <c r="AN2" s="927"/>
      <c r="AO2" s="927"/>
      <c r="AP2" s="927"/>
      <c r="AQ2" s="927"/>
      <c r="AR2" s="927"/>
      <c r="AS2" s="927"/>
      <c r="AT2" s="927"/>
      <c r="AU2" s="927"/>
      <c r="AV2" s="927"/>
      <c r="AW2" s="927"/>
      <c r="AX2" s="927"/>
      <c r="AY2" s="927"/>
      <c r="AZ2" s="927"/>
      <c r="BA2" s="927"/>
      <c r="BB2" s="927"/>
      <c r="BC2" s="927"/>
      <c r="BD2" s="927"/>
      <c r="BE2" s="927"/>
      <c r="BF2" s="927"/>
      <c r="BG2" s="927"/>
      <c r="BH2" s="927"/>
      <c r="BI2" s="927"/>
      <c r="BJ2" s="927"/>
    </row>
    <row r="3" spans="1:62" ht="15" customHeight="1">
      <c r="A3" s="928" t="s">
        <v>2</v>
      </c>
      <c r="B3" s="928"/>
      <c r="C3" s="928"/>
      <c r="D3" s="928"/>
      <c r="E3" s="929" t="s">
        <v>3</v>
      </c>
      <c r="F3" s="929"/>
      <c r="G3" s="929"/>
      <c r="H3" s="929"/>
      <c r="I3" s="929"/>
      <c r="J3" s="929"/>
      <c r="K3" s="600"/>
      <c r="L3" s="600"/>
      <c r="M3" s="600"/>
      <c r="N3" s="600"/>
      <c r="O3" s="532"/>
      <c r="P3" s="532"/>
      <c r="Q3" s="532"/>
      <c r="R3" s="532"/>
      <c r="S3" s="532"/>
      <c r="T3" s="532"/>
      <c r="U3" s="532"/>
      <c r="V3" s="532"/>
      <c r="W3" s="532"/>
      <c r="X3" s="532"/>
      <c r="Y3" s="532"/>
      <c r="Z3" s="532"/>
      <c r="AA3" s="532"/>
      <c r="AB3" s="532"/>
      <c r="AC3" s="532"/>
      <c r="AD3" s="804"/>
      <c r="AE3" s="804"/>
      <c r="AF3" s="804"/>
      <c r="AG3" s="804"/>
      <c r="AH3" s="804"/>
      <c r="AI3" s="804"/>
      <c r="AJ3" s="804"/>
      <c r="AK3" s="804"/>
      <c r="AL3" s="804"/>
      <c r="AM3" s="804"/>
      <c r="AN3" s="804"/>
      <c r="AO3" s="532"/>
      <c r="AP3" s="532"/>
      <c r="AQ3" s="532"/>
      <c r="AR3" s="532"/>
      <c r="AS3" s="532"/>
      <c r="AT3" s="532"/>
      <c r="AU3" s="532"/>
      <c r="AV3" s="532"/>
      <c r="AW3" s="532"/>
      <c r="AX3" s="532"/>
      <c r="AY3" s="532"/>
      <c r="AZ3" s="532"/>
      <c r="BA3" s="532"/>
      <c r="BB3" s="532"/>
      <c r="BC3" s="532"/>
      <c r="BD3" s="532"/>
      <c r="BE3" s="532"/>
      <c r="BF3" s="532"/>
      <c r="BG3" s="532"/>
      <c r="BH3" s="532"/>
      <c r="BI3" s="532"/>
      <c r="BJ3" s="532"/>
    </row>
    <row r="4" spans="1:62" ht="15" customHeight="1">
      <c r="A4" s="928" t="s">
        <v>4</v>
      </c>
      <c r="B4" s="928"/>
      <c r="C4" s="928"/>
      <c r="D4" s="928"/>
      <c r="E4" s="930">
        <v>45211</v>
      </c>
      <c r="F4" s="930"/>
      <c r="G4" s="930"/>
      <c r="H4" s="930"/>
      <c r="I4" s="930"/>
      <c r="J4" s="930"/>
      <c r="K4" s="601"/>
      <c r="L4" s="601"/>
      <c r="M4" s="601"/>
      <c r="N4" s="601"/>
      <c r="O4" s="532"/>
      <c r="P4" s="532"/>
      <c r="Q4" s="532"/>
      <c r="R4" s="532"/>
      <c r="S4" s="532"/>
      <c r="T4" s="532"/>
      <c r="U4" s="532"/>
      <c r="V4" s="532"/>
      <c r="W4" s="532"/>
      <c r="X4" s="532"/>
      <c r="Y4" s="532"/>
      <c r="Z4" s="532"/>
      <c r="AA4" s="532"/>
      <c r="AB4" s="532"/>
      <c r="AC4" s="532"/>
      <c r="AD4" s="804"/>
      <c r="AE4" s="804"/>
      <c r="AF4" s="804"/>
      <c r="AG4" s="804"/>
      <c r="AH4" s="804"/>
      <c r="AI4" s="804"/>
      <c r="AJ4" s="804"/>
      <c r="AK4" s="804"/>
      <c r="AL4" s="804"/>
      <c r="AM4" s="804"/>
      <c r="AN4" s="804"/>
      <c r="AO4" s="532"/>
      <c r="AP4" s="532"/>
      <c r="AQ4" s="532"/>
      <c r="AR4" s="532"/>
      <c r="AS4" s="532"/>
      <c r="AT4" s="532"/>
      <c r="AU4" s="532"/>
      <c r="AV4" s="532"/>
      <c r="AW4" s="532"/>
      <c r="AX4" s="532"/>
      <c r="AY4" s="532"/>
      <c r="AZ4" s="532"/>
      <c r="BA4" s="532"/>
      <c r="BB4" s="532"/>
      <c r="BC4" s="532"/>
      <c r="BD4" s="532"/>
      <c r="BE4" s="532"/>
      <c r="BF4" s="532"/>
      <c r="BG4" s="532"/>
      <c r="BH4" s="532"/>
      <c r="BI4" s="532"/>
      <c r="BJ4" s="532"/>
    </row>
    <row r="5" spans="1:62" ht="15" customHeight="1">
      <c r="A5" s="533"/>
      <c r="B5" s="533"/>
      <c r="C5" s="533"/>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533"/>
      <c r="AF5" s="533"/>
      <c r="AG5" s="533"/>
      <c r="AH5" s="533"/>
      <c r="AI5" s="533"/>
      <c r="AJ5" s="533"/>
      <c r="AK5" s="533"/>
      <c r="AL5" s="533"/>
      <c r="AM5" s="533"/>
      <c r="AN5" s="533"/>
      <c r="AO5" s="533"/>
      <c r="AP5" s="533"/>
      <c r="AQ5" s="533"/>
      <c r="AR5" s="533"/>
      <c r="AS5" s="533"/>
      <c r="AT5" s="533"/>
      <c r="AU5" s="533"/>
      <c r="AV5" s="533"/>
      <c r="AW5" s="533"/>
      <c r="AX5" s="533"/>
      <c r="AY5" s="533"/>
      <c r="AZ5" s="533"/>
      <c r="BA5" s="533"/>
      <c r="BB5" s="533"/>
      <c r="BC5" s="533"/>
      <c r="BD5" s="533"/>
      <c r="BE5" s="533"/>
      <c r="BF5" s="533"/>
      <c r="BG5" s="533"/>
      <c r="BH5" s="533"/>
      <c r="BI5" s="533"/>
      <c r="BJ5" s="533"/>
    </row>
    <row r="6" spans="1:62" ht="18" customHeight="1">
      <c r="A6" s="855" t="s">
        <v>5</v>
      </c>
      <c r="B6" s="866"/>
      <c r="C6" s="931" t="s">
        <v>6</v>
      </c>
      <c r="D6" s="932"/>
      <c r="E6" s="932"/>
      <c r="F6" s="932"/>
      <c r="G6" s="932"/>
      <c r="H6" s="932"/>
      <c r="I6" s="932"/>
      <c r="J6" s="932"/>
      <c r="K6" s="932"/>
      <c r="L6" s="932"/>
      <c r="M6" s="932"/>
      <c r="N6" s="932"/>
      <c r="O6" s="932"/>
      <c r="P6" s="932"/>
      <c r="Q6" s="932"/>
      <c r="R6" s="932"/>
      <c r="S6" s="932"/>
      <c r="T6" s="932"/>
      <c r="U6" s="932"/>
      <c r="V6" s="932"/>
      <c r="W6" s="932"/>
      <c r="X6" s="932"/>
      <c r="Y6" s="932"/>
      <c r="Z6" s="932"/>
      <c r="AA6" s="932"/>
      <c r="AB6" s="932"/>
      <c r="AC6" s="932"/>
      <c r="AD6" s="932"/>
      <c r="AE6" s="932"/>
      <c r="AF6" s="932"/>
      <c r="AG6" s="932"/>
      <c r="AH6" s="932"/>
      <c r="AI6" s="932"/>
      <c r="AJ6" s="932"/>
      <c r="AK6" s="932"/>
      <c r="AL6" s="932"/>
      <c r="AM6" s="932"/>
      <c r="AN6" s="932"/>
      <c r="AO6" s="932"/>
      <c r="AP6" s="932"/>
      <c r="AQ6" s="932"/>
      <c r="AR6" s="932"/>
      <c r="AS6" s="932"/>
      <c r="AT6" s="932"/>
      <c r="AU6" s="932"/>
      <c r="AV6" s="932"/>
      <c r="AW6" s="932"/>
      <c r="AX6" s="933"/>
      <c r="AY6" s="934" t="s">
        <v>7</v>
      </c>
      <c r="AZ6" s="935"/>
      <c r="BA6" s="935"/>
      <c r="BB6" s="935"/>
      <c r="BC6" s="936"/>
      <c r="BD6" s="937" t="s">
        <v>8</v>
      </c>
      <c r="BE6" s="938"/>
      <c r="BF6" s="938"/>
      <c r="BG6" s="938"/>
      <c r="BH6" s="806" t="s">
        <v>9</v>
      </c>
      <c r="BI6" s="806" t="s">
        <v>10</v>
      </c>
      <c r="BJ6" s="878" t="s">
        <v>11</v>
      </c>
    </row>
    <row r="7" spans="1:62" ht="29.25" customHeight="1" thickBot="1">
      <c r="A7" s="856"/>
      <c r="B7" s="867"/>
      <c r="C7" s="919">
        <v>0</v>
      </c>
      <c r="D7" s="920"/>
      <c r="E7" s="919">
        <v>1</v>
      </c>
      <c r="F7" s="920"/>
      <c r="G7" s="919">
        <v>2</v>
      </c>
      <c r="H7" s="920"/>
      <c r="I7" s="919">
        <v>3</v>
      </c>
      <c r="J7" s="920"/>
      <c r="K7" s="919">
        <v>4</v>
      </c>
      <c r="L7" s="920"/>
      <c r="M7" s="919">
        <v>5</v>
      </c>
      <c r="N7" s="920"/>
      <c r="O7" s="919">
        <v>6</v>
      </c>
      <c r="P7" s="920"/>
      <c r="Q7" s="919">
        <v>7</v>
      </c>
      <c r="R7" s="920"/>
      <c r="S7" s="919">
        <v>8</v>
      </c>
      <c r="T7" s="920"/>
      <c r="U7" s="919">
        <v>9</v>
      </c>
      <c r="V7" s="920"/>
      <c r="W7" s="919">
        <v>10</v>
      </c>
      <c r="X7" s="920"/>
      <c r="Y7" s="919">
        <v>11</v>
      </c>
      <c r="Z7" s="920"/>
      <c r="AA7" s="919">
        <v>12</v>
      </c>
      <c r="AB7" s="920"/>
      <c r="AC7" s="919">
        <v>13</v>
      </c>
      <c r="AD7" s="920"/>
      <c r="AE7" s="919">
        <v>14</v>
      </c>
      <c r="AF7" s="920"/>
      <c r="AG7" s="919">
        <v>15</v>
      </c>
      <c r="AH7" s="920"/>
      <c r="AI7" s="919">
        <v>16</v>
      </c>
      <c r="AJ7" s="920"/>
      <c r="AK7" s="919">
        <v>17</v>
      </c>
      <c r="AL7" s="920"/>
      <c r="AM7" s="919">
        <v>18</v>
      </c>
      <c r="AN7" s="920"/>
      <c r="AO7" s="919">
        <v>19</v>
      </c>
      <c r="AP7" s="920"/>
      <c r="AQ7" s="919">
        <v>20</v>
      </c>
      <c r="AR7" s="920"/>
      <c r="AS7" s="919">
        <v>21</v>
      </c>
      <c r="AT7" s="920"/>
      <c r="AU7" s="919">
        <v>22</v>
      </c>
      <c r="AV7" s="920"/>
      <c r="AW7" s="919">
        <v>23</v>
      </c>
      <c r="AX7" s="939"/>
      <c r="AY7" s="641" t="s">
        <v>12</v>
      </c>
      <c r="AZ7" s="642" t="s">
        <v>13</v>
      </c>
      <c r="BA7" s="643" t="s">
        <v>14</v>
      </c>
      <c r="BB7" s="644" t="s">
        <v>15</v>
      </c>
      <c r="BC7" s="645" t="s">
        <v>16</v>
      </c>
      <c r="BD7" s="646" t="s">
        <v>17</v>
      </c>
      <c r="BE7" s="696" t="s">
        <v>18</v>
      </c>
      <c r="BF7" s="697" t="s">
        <v>19</v>
      </c>
      <c r="BG7" s="698" t="s">
        <v>20</v>
      </c>
      <c r="BH7" s="807"/>
      <c r="BI7" s="807"/>
      <c r="BJ7" s="879"/>
    </row>
    <row r="8" spans="1:62" ht="17.100000000000001" customHeight="1" thickTop="1">
      <c r="A8" s="857" t="s">
        <v>21</v>
      </c>
      <c r="B8" s="534" t="s">
        <v>12</v>
      </c>
      <c r="C8" s="541"/>
      <c r="D8" s="542"/>
      <c r="E8" s="541"/>
      <c r="F8" s="536"/>
      <c r="G8" s="535"/>
      <c r="H8" s="536"/>
      <c r="I8" s="535"/>
      <c r="J8" s="536"/>
      <c r="K8" s="535"/>
      <c r="L8" s="536"/>
      <c r="M8" s="535"/>
      <c r="N8" s="536"/>
      <c r="O8" s="535"/>
      <c r="P8" s="536"/>
      <c r="Q8" s="538"/>
      <c r="R8" s="536"/>
      <c r="S8" s="605"/>
      <c r="T8" s="542"/>
      <c r="U8" s="606"/>
      <c r="V8" s="539"/>
      <c r="W8" s="538"/>
      <c r="X8" s="539"/>
      <c r="Y8" s="538"/>
      <c r="Z8" s="539"/>
      <c r="AA8" s="538"/>
      <c r="AB8" s="539"/>
      <c r="AC8" s="541"/>
      <c r="AD8" s="539"/>
      <c r="AE8" s="538"/>
      <c r="AF8" s="539"/>
      <c r="AG8" s="541"/>
      <c r="AH8" s="542"/>
      <c r="AI8" s="765"/>
      <c r="AJ8" s="771"/>
      <c r="AK8" s="541"/>
      <c r="AL8" s="542"/>
      <c r="AM8" s="541"/>
      <c r="AN8" s="536"/>
      <c r="AO8" s="535"/>
      <c r="AP8" s="536"/>
      <c r="AQ8" s="541"/>
      <c r="AR8" s="542"/>
      <c r="AS8" s="541"/>
      <c r="AT8" s="542"/>
      <c r="AU8" s="541"/>
      <c r="AV8" s="542"/>
      <c r="AW8" s="541"/>
      <c r="AX8" s="542"/>
      <c r="AY8" s="647"/>
      <c r="AZ8" s="648"/>
      <c r="BA8" s="649"/>
      <c r="BB8" s="649"/>
      <c r="BC8" s="650"/>
      <c r="BD8" s="651"/>
      <c r="BE8" s="699"/>
      <c r="BF8" s="647"/>
      <c r="BG8" s="650"/>
      <c r="BH8" s="808">
        <f>AY8+AZ9+BA10+BB11+BC12</f>
        <v>24</v>
      </c>
      <c r="BI8" s="830">
        <f>AY8+AZ9+BA10+BB11+BC12+BD13+BE14+BF15+BG16</f>
        <v>24</v>
      </c>
      <c r="BJ8" s="880">
        <f>((BI8)-(SUM(BD13,BE14,BF15,BG16)))/(BI8)*(100)</f>
        <v>100</v>
      </c>
    </row>
    <row r="9" spans="1:62" ht="17.100000000000001" customHeight="1">
      <c r="A9" s="858"/>
      <c r="B9" s="537" t="s">
        <v>13</v>
      </c>
      <c r="C9" s="538"/>
      <c r="D9" s="539"/>
      <c r="E9" s="538"/>
      <c r="F9" s="539"/>
      <c r="G9" s="538"/>
      <c r="H9" s="539"/>
      <c r="I9" s="538"/>
      <c r="J9" s="539"/>
      <c r="K9" s="538"/>
      <c r="L9" s="539"/>
      <c r="M9" s="538"/>
      <c r="N9" s="539"/>
      <c r="O9" s="538"/>
      <c r="P9" s="539"/>
      <c r="Q9" s="538"/>
      <c r="R9" s="539"/>
      <c r="S9" s="541"/>
      <c r="T9" s="542"/>
      <c r="U9" s="541"/>
      <c r="V9" s="732"/>
      <c r="W9" s="733"/>
      <c r="X9" s="732"/>
      <c r="Y9" s="733"/>
      <c r="Z9" s="542"/>
      <c r="AA9" s="733"/>
      <c r="AB9" s="732"/>
      <c r="AC9" s="541"/>
      <c r="AD9" s="542"/>
      <c r="AE9" s="541"/>
      <c r="AF9" s="732"/>
      <c r="AG9" s="733"/>
      <c r="AH9" s="542"/>
      <c r="AI9" s="538"/>
      <c r="AJ9" s="624"/>
      <c r="AK9" s="538"/>
      <c r="AL9" s="539"/>
      <c r="AM9" s="538"/>
      <c r="AN9" s="539"/>
      <c r="AO9" s="538"/>
      <c r="AP9" s="539"/>
      <c r="AQ9" s="538"/>
      <c r="AR9" s="539"/>
      <c r="AS9" s="538"/>
      <c r="AT9" s="539"/>
      <c r="AU9" s="538"/>
      <c r="AV9" s="539"/>
      <c r="AW9" s="538"/>
      <c r="AX9" s="652"/>
      <c r="AY9" s="653"/>
      <c r="AZ9" s="654"/>
      <c r="BA9" s="655"/>
      <c r="BB9" s="655"/>
      <c r="BC9" s="656"/>
      <c r="BD9" s="657"/>
      <c r="BE9" s="700"/>
      <c r="BF9" s="653"/>
      <c r="BG9" s="656"/>
      <c r="BH9" s="809"/>
      <c r="BI9" s="831"/>
      <c r="BJ9" s="881"/>
    </row>
    <row r="10" spans="1:62" ht="17.100000000000001" customHeight="1">
      <c r="A10" s="858"/>
      <c r="B10" s="540" t="s">
        <v>14</v>
      </c>
      <c r="C10" s="538"/>
      <c r="D10" s="539"/>
      <c r="E10" s="618"/>
      <c r="F10" s="542"/>
      <c r="G10" s="541"/>
      <c r="H10" s="542"/>
      <c r="I10" s="541"/>
      <c r="J10" s="542"/>
      <c r="K10" s="541"/>
      <c r="L10" s="542"/>
      <c r="M10" s="541"/>
      <c r="N10" s="542"/>
      <c r="O10" s="541"/>
      <c r="P10" s="542"/>
      <c r="Q10" s="538"/>
      <c r="R10" s="539"/>
      <c r="S10" s="541"/>
      <c r="T10" s="542"/>
      <c r="U10" s="541"/>
      <c r="V10" s="542"/>
      <c r="W10" s="541"/>
      <c r="X10" s="542"/>
      <c r="Y10" s="541"/>
      <c r="Z10" s="542"/>
      <c r="AA10" s="541"/>
      <c r="AB10" s="542"/>
      <c r="AC10" s="541"/>
      <c r="AD10" s="542"/>
      <c r="AE10" s="541"/>
      <c r="AF10" s="542"/>
      <c r="AG10" s="541"/>
      <c r="AH10" s="542"/>
      <c r="AI10" s="765"/>
      <c r="AJ10" s="771"/>
      <c r="AK10" s="541"/>
      <c r="AL10" s="542"/>
      <c r="AM10" s="541"/>
      <c r="AN10" s="542"/>
      <c r="AO10" s="765"/>
      <c r="AP10" s="771"/>
      <c r="AQ10" s="541"/>
      <c r="AR10" s="542"/>
      <c r="AS10" s="541"/>
      <c r="AT10" s="542"/>
      <c r="AU10" s="541"/>
      <c r="AV10" s="542"/>
      <c r="AW10" s="541"/>
      <c r="AX10" s="542"/>
      <c r="AY10" s="653"/>
      <c r="AZ10" s="654"/>
      <c r="BA10" s="655"/>
      <c r="BB10" s="655"/>
      <c r="BC10" s="656"/>
      <c r="BD10" s="657"/>
      <c r="BE10" s="700"/>
      <c r="BF10" s="653"/>
      <c r="BG10" s="656"/>
      <c r="BH10" s="809"/>
      <c r="BI10" s="831"/>
      <c r="BJ10" s="881"/>
    </row>
    <row r="11" spans="1:62" ht="17.100000000000001" customHeight="1">
      <c r="A11" s="858"/>
      <c r="B11" s="543" t="s">
        <v>15</v>
      </c>
      <c r="C11" s="538" t="s">
        <v>22</v>
      </c>
      <c r="D11" s="539" t="s">
        <v>22</v>
      </c>
      <c r="E11" s="538" t="s">
        <v>22</v>
      </c>
      <c r="F11" s="539" t="s">
        <v>22</v>
      </c>
      <c r="G11" s="538" t="s">
        <v>22</v>
      </c>
      <c r="H11" s="539" t="s">
        <v>22</v>
      </c>
      <c r="I11" s="538" t="s">
        <v>22</v>
      </c>
      <c r="J11" s="539" t="s">
        <v>22</v>
      </c>
      <c r="K11" s="538" t="s">
        <v>22</v>
      </c>
      <c r="L11" s="539" t="s">
        <v>22</v>
      </c>
      <c r="M11" s="538" t="s">
        <v>22</v>
      </c>
      <c r="N11" s="539" t="s">
        <v>22</v>
      </c>
      <c r="O11" s="538" t="s">
        <v>22</v>
      </c>
      <c r="P11" s="539" t="s">
        <v>22</v>
      </c>
      <c r="Q11" s="538" t="s">
        <v>22</v>
      </c>
      <c r="R11" s="539" t="s">
        <v>22</v>
      </c>
      <c r="S11" s="605" t="s">
        <v>22</v>
      </c>
      <c r="T11" s="542" t="s">
        <v>22</v>
      </c>
      <c r="U11" s="606" t="s">
        <v>22</v>
      </c>
      <c r="V11" s="539" t="s">
        <v>22</v>
      </c>
      <c r="W11" s="538" t="s">
        <v>22</v>
      </c>
      <c r="X11" s="539" t="s">
        <v>22</v>
      </c>
      <c r="Y11" s="538" t="s">
        <v>22</v>
      </c>
      <c r="Z11" s="539" t="s">
        <v>22</v>
      </c>
      <c r="AA11" s="538" t="s">
        <v>22</v>
      </c>
      <c r="AB11" s="539" t="s">
        <v>22</v>
      </c>
      <c r="AC11" s="538" t="s">
        <v>22</v>
      </c>
      <c r="AD11" s="539" t="s">
        <v>22</v>
      </c>
      <c r="AE11" s="538" t="s">
        <v>22</v>
      </c>
      <c r="AF11" s="539" t="s">
        <v>22</v>
      </c>
      <c r="AG11" s="538" t="s">
        <v>22</v>
      </c>
      <c r="AH11" s="539" t="s">
        <v>22</v>
      </c>
      <c r="AI11" s="538" t="s">
        <v>22</v>
      </c>
      <c r="AJ11" s="539" t="s">
        <v>22</v>
      </c>
      <c r="AK11" s="538" t="s">
        <v>22</v>
      </c>
      <c r="AL11" s="539" t="s">
        <v>22</v>
      </c>
      <c r="AM11" s="538" t="s">
        <v>22</v>
      </c>
      <c r="AN11" s="539" t="s">
        <v>22</v>
      </c>
      <c r="AO11" s="538" t="s">
        <v>22</v>
      </c>
      <c r="AP11" s="539" t="s">
        <v>22</v>
      </c>
      <c r="AQ11" s="538" t="s">
        <v>22</v>
      </c>
      <c r="AR11" s="539" t="s">
        <v>22</v>
      </c>
      <c r="AS11" s="538" t="s">
        <v>22</v>
      </c>
      <c r="AT11" s="539" t="s">
        <v>22</v>
      </c>
      <c r="AU11" s="538" t="s">
        <v>22</v>
      </c>
      <c r="AV11" s="539" t="s">
        <v>22</v>
      </c>
      <c r="AW11" s="538" t="s">
        <v>22</v>
      </c>
      <c r="AX11" s="539" t="s">
        <v>22</v>
      </c>
      <c r="AY11" s="653"/>
      <c r="AZ11" s="654"/>
      <c r="BA11" s="655"/>
      <c r="BB11" s="655">
        <f>24-AY8</f>
        <v>24</v>
      </c>
      <c r="BC11" s="656"/>
      <c r="BD11" s="657"/>
      <c r="BE11" s="700"/>
      <c r="BF11" s="653"/>
      <c r="BG11" s="656"/>
      <c r="BH11" s="809"/>
      <c r="BI11" s="831"/>
      <c r="BJ11" s="881"/>
    </row>
    <row r="12" spans="1:62" ht="17.100000000000001" customHeight="1">
      <c r="A12" s="858"/>
      <c r="B12" s="544" t="s">
        <v>16</v>
      </c>
      <c r="C12" s="545"/>
      <c r="D12" s="546"/>
      <c r="E12" s="545"/>
      <c r="F12" s="546"/>
      <c r="G12" s="545"/>
      <c r="H12" s="546"/>
      <c r="I12" s="545"/>
      <c r="J12" s="546"/>
      <c r="K12" s="545"/>
      <c r="L12" s="546"/>
      <c r="M12" s="545"/>
      <c r="N12" s="546"/>
      <c r="O12" s="545"/>
      <c r="P12" s="546"/>
      <c r="Q12" s="545"/>
      <c r="R12" s="546"/>
      <c r="S12" s="545"/>
      <c r="T12" s="546"/>
      <c r="U12" s="545"/>
      <c r="V12" s="546"/>
      <c r="W12" s="545"/>
      <c r="X12" s="546"/>
      <c r="Y12" s="545"/>
      <c r="Z12" s="546"/>
      <c r="AA12" s="545"/>
      <c r="AB12" s="546"/>
      <c r="AC12" s="545"/>
      <c r="AD12" s="546"/>
      <c r="AE12" s="545"/>
      <c r="AF12" s="546"/>
      <c r="AG12" s="545"/>
      <c r="AH12" s="546"/>
      <c r="AI12" s="545"/>
      <c r="AJ12" s="625"/>
      <c r="AK12" s="626"/>
      <c r="AL12" s="546"/>
      <c r="AM12" s="626"/>
      <c r="AN12" s="546"/>
      <c r="AO12" s="545"/>
      <c r="AP12" s="546"/>
      <c r="AQ12" s="545"/>
      <c r="AR12" s="546"/>
      <c r="AS12" s="545"/>
      <c r="AT12" s="546"/>
      <c r="AU12" s="545"/>
      <c r="AV12" s="546"/>
      <c r="AW12" s="545"/>
      <c r="AX12" s="658"/>
      <c r="AY12" s="659"/>
      <c r="AZ12" s="660"/>
      <c r="BA12" s="661"/>
      <c r="BB12" s="661"/>
      <c r="BC12" s="662"/>
      <c r="BD12" s="663"/>
      <c r="BE12" s="690"/>
      <c r="BF12" s="659"/>
      <c r="BG12" s="662"/>
      <c r="BH12" s="810"/>
      <c r="BI12" s="831"/>
      <c r="BJ12" s="881"/>
    </row>
    <row r="13" spans="1:62" ht="17.100000000000001" customHeight="1">
      <c r="A13" s="858"/>
      <c r="B13" s="547" t="s">
        <v>17</v>
      </c>
      <c r="C13" s="548"/>
      <c r="D13" s="549"/>
      <c r="E13" s="548"/>
      <c r="F13" s="549"/>
      <c r="G13" s="548"/>
      <c r="H13" s="549"/>
      <c r="I13" s="550"/>
      <c r="J13" s="551"/>
      <c r="K13" s="548"/>
      <c r="L13" s="549"/>
      <c r="M13" s="548"/>
      <c r="N13" s="549"/>
      <c r="O13" s="548"/>
      <c r="P13" s="549"/>
      <c r="Q13" s="548"/>
      <c r="R13" s="549"/>
      <c r="S13" s="607"/>
      <c r="T13" s="554"/>
      <c r="U13" s="553"/>
      <c r="V13" s="554"/>
      <c r="W13" s="553"/>
      <c r="X13" s="551"/>
      <c r="Y13" s="550"/>
      <c r="Z13" s="551"/>
      <c r="AA13" s="550"/>
      <c r="AB13" s="554"/>
      <c r="AC13" s="553"/>
      <c r="AD13" s="549"/>
      <c r="AE13" s="548"/>
      <c r="AF13" s="549"/>
      <c r="AG13" s="553"/>
      <c r="AH13" s="554"/>
      <c r="AI13" s="792"/>
      <c r="AJ13" s="793"/>
      <c r="AK13" s="553"/>
      <c r="AL13" s="554"/>
      <c r="AM13" s="553"/>
      <c r="AN13" s="554"/>
      <c r="AO13" s="548"/>
      <c r="AP13" s="549"/>
      <c r="AQ13" s="553"/>
      <c r="AR13" s="554"/>
      <c r="AS13" s="548"/>
      <c r="AT13" s="549"/>
      <c r="AU13" s="548"/>
      <c r="AV13" s="549"/>
      <c r="AW13" s="548"/>
      <c r="AX13" s="549"/>
      <c r="AY13" s="664"/>
      <c r="AZ13" s="665"/>
      <c r="BA13" s="666"/>
      <c r="BB13" s="666"/>
      <c r="BC13" s="667"/>
      <c r="BD13" s="668"/>
      <c r="BE13" s="667"/>
      <c r="BF13" s="664"/>
      <c r="BG13" s="667"/>
      <c r="BH13" s="811">
        <f>BD13+BE14+BF15+BG16</f>
        <v>0</v>
      </c>
      <c r="BI13" s="831"/>
      <c r="BJ13" s="881"/>
    </row>
    <row r="14" spans="1:62" ht="17.100000000000001" customHeight="1">
      <c r="A14" s="858"/>
      <c r="B14" s="552" t="s">
        <v>18</v>
      </c>
      <c r="C14" s="743"/>
      <c r="D14" s="744"/>
      <c r="E14" s="548"/>
      <c r="F14" s="549"/>
      <c r="G14" s="550"/>
      <c r="H14" s="551"/>
      <c r="I14" s="743"/>
      <c r="J14" s="744"/>
      <c r="K14" s="743"/>
      <c r="L14" s="744"/>
      <c r="M14" s="743"/>
      <c r="N14" s="744"/>
      <c r="O14" s="743"/>
      <c r="P14" s="744"/>
      <c r="Q14" s="743"/>
      <c r="R14" s="744"/>
      <c r="S14" s="745"/>
      <c r="T14" s="746"/>
      <c r="U14" s="745"/>
      <c r="V14" s="744"/>
      <c r="W14" s="743"/>
      <c r="X14" s="744"/>
      <c r="Y14" s="745"/>
      <c r="Z14" s="746"/>
      <c r="AA14" s="745"/>
      <c r="AB14" s="744"/>
      <c r="AC14" s="743"/>
      <c r="AD14" s="744"/>
      <c r="AE14" s="745"/>
      <c r="AF14" s="746"/>
      <c r="AG14" s="745"/>
      <c r="AH14" s="744"/>
      <c r="AI14" s="743"/>
      <c r="AJ14" s="744"/>
      <c r="AK14" s="550"/>
      <c r="AL14" s="581"/>
      <c r="AM14" s="550"/>
      <c r="AN14" s="554"/>
      <c r="AO14" s="743"/>
      <c r="AP14" s="744"/>
      <c r="AQ14" s="743"/>
      <c r="AR14" s="744"/>
      <c r="AS14" s="743"/>
      <c r="AT14" s="744"/>
      <c r="AU14" s="743"/>
      <c r="AV14" s="744"/>
      <c r="AW14" s="743"/>
      <c r="AX14" s="744"/>
      <c r="AY14" s="669"/>
      <c r="AZ14" s="670"/>
      <c r="BA14" s="671"/>
      <c r="BB14" s="671"/>
      <c r="BC14" s="672"/>
      <c r="BD14" s="669"/>
      <c r="BE14" s="672"/>
      <c r="BF14" s="669"/>
      <c r="BG14" s="672"/>
      <c r="BH14" s="812"/>
      <c r="BI14" s="831"/>
      <c r="BJ14" s="881"/>
    </row>
    <row r="15" spans="1:62" ht="17.100000000000001" customHeight="1">
      <c r="A15" s="858"/>
      <c r="B15" s="555" t="s">
        <v>19</v>
      </c>
      <c r="C15" s="548"/>
      <c r="D15" s="549"/>
      <c r="E15" s="548"/>
      <c r="F15" s="549"/>
      <c r="G15" s="548"/>
      <c r="H15" s="549"/>
      <c r="I15" s="548"/>
      <c r="J15" s="549"/>
      <c r="K15" s="548"/>
      <c r="L15" s="549"/>
      <c r="M15" s="548"/>
      <c r="N15" s="549"/>
      <c r="O15" s="548"/>
      <c r="P15" s="549"/>
      <c r="Q15" s="548"/>
      <c r="R15" s="549"/>
      <c r="S15" s="548"/>
      <c r="T15" s="549"/>
      <c r="U15" s="548"/>
      <c r="V15" s="608"/>
      <c r="W15" s="548"/>
      <c r="X15" s="549"/>
      <c r="Y15" s="548"/>
      <c r="Z15" s="549"/>
      <c r="AA15" s="548"/>
      <c r="AB15" s="549"/>
      <c r="AC15" s="548"/>
      <c r="AD15" s="549"/>
      <c r="AE15" s="548"/>
      <c r="AF15" s="549"/>
      <c r="AG15" s="548"/>
      <c r="AH15" s="549"/>
      <c r="AI15" s="548"/>
      <c r="AJ15" s="549"/>
      <c r="AK15" s="548"/>
      <c r="AL15" s="549"/>
      <c r="AM15" s="548"/>
      <c r="AN15" s="549"/>
      <c r="AO15" s="548"/>
      <c r="AP15" s="549"/>
      <c r="AQ15" s="548"/>
      <c r="AR15" s="549"/>
      <c r="AS15" s="548"/>
      <c r="AT15" s="549"/>
      <c r="AU15" s="548"/>
      <c r="AV15" s="549"/>
      <c r="AW15" s="548"/>
      <c r="AX15" s="673"/>
      <c r="AY15" s="669"/>
      <c r="AZ15" s="670"/>
      <c r="BA15" s="671"/>
      <c r="BB15" s="671"/>
      <c r="BC15" s="672"/>
      <c r="BD15" s="669"/>
      <c r="BE15" s="672"/>
      <c r="BF15" s="669"/>
      <c r="BG15" s="672"/>
      <c r="BH15" s="812"/>
      <c r="BI15" s="831"/>
      <c r="BJ15" s="881"/>
    </row>
    <row r="16" spans="1:62" ht="17.100000000000001" customHeight="1" thickBot="1">
      <c r="A16" s="859"/>
      <c r="B16" s="556" t="s">
        <v>20</v>
      </c>
      <c r="C16" s="548"/>
      <c r="D16" s="549"/>
      <c r="E16" s="548"/>
      <c r="F16" s="549"/>
      <c r="G16" s="548"/>
      <c r="H16" s="549"/>
      <c r="I16" s="548"/>
      <c r="J16" s="549"/>
      <c r="K16" s="548"/>
      <c r="L16" s="549"/>
      <c r="M16" s="548"/>
      <c r="N16" s="549"/>
      <c r="O16" s="548"/>
      <c r="P16" s="549"/>
      <c r="Q16" s="610"/>
      <c r="R16" s="609"/>
      <c r="S16" s="610"/>
      <c r="T16" s="609"/>
      <c r="U16" s="610"/>
      <c r="V16" s="609"/>
      <c r="W16" s="610"/>
      <c r="X16" s="609"/>
      <c r="Y16" s="610"/>
      <c r="Z16" s="609"/>
      <c r="AA16" s="610"/>
      <c r="AB16" s="609"/>
      <c r="AC16" s="610"/>
      <c r="AD16" s="609"/>
      <c r="AE16" s="610"/>
      <c r="AF16" s="609"/>
      <c r="AG16" s="610"/>
      <c r="AH16" s="609"/>
      <c r="AI16" s="610"/>
      <c r="AJ16" s="609"/>
      <c r="AK16" s="610"/>
      <c r="AL16" s="609"/>
      <c r="AM16" s="610"/>
      <c r="AN16" s="609"/>
      <c r="AO16" s="548"/>
      <c r="AP16" s="636"/>
      <c r="AQ16" s="610"/>
      <c r="AR16" s="609"/>
      <c r="AS16" s="610"/>
      <c r="AT16" s="609"/>
      <c r="AU16" s="610"/>
      <c r="AV16" s="609"/>
      <c r="AW16" s="674"/>
      <c r="AX16" s="549"/>
      <c r="AY16" s="675"/>
      <c r="AZ16" s="676"/>
      <c r="BA16" s="677"/>
      <c r="BB16" s="677"/>
      <c r="BC16" s="678"/>
      <c r="BD16" s="675"/>
      <c r="BE16" s="678"/>
      <c r="BF16" s="675"/>
      <c r="BG16" s="678"/>
      <c r="BH16" s="813"/>
      <c r="BI16" s="832"/>
      <c r="BJ16" s="882"/>
    </row>
    <row r="17" spans="1:62" ht="17.100000000000001" customHeight="1" thickTop="1">
      <c r="A17" s="857" t="s">
        <v>24</v>
      </c>
      <c r="B17" s="534" t="s">
        <v>12</v>
      </c>
      <c r="C17" s="557"/>
      <c r="D17" s="558"/>
      <c r="E17" s="557"/>
      <c r="F17" s="558"/>
      <c r="G17" s="557"/>
      <c r="H17" s="558"/>
      <c r="I17" s="557"/>
      <c r="J17" s="558"/>
      <c r="K17" s="557"/>
      <c r="L17" s="558"/>
      <c r="M17" s="557"/>
      <c r="N17" s="558"/>
      <c r="O17" s="557"/>
      <c r="P17" s="558"/>
      <c r="Q17" s="605"/>
      <c r="R17" s="536"/>
      <c r="S17" s="605"/>
      <c r="T17" s="542"/>
      <c r="U17" s="606"/>
      <c r="V17" s="539"/>
      <c r="W17" s="538"/>
      <c r="X17" s="539"/>
      <c r="Y17" s="538"/>
      <c r="Z17" s="539"/>
      <c r="AA17" s="538"/>
      <c r="AB17" s="539"/>
      <c r="AC17" s="541"/>
      <c r="AD17" s="539"/>
      <c r="AE17" s="538"/>
      <c r="AF17" s="539"/>
      <c r="AG17" s="565"/>
      <c r="AH17" s="564"/>
      <c r="AI17" s="541"/>
      <c r="AJ17" s="542"/>
      <c r="AK17" s="565"/>
      <c r="AL17" s="627"/>
      <c r="AM17" s="628"/>
      <c r="AN17" s="623"/>
      <c r="AO17" s="557"/>
      <c r="AP17" s="631"/>
      <c r="AQ17" s="733"/>
      <c r="AR17" s="732"/>
      <c r="AS17" s="541"/>
      <c r="AT17" s="564"/>
      <c r="AU17" s="541"/>
      <c r="AV17" s="542"/>
      <c r="AW17" s="679"/>
      <c r="AX17" s="680"/>
      <c r="AY17" s="653"/>
      <c r="AZ17" s="649"/>
      <c r="BA17" s="681"/>
      <c r="BB17" s="649"/>
      <c r="BC17" s="650"/>
      <c r="BD17" s="647"/>
      <c r="BE17" s="701"/>
      <c r="BF17" s="647"/>
      <c r="BG17" s="650"/>
      <c r="BH17" s="808">
        <f>AY17+AZ18+BA19+BB20+BC21</f>
        <v>24</v>
      </c>
      <c r="BI17" s="830">
        <f>AY17+AZ18+BA19+BB20+BC21+BD22+BE23+BF24+BG25</f>
        <v>24</v>
      </c>
      <c r="BJ17" s="880">
        <f>((BI17)-(SUM(BD22,BE23,BF24,BG25)))/(BI17)*(100)</f>
        <v>100</v>
      </c>
    </row>
    <row r="18" spans="1:62" ht="17.100000000000001" customHeight="1">
      <c r="A18" s="858"/>
      <c r="B18" s="537" t="s">
        <v>13</v>
      </c>
      <c r="C18" s="559"/>
      <c r="D18" s="560"/>
      <c r="E18" s="559"/>
      <c r="F18" s="560"/>
      <c r="G18" s="559"/>
      <c r="H18" s="560"/>
      <c r="I18" s="559"/>
      <c r="J18" s="560"/>
      <c r="K18" s="559"/>
      <c r="L18" s="560"/>
      <c r="M18" s="559"/>
      <c r="N18" s="560"/>
      <c r="O18" s="559"/>
      <c r="P18" s="602"/>
      <c r="Q18" s="559"/>
      <c r="R18" s="560"/>
      <c r="S18" s="565"/>
      <c r="T18" s="542"/>
      <c r="U18" s="733"/>
      <c r="V18" s="542"/>
      <c r="W18" s="541"/>
      <c r="X18" s="542"/>
      <c r="Y18" s="541"/>
      <c r="Z18" s="564"/>
      <c r="AA18" s="559"/>
      <c r="AB18" s="560"/>
      <c r="AC18" s="559"/>
      <c r="AD18" s="560"/>
      <c r="AE18" s="559"/>
      <c r="AF18" s="564"/>
      <c r="AG18" s="565"/>
      <c r="AH18" s="564"/>
      <c r="AI18" s="559"/>
      <c r="AJ18" s="560"/>
      <c r="AK18" s="559"/>
      <c r="AL18" s="560"/>
      <c r="AM18" s="559"/>
      <c r="AN18" s="560"/>
      <c r="AO18" s="559"/>
      <c r="AP18" s="633"/>
      <c r="AQ18" s="559"/>
      <c r="AR18" s="633"/>
      <c r="AS18" s="559"/>
      <c r="AT18" s="633"/>
      <c r="AU18" s="559"/>
      <c r="AV18" s="560"/>
      <c r="AW18" s="576"/>
      <c r="AX18" s="682"/>
      <c r="AY18" s="683"/>
      <c r="AZ18" s="655"/>
      <c r="BA18" s="684"/>
      <c r="BB18" s="655"/>
      <c r="BC18" s="656"/>
      <c r="BD18" s="653"/>
      <c r="BE18" s="702"/>
      <c r="BF18" s="653"/>
      <c r="BG18" s="656"/>
      <c r="BH18" s="809"/>
      <c r="BI18" s="831"/>
      <c r="BJ18" s="881"/>
    </row>
    <row r="19" spans="1:62" ht="17.100000000000001" customHeight="1">
      <c r="A19" s="858"/>
      <c r="B19" s="561" t="s">
        <v>14</v>
      </c>
      <c r="C19" s="541" t="s">
        <v>22</v>
      </c>
      <c r="D19" s="542" t="s">
        <v>22</v>
      </c>
      <c r="E19" s="541" t="s">
        <v>22</v>
      </c>
      <c r="F19" s="542" t="s">
        <v>22</v>
      </c>
      <c r="G19" s="541" t="s">
        <v>22</v>
      </c>
      <c r="H19" s="542" t="s">
        <v>22</v>
      </c>
      <c r="I19" s="541" t="s">
        <v>22</v>
      </c>
      <c r="J19" s="542" t="s">
        <v>22</v>
      </c>
      <c r="K19" s="541" t="s">
        <v>22</v>
      </c>
      <c r="L19" s="542" t="s">
        <v>22</v>
      </c>
      <c r="M19" s="541" t="s">
        <v>22</v>
      </c>
      <c r="N19" s="542" t="s">
        <v>22</v>
      </c>
      <c r="O19" s="541" t="s">
        <v>22</v>
      </c>
      <c r="P19" s="542" t="s">
        <v>22</v>
      </c>
      <c r="Q19" s="538" t="s">
        <v>22</v>
      </c>
      <c r="R19" s="539" t="s">
        <v>22</v>
      </c>
      <c r="S19" s="605" t="s">
        <v>22</v>
      </c>
      <c r="T19" s="542" t="s">
        <v>22</v>
      </c>
      <c r="U19" s="606" t="s">
        <v>22</v>
      </c>
      <c r="V19" s="539" t="s">
        <v>22</v>
      </c>
      <c r="W19" s="538" t="s">
        <v>22</v>
      </c>
      <c r="X19" s="539" t="s">
        <v>22</v>
      </c>
      <c r="Y19" s="538" t="s">
        <v>22</v>
      </c>
      <c r="Z19" s="539" t="s">
        <v>22</v>
      </c>
      <c r="AA19" s="538" t="s">
        <v>22</v>
      </c>
      <c r="AB19" s="539" t="s">
        <v>22</v>
      </c>
      <c r="AC19" s="538" t="s">
        <v>22</v>
      </c>
      <c r="AD19" s="539" t="s">
        <v>22</v>
      </c>
      <c r="AE19" s="538" t="s">
        <v>22</v>
      </c>
      <c r="AF19" s="539" t="s">
        <v>22</v>
      </c>
      <c r="AG19" s="541" t="s">
        <v>22</v>
      </c>
      <c r="AH19" s="564" t="s">
        <v>22</v>
      </c>
      <c r="AI19" s="541" t="s">
        <v>22</v>
      </c>
      <c r="AJ19" s="542" t="s">
        <v>22</v>
      </c>
      <c r="AK19" s="565" t="s">
        <v>22</v>
      </c>
      <c r="AL19" s="627" t="s">
        <v>22</v>
      </c>
      <c r="AM19" s="628" t="s">
        <v>22</v>
      </c>
      <c r="AN19" s="623" t="s">
        <v>22</v>
      </c>
      <c r="AO19" s="565" t="s">
        <v>22</v>
      </c>
      <c r="AP19" s="623" t="s">
        <v>22</v>
      </c>
      <c r="AQ19" s="541" t="s">
        <v>22</v>
      </c>
      <c r="AR19" s="542" t="s">
        <v>22</v>
      </c>
      <c r="AS19" s="541" t="s">
        <v>22</v>
      </c>
      <c r="AT19" s="564" t="s">
        <v>22</v>
      </c>
      <c r="AU19" s="541" t="s">
        <v>22</v>
      </c>
      <c r="AV19" s="611" t="s">
        <v>22</v>
      </c>
      <c r="AW19" s="618" t="s">
        <v>22</v>
      </c>
      <c r="AX19" s="611" t="s">
        <v>22</v>
      </c>
      <c r="AY19" s="653"/>
      <c r="AZ19" s="655"/>
      <c r="BA19" s="655">
        <v>24</v>
      </c>
      <c r="BB19" s="655"/>
      <c r="BC19" s="656"/>
      <c r="BD19" s="653"/>
      <c r="BE19" s="702"/>
      <c r="BF19" s="653"/>
      <c r="BG19" s="656"/>
      <c r="BH19" s="809"/>
      <c r="BI19" s="831"/>
      <c r="BJ19" s="881"/>
    </row>
    <row r="20" spans="1:62" ht="17.100000000000001" customHeight="1">
      <c r="A20" s="858"/>
      <c r="B20" s="562" t="s">
        <v>15</v>
      </c>
      <c r="C20" s="563"/>
      <c r="D20" s="564"/>
      <c r="E20" s="565"/>
      <c r="F20" s="564"/>
      <c r="G20" s="565"/>
      <c r="H20" s="564"/>
      <c r="I20" s="565"/>
      <c r="J20" s="564"/>
      <c r="K20" s="565"/>
      <c r="L20" s="564"/>
      <c r="M20" s="565"/>
      <c r="N20" s="603"/>
      <c r="O20" s="565"/>
      <c r="P20" s="564"/>
      <c r="Q20" s="565"/>
      <c r="R20" s="564"/>
      <c r="S20" s="565"/>
      <c r="T20" s="564"/>
      <c r="U20" s="541"/>
      <c r="V20" s="542"/>
      <c r="W20" s="541"/>
      <c r="X20" s="542"/>
      <c r="Y20" s="541"/>
      <c r="Z20" s="542"/>
      <c r="AA20" s="565"/>
      <c r="AB20" s="564"/>
      <c r="AC20" s="565"/>
      <c r="AD20" s="564"/>
      <c r="AE20" s="565"/>
      <c r="AF20" s="564"/>
      <c r="AG20" s="565"/>
      <c r="AH20" s="564"/>
      <c r="AI20" s="565"/>
      <c r="AJ20" s="564"/>
      <c r="AK20" s="565"/>
      <c r="AL20" s="564"/>
      <c r="AM20" s="565"/>
      <c r="AN20" s="564"/>
      <c r="AO20" s="565"/>
      <c r="AP20" s="564"/>
      <c r="AQ20" s="565"/>
      <c r="AR20" s="564"/>
      <c r="AS20" s="565"/>
      <c r="AT20" s="612"/>
      <c r="AU20" s="565"/>
      <c r="AV20" s="564"/>
      <c r="AW20" s="565"/>
      <c r="AX20" s="685"/>
      <c r="AY20" s="653"/>
      <c r="AZ20" s="655"/>
      <c r="BA20" s="684"/>
      <c r="BB20" s="686"/>
      <c r="BC20" s="656"/>
      <c r="BD20" s="653"/>
      <c r="BE20" s="702"/>
      <c r="BF20" s="653"/>
      <c r="BG20" s="656"/>
      <c r="BH20" s="809"/>
      <c r="BI20" s="831"/>
      <c r="BJ20" s="881"/>
    </row>
    <row r="21" spans="1:62" ht="18.75" customHeight="1">
      <c r="A21" s="858"/>
      <c r="B21" s="566" t="s">
        <v>16</v>
      </c>
      <c r="C21" s="567"/>
      <c r="D21" s="568"/>
      <c r="E21" s="567"/>
      <c r="F21" s="568"/>
      <c r="G21" s="567"/>
      <c r="H21" s="568"/>
      <c r="I21" s="567"/>
      <c r="J21" s="568"/>
      <c r="K21" s="567"/>
      <c r="L21" s="568"/>
      <c r="M21" s="567"/>
      <c r="N21" s="568"/>
      <c r="O21" s="567"/>
      <c r="P21" s="568"/>
      <c r="Q21" s="567"/>
      <c r="R21" s="568"/>
      <c r="S21" s="567"/>
      <c r="T21" s="568"/>
      <c r="U21" s="567"/>
      <c r="V21" s="568"/>
      <c r="W21" s="567"/>
      <c r="X21" s="568"/>
      <c r="Y21" s="619"/>
      <c r="Z21" s="620"/>
      <c r="AA21" s="619"/>
      <c r="AB21" s="620"/>
      <c r="AC21" s="619"/>
      <c r="AD21" s="579"/>
      <c r="AE21" s="621"/>
      <c r="AF21" s="579"/>
      <c r="AG21" s="578"/>
      <c r="AH21" s="579"/>
      <c r="AI21" s="578"/>
      <c r="AJ21" s="568"/>
      <c r="AK21" s="567"/>
      <c r="AL21" s="568"/>
      <c r="AM21" s="567"/>
      <c r="AN21" s="568"/>
      <c r="AO21" s="567"/>
      <c r="AP21" s="568"/>
      <c r="AQ21" s="567"/>
      <c r="AR21" s="568"/>
      <c r="AS21" s="567"/>
      <c r="AT21" s="568"/>
      <c r="AU21" s="567"/>
      <c r="AV21" s="568"/>
      <c r="AW21" s="567"/>
      <c r="AX21" s="687"/>
      <c r="AY21" s="688"/>
      <c r="AZ21" s="689"/>
      <c r="BA21" s="689"/>
      <c r="BB21" s="689"/>
      <c r="BC21" s="690"/>
      <c r="BD21" s="688"/>
      <c r="BE21" s="703"/>
      <c r="BF21" s="659"/>
      <c r="BG21" s="662"/>
      <c r="BH21" s="810"/>
      <c r="BI21" s="831"/>
      <c r="BJ21" s="881"/>
    </row>
    <row r="22" spans="1:62" ht="17.100000000000001" customHeight="1">
      <c r="A22" s="858"/>
      <c r="B22" s="547" t="s">
        <v>17</v>
      </c>
      <c r="C22" s="569"/>
      <c r="D22" s="570"/>
      <c r="E22" s="571"/>
      <c r="F22" s="572"/>
      <c r="G22" s="571"/>
      <c r="H22" s="572"/>
      <c r="I22" s="571"/>
      <c r="J22" s="572"/>
      <c r="K22" s="571"/>
      <c r="L22" s="572"/>
      <c r="M22" s="571"/>
      <c r="N22" s="572"/>
      <c r="O22" s="571"/>
      <c r="P22" s="572"/>
      <c r="Q22" s="571"/>
      <c r="R22" s="572"/>
      <c r="S22" s="571"/>
      <c r="T22" s="572"/>
      <c r="U22" s="571"/>
      <c r="V22" s="570"/>
      <c r="W22" s="571"/>
      <c r="X22" s="572"/>
      <c r="Y22" s="550"/>
      <c r="Z22" s="554"/>
      <c r="AA22" s="571"/>
      <c r="AB22" s="554"/>
      <c r="AC22" s="553"/>
      <c r="AD22" s="572"/>
      <c r="AE22" s="571"/>
      <c r="AF22" s="572"/>
      <c r="AG22" s="571"/>
      <c r="AH22" s="572"/>
      <c r="AI22" s="571"/>
      <c r="AJ22" s="735"/>
      <c r="AK22" s="734"/>
      <c r="AL22" s="736"/>
      <c r="AM22" s="569"/>
      <c r="AN22" s="570"/>
      <c r="AO22" s="569"/>
      <c r="AP22" s="570"/>
      <c r="AQ22" s="571"/>
      <c r="AR22" s="572"/>
      <c r="AS22" s="569"/>
      <c r="AT22" s="570"/>
      <c r="AU22" s="569"/>
      <c r="AV22" s="570"/>
      <c r="AW22" s="571"/>
      <c r="AX22" s="691"/>
      <c r="AY22" s="669"/>
      <c r="AZ22" s="671"/>
      <c r="BA22" s="671"/>
      <c r="BB22" s="671"/>
      <c r="BC22" s="672"/>
      <c r="BD22" s="764"/>
      <c r="BE22" s="550"/>
      <c r="BF22" s="669"/>
      <c r="BG22" s="672"/>
      <c r="BH22" s="811">
        <f>BD22+BE23+BF24+BG25</f>
        <v>0</v>
      </c>
      <c r="BI22" s="831"/>
      <c r="BJ22" s="881"/>
    </row>
    <row r="23" spans="1:62" ht="17.100000000000001" customHeight="1">
      <c r="A23" s="858"/>
      <c r="B23" s="552" t="s">
        <v>18</v>
      </c>
      <c r="C23" s="550"/>
      <c r="D23" s="551"/>
      <c r="E23" s="550"/>
      <c r="F23" s="551"/>
      <c r="G23" s="550"/>
      <c r="H23" s="551"/>
      <c r="I23" s="550"/>
      <c r="J23" s="551"/>
      <c r="K23" s="550"/>
      <c r="L23" s="551"/>
      <c r="M23" s="550"/>
      <c r="N23" s="551"/>
      <c r="O23" s="550"/>
      <c r="P23" s="551"/>
      <c r="Q23" s="550"/>
      <c r="R23" s="551"/>
      <c r="S23" s="553"/>
      <c r="T23" s="581"/>
      <c r="U23" s="550"/>
      <c r="V23" s="554"/>
      <c r="W23" s="553"/>
      <c r="X23" s="549"/>
      <c r="Y23" s="553"/>
      <c r="Z23" s="554"/>
      <c r="AA23" s="553"/>
      <c r="AB23" s="549"/>
      <c r="AC23" s="553"/>
      <c r="AD23" s="551"/>
      <c r="AE23" s="550"/>
      <c r="AF23" s="551"/>
      <c r="AG23" s="550"/>
      <c r="AH23" s="551"/>
      <c r="AI23" s="550"/>
      <c r="AJ23" s="551"/>
      <c r="AK23" s="550"/>
      <c r="AL23" s="551"/>
      <c r="AM23" s="550"/>
      <c r="AN23" s="551"/>
      <c r="AO23" s="550"/>
      <c r="AP23" s="551"/>
      <c r="AQ23" s="550"/>
      <c r="AR23" s="551"/>
      <c r="AS23" s="550"/>
      <c r="AT23" s="581"/>
      <c r="AU23" s="550"/>
      <c r="AV23" s="551"/>
      <c r="AW23" s="550"/>
      <c r="AX23" s="692"/>
      <c r="AY23" s="669"/>
      <c r="AZ23" s="671"/>
      <c r="BA23" s="671"/>
      <c r="BB23" s="671"/>
      <c r="BC23" s="672"/>
      <c r="BD23" s="669"/>
      <c r="BE23" s="672"/>
      <c r="BF23" s="669"/>
      <c r="BG23" s="672"/>
      <c r="BH23" s="812"/>
      <c r="BI23" s="831"/>
      <c r="BJ23" s="881"/>
    </row>
    <row r="24" spans="1:62" ht="17.100000000000001" customHeight="1">
      <c r="A24" s="858"/>
      <c r="B24" s="555" t="s">
        <v>19</v>
      </c>
      <c r="C24" s="550"/>
      <c r="D24" s="551"/>
      <c r="E24" s="550"/>
      <c r="F24" s="551"/>
      <c r="G24" s="550"/>
      <c r="H24" s="551"/>
      <c r="I24" s="550"/>
      <c r="J24" s="551"/>
      <c r="K24" s="550"/>
      <c r="L24" s="551"/>
      <c r="M24" s="550"/>
      <c r="N24" s="551"/>
      <c r="O24" s="550"/>
      <c r="P24" s="551"/>
      <c r="Q24" s="550"/>
      <c r="R24" s="551"/>
      <c r="S24" s="550"/>
      <c r="T24" s="581"/>
      <c r="U24" s="550"/>
      <c r="V24" s="551"/>
      <c r="W24" s="559"/>
      <c r="X24" s="560"/>
      <c r="Y24" s="622"/>
      <c r="Z24" s="623"/>
      <c r="AA24" s="622"/>
      <c r="AB24" s="623"/>
      <c r="AC24" s="622"/>
      <c r="AD24" s="623"/>
      <c r="AE24" s="559"/>
      <c r="AF24" s="560"/>
      <c r="AG24" s="559"/>
      <c r="AH24" s="560"/>
      <c r="AI24" s="559"/>
      <c r="AJ24" s="560"/>
      <c r="AK24" s="559"/>
      <c r="AL24" s="560"/>
      <c r="AM24" s="559"/>
      <c r="AN24" s="560"/>
      <c r="AO24" s="559"/>
      <c r="AP24" s="560"/>
      <c r="AQ24" s="559"/>
      <c r="AR24" s="560"/>
      <c r="AS24" s="559"/>
      <c r="AT24" s="560"/>
      <c r="AU24" s="559"/>
      <c r="AV24" s="560"/>
      <c r="AW24" s="559"/>
      <c r="AX24" s="682"/>
      <c r="AY24" s="669"/>
      <c r="AZ24" s="671"/>
      <c r="BA24" s="671"/>
      <c r="BB24" s="671"/>
      <c r="BC24" s="672"/>
      <c r="BD24" s="669"/>
      <c r="BE24" s="672"/>
      <c r="BF24" s="669"/>
      <c r="BG24" s="672"/>
      <c r="BH24" s="812"/>
      <c r="BI24" s="831"/>
      <c r="BJ24" s="881"/>
    </row>
    <row r="25" spans="1:62" ht="17.100000000000001" customHeight="1">
      <c r="A25" s="859"/>
      <c r="B25" s="573" t="s">
        <v>20</v>
      </c>
      <c r="C25" s="574"/>
      <c r="D25" s="575"/>
      <c r="E25" s="574"/>
      <c r="F25" s="575"/>
      <c r="G25" s="574"/>
      <c r="H25" s="575"/>
      <c r="I25" s="574"/>
      <c r="J25" s="575"/>
      <c r="K25" s="574"/>
      <c r="L25" s="575"/>
      <c r="M25" s="574"/>
      <c r="N25" s="575"/>
      <c r="O25" s="574"/>
      <c r="P25" s="575"/>
      <c r="Q25" s="574"/>
      <c r="R25" s="575"/>
      <c r="S25" s="574"/>
      <c r="T25" s="575"/>
      <c r="U25" s="574"/>
      <c r="V25" s="575"/>
      <c r="W25" s="574"/>
      <c r="X25" s="575"/>
      <c r="Y25" s="574"/>
      <c r="Z25" s="575"/>
      <c r="AA25" s="582"/>
      <c r="AB25" s="583"/>
      <c r="AC25" s="582"/>
      <c r="AD25" s="583"/>
      <c r="AE25" s="582"/>
      <c r="AF25" s="583"/>
      <c r="AG25" s="582"/>
      <c r="AH25" s="583"/>
      <c r="AI25" s="582"/>
      <c r="AJ25" s="583"/>
      <c r="AK25" s="582"/>
      <c r="AL25" s="583"/>
      <c r="AM25" s="629"/>
      <c r="AN25" s="630"/>
      <c r="AO25" s="629"/>
      <c r="AP25" s="630"/>
      <c r="AQ25" s="629"/>
      <c r="AR25" s="630"/>
      <c r="AS25" s="629"/>
      <c r="AT25" s="630"/>
      <c r="AU25" s="550"/>
      <c r="AV25" s="551"/>
      <c r="AW25" s="550"/>
      <c r="AX25" s="551"/>
      <c r="AY25" s="675"/>
      <c r="AZ25" s="677"/>
      <c r="BA25" s="677"/>
      <c r="BB25" s="677"/>
      <c r="BC25" s="678"/>
      <c r="BD25" s="675"/>
      <c r="BE25" s="678"/>
      <c r="BF25" s="675"/>
      <c r="BG25" s="704"/>
      <c r="BH25" s="813"/>
      <c r="BI25" s="832"/>
      <c r="BJ25" s="882"/>
    </row>
    <row r="26" spans="1:62" ht="17.100000000000001" customHeight="1">
      <c r="A26" s="857" t="s">
        <v>25</v>
      </c>
      <c r="B26" s="534" t="s">
        <v>12</v>
      </c>
      <c r="C26" s="557"/>
      <c r="D26" s="558"/>
      <c r="E26" s="557"/>
      <c r="F26" s="558"/>
      <c r="G26" s="557"/>
      <c r="H26" s="558"/>
      <c r="I26" s="557"/>
      <c r="J26" s="558"/>
      <c r="K26" s="557"/>
      <c r="L26" s="558"/>
      <c r="M26" s="559"/>
      <c r="N26" s="560"/>
      <c r="O26" s="559"/>
      <c r="P26" s="560"/>
      <c r="Q26" s="559"/>
      <c r="R26" s="560"/>
      <c r="S26" s="559"/>
      <c r="T26" s="560"/>
      <c r="U26" s="559"/>
      <c r="V26" s="560"/>
      <c r="W26" s="559"/>
      <c r="X26" s="560"/>
      <c r="Y26" s="559"/>
      <c r="Z26" s="560"/>
      <c r="AA26" s="622"/>
      <c r="AB26" s="623"/>
      <c r="AC26" s="622"/>
      <c r="AD26" s="623"/>
      <c r="AE26" s="622"/>
      <c r="AF26" s="560"/>
      <c r="AG26" s="559"/>
      <c r="AH26" s="623"/>
      <c r="AI26" s="622"/>
      <c r="AJ26" s="612"/>
      <c r="AK26" s="563"/>
      <c r="AL26" s="631"/>
      <c r="AM26" s="632"/>
      <c r="AN26" s="631"/>
      <c r="AO26" s="632"/>
      <c r="AP26" s="631"/>
      <c r="AQ26" s="632"/>
      <c r="AR26" s="631"/>
      <c r="AS26" s="632"/>
      <c r="AT26" s="631"/>
      <c r="AU26" s="557"/>
      <c r="AV26" s="558"/>
      <c r="AW26" s="557"/>
      <c r="AX26" s="680"/>
      <c r="AY26" s="647"/>
      <c r="AZ26" s="649"/>
      <c r="BA26" s="649"/>
      <c r="BB26" s="649"/>
      <c r="BC26" s="650"/>
      <c r="BD26" s="647"/>
      <c r="BE26" s="699"/>
      <c r="BF26" s="647"/>
      <c r="BG26" s="650"/>
      <c r="BH26" s="808">
        <f>AY26+AZ27+BA28+BB29+BC30</f>
        <v>0</v>
      </c>
      <c r="BI26" s="830">
        <f>AY26+AZ27+BA28+BB29+BC30+BD31+BE32+BF33+BG34</f>
        <v>24</v>
      </c>
      <c r="BJ26" s="880">
        <f>((BI26)-(SUM(BD31,BE32,BF33,BG34)))/(BI26)*(100)</f>
        <v>0</v>
      </c>
    </row>
    <row r="27" spans="1:62" ht="17.100000000000001" customHeight="1">
      <c r="A27" s="858"/>
      <c r="B27" s="537" t="s">
        <v>13</v>
      </c>
      <c r="C27" s="559"/>
      <c r="D27" s="560"/>
      <c r="E27" s="559"/>
      <c r="F27" s="560"/>
      <c r="G27" s="559"/>
      <c r="H27" s="560"/>
      <c r="I27" s="559"/>
      <c r="J27" s="560"/>
      <c r="K27" s="559"/>
      <c r="L27" s="560"/>
      <c r="M27" s="559"/>
      <c r="N27" s="560"/>
      <c r="O27" s="559"/>
      <c r="P27" s="560"/>
      <c r="Q27" s="559"/>
      <c r="R27" s="560"/>
      <c r="S27" s="559"/>
      <c r="T27" s="560"/>
      <c r="U27" s="559"/>
      <c r="V27" s="560"/>
      <c r="W27" s="565"/>
      <c r="X27" s="564"/>
      <c r="Y27" s="565"/>
      <c r="Z27" s="564"/>
      <c r="AA27" s="565"/>
      <c r="AB27" s="564"/>
      <c r="AC27" s="565"/>
      <c r="AD27" s="564"/>
      <c r="AE27" s="565"/>
      <c r="AF27" s="564"/>
      <c r="AG27" s="565"/>
      <c r="AH27" s="560"/>
      <c r="AI27" s="559"/>
      <c r="AJ27" s="633"/>
      <c r="AK27" s="559"/>
      <c r="AL27" s="560"/>
      <c r="AM27" s="559"/>
      <c r="AN27" s="560"/>
      <c r="AO27" s="559"/>
      <c r="AP27" s="560"/>
      <c r="AQ27" s="559"/>
      <c r="AR27" s="560"/>
      <c r="AS27" s="559"/>
      <c r="AT27" s="560"/>
      <c r="AU27" s="559"/>
      <c r="AV27" s="560"/>
      <c r="AW27" s="559"/>
      <c r="AX27" s="682"/>
      <c r="AY27" s="653"/>
      <c r="AZ27" s="655"/>
      <c r="BA27" s="655"/>
      <c r="BB27" s="655"/>
      <c r="BC27" s="656"/>
      <c r="BD27" s="653"/>
      <c r="BE27" s="700"/>
      <c r="BF27" s="653"/>
      <c r="BG27" s="656"/>
      <c r="BH27" s="809"/>
      <c r="BI27" s="831"/>
      <c r="BJ27" s="881"/>
    </row>
    <row r="28" spans="1:62" ht="17.100000000000001" customHeight="1">
      <c r="A28" s="858"/>
      <c r="B28" s="561" t="s">
        <v>14</v>
      </c>
      <c r="C28" s="559"/>
      <c r="D28" s="560"/>
      <c r="E28" s="559"/>
      <c r="F28" s="560"/>
      <c r="G28" s="559"/>
      <c r="H28" s="560"/>
      <c r="I28" s="559"/>
      <c r="J28" s="560"/>
      <c r="K28" s="559"/>
      <c r="L28" s="560"/>
      <c r="M28" s="559"/>
      <c r="N28" s="560"/>
      <c r="O28" s="559"/>
      <c r="P28" s="560"/>
      <c r="Q28" s="559"/>
      <c r="R28" s="560"/>
      <c r="S28" s="559"/>
      <c r="T28" s="560"/>
      <c r="U28" s="559"/>
      <c r="V28" s="560"/>
      <c r="W28" s="559"/>
      <c r="X28" s="560"/>
      <c r="Y28" s="559"/>
      <c r="Z28" s="560"/>
      <c r="AA28" s="559"/>
      <c r="AB28" s="560"/>
      <c r="AC28" s="559"/>
      <c r="AD28" s="560"/>
      <c r="AE28" s="559"/>
      <c r="AF28" s="560"/>
      <c r="AG28" s="559"/>
      <c r="AH28" s="560"/>
      <c r="AI28" s="559"/>
      <c r="AJ28" s="564"/>
      <c r="AK28" s="565"/>
      <c r="AL28" s="564"/>
      <c r="AM28" s="576"/>
      <c r="AN28" s="577"/>
      <c r="AO28" s="559"/>
      <c r="AP28" s="560"/>
      <c r="AQ28" s="559"/>
      <c r="AR28" s="560"/>
      <c r="AS28" s="559"/>
      <c r="AT28" s="560"/>
      <c r="AU28" s="559"/>
      <c r="AV28" s="560"/>
      <c r="AW28" s="559"/>
      <c r="AX28" s="560"/>
      <c r="AY28" s="653"/>
      <c r="AZ28" s="655"/>
      <c r="BA28" s="655"/>
      <c r="BB28" s="655"/>
      <c r="BC28" s="656"/>
      <c r="BD28" s="653"/>
      <c r="BE28" s="700"/>
      <c r="BF28" s="653"/>
      <c r="BG28" s="656"/>
      <c r="BH28" s="809"/>
      <c r="BI28" s="831"/>
      <c r="BJ28" s="881"/>
    </row>
    <row r="29" spans="1:62" ht="17.100000000000001" customHeight="1">
      <c r="A29" s="858"/>
      <c r="B29" s="543" t="s">
        <v>15</v>
      </c>
      <c r="C29" s="565"/>
      <c r="D29" s="564"/>
      <c r="E29" s="576"/>
      <c r="F29" s="577"/>
      <c r="G29" s="559"/>
      <c r="H29" s="560"/>
      <c r="I29" s="559"/>
      <c r="J29" s="560"/>
      <c r="K29" s="559"/>
      <c r="L29" s="560"/>
      <c r="M29" s="559"/>
      <c r="N29" s="560"/>
      <c r="O29" s="559"/>
      <c r="P29" s="560"/>
      <c r="Q29" s="559"/>
      <c r="R29" s="560"/>
      <c r="S29" s="559"/>
      <c r="T29" s="560"/>
      <c r="U29" s="559"/>
      <c r="V29" s="560"/>
      <c r="W29" s="559"/>
      <c r="X29" s="560"/>
      <c r="Y29" s="559"/>
      <c r="Z29" s="560"/>
      <c r="AA29" s="559"/>
      <c r="AB29" s="560"/>
      <c r="AC29" s="559"/>
      <c r="AD29" s="560"/>
      <c r="AE29" s="559"/>
      <c r="AF29" s="560"/>
      <c r="AG29" s="559"/>
      <c r="AH29" s="560"/>
      <c r="AI29" s="559"/>
      <c r="AJ29" s="560"/>
      <c r="AK29" s="565"/>
      <c r="AL29" s="564"/>
      <c r="AM29" s="576"/>
      <c r="AN29" s="577"/>
      <c r="AO29" s="559"/>
      <c r="AP29" s="560"/>
      <c r="AQ29" s="559"/>
      <c r="AR29" s="560"/>
      <c r="AS29" s="559"/>
      <c r="AT29" s="560"/>
      <c r="AU29" s="559"/>
      <c r="AV29" s="560"/>
      <c r="AW29" s="559"/>
      <c r="AX29" s="560"/>
      <c r="AY29" s="653"/>
      <c r="AZ29" s="655"/>
      <c r="BA29" s="655"/>
      <c r="BB29" s="655"/>
      <c r="BC29" s="656"/>
      <c r="BD29" s="653"/>
      <c r="BE29" s="700"/>
      <c r="BF29" s="653"/>
      <c r="BG29" s="656"/>
      <c r="BH29" s="809"/>
      <c r="BI29" s="831"/>
      <c r="BJ29" s="881"/>
    </row>
    <row r="30" spans="1:62" ht="17.100000000000001" customHeight="1">
      <c r="A30" s="858"/>
      <c r="B30" s="566" t="s">
        <v>16</v>
      </c>
      <c r="C30" s="578"/>
      <c r="D30" s="579"/>
      <c r="E30" s="578"/>
      <c r="F30" s="579"/>
      <c r="G30" s="578"/>
      <c r="H30" s="579"/>
      <c r="I30" s="578"/>
      <c r="J30" s="579"/>
      <c r="K30" s="578"/>
      <c r="L30" s="579"/>
      <c r="M30" s="578"/>
      <c r="N30" s="579"/>
      <c r="O30" s="578"/>
      <c r="P30" s="579"/>
      <c r="Q30" s="578"/>
      <c r="R30" s="579"/>
      <c r="S30" s="578"/>
      <c r="T30" s="579"/>
      <c r="U30" s="578"/>
      <c r="V30" s="579"/>
      <c r="W30" s="578"/>
      <c r="X30" s="579"/>
      <c r="Y30" s="578"/>
      <c r="Z30" s="579"/>
      <c r="AA30" s="578"/>
      <c r="AB30" s="579"/>
      <c r="AC30" s="578"/>
      <c r="AD30" s="579"/>
      <c r="AE30" s="621"/>
      <c r="AF30" s="579"/>
      <c r="AG30" s="578"/>
      <c r="AH30" s="579"/>
      <c r="AI30" s="578"/>
      <c r="AJ30" s="621"/>
      <c r="AK30" s="578"/>
      <c r="AL30" s="579"/>
      <c r="AM30" s="578"/>
      <c r="AN30" s="579"/>
      <c r="AO30" s="578"/>
      <c r="AP30" s="579"/>
      <c r="AQ30" s="578"/>
      <c r="AR30" s="579"/>
      <c r="AS30" s="578"/>
      <c r="AT30" s="579"/>
      <c r="AU30" s="578"/>
      <c r="AV30" s="579"/>
      <c r="AW30" s="578"/>
      <c r="AX30" s="693"/>
      <c r="AY30" s="659"/>
      <c r="AZ30" s="661"/>
      <c r="BA30" s="661"/>
      <c r="BB30" s="661"/>
      <c r="BC30" s="662"/>
      <c r="BD30" s="659"/>
      <c r="BE30" s="690"/>
      <c r="BF30" s="659"/>
      <c r="BG30" s="662"/>
      <c r="BH30" s="810"/>
      <c r="BI30" s="831"/>
      <c r="BJ30" s="881"/>
    </row>
    <row r="31" spans="1:62" ht="17.100000000000001" customHeight="1">
      <c r="A31" s="858"/>
      <c r="B31" s="547" t="s">
        <v>17</v>
      </c>
      <c r="C31" s="580"/>
      <c r="D31" s="581"/>
      <c r="E31" s="580"/>
      <c r="F31" s="581"/>
      <c r="G31" s="580"/>
      <c r="H31" s="581"/>
      <c r="I31" s="580"/>
      <c r="J31" s="581"/>
      <c r="K31" s="580"/>
      <c r="L31" s="581"/>
      <c r="M31" s="580"/>
      <c r="N31" s="581"/>
      <c r="O31" s="580"/>
      <c r="P31" s="581"/>
      <c r="Q31" s="580"/>
      <c r="R31" s="581"/>
      <c r="S31" s="580"/>
      <c r="T31" s="581"/>
      <c r="U31" s="580"/>
      <c r="V31" s="581"/>
      <c r="W31" s="580"/>
      <c r="X31" s="581"/>
      <c r="Y31" s="580"/>
      <c r="Z31" s="581"/>
      <c r="AA31" s="580"/>
      <c r="AB31" s="581"/>
      <c r="AC31" s="580"/>
      <c r="AD31" s="581"/>
      <c r="AE31" s="550"/>
      <c r="AF31" s="551"/>
      <c r="AG31" s="580"/>
      <c r="AH31" s="581"/>
      <c r="AI31" s="550"/>
      <c r="AJ31" s="551"/>
      <c r="AK31" s="550"/>
      <c r="AL31" s="551"/>
      <c r="AM31" s="550"/>
      <c r="AN31" s="551"/>
      <c r="AO31" s="550"/>
      <c r="AP31" s="551"/>
      <c r="AQ31" s="550"/>
      <c r="AR31" s="551"/>
      <c r="AS31" s="550"/>
      <c r="AT31" s="551"/>
      <c r="AU31" s="550"/>
      <c r="AV31" s="551"/>
      <c r="AW31" s="550"/>
      <c r="AX31" s="692"/>
      <c r="AY31" s="669"/>
      <c r="AZ31" s="671"/>
      <c r="BA31" s="671"/>
      <c r="BB31" s="671"/>
      <c r="BC31" s="672"/>
      <c r="BD31" s="669"/>
      <c r="BE31" s="672"/>
      <c r="BF31" s="669"/>
      <c r="BG31" s="672"/>
      <c r="BH31" s="811">
        <f>BD31+BE32+BF33+BG34</f>
        <v>24</v>
      </c>
      <c r="BI31" s="831"/>
      <c r="BJ31" s="881"/>
    </row>
    <row r="32" spans="1:62" ht="17.100000000000001" customHeight="1">
      <c r="A32" s="858"/>
      <c r="B32" s="552" t="s">
        <v>18</v>
      </c>
      <c r="C32" s="550" t="s">
        <v>22</v>
      </c>
      <c r="D32" s="551" t="s">
        <v>22</v>
      </c>
      <c r="E32" s="550" t="s">
        <v>22</v>
      </c>
      <c r="F32" s="551" t="s">
        <v>22</v>
      </c>
      <c r="G32" s="550" t="s">
        <v>22</v>
      </c>
      <c r="H32" s="551" t="s">
        <v>22</v>
      </c>
      <c r="I32" s="550" t="s">
        <v>22</v>
      </c>
      <c r="J32" s="551" t="s">
        <v>22</v>
      </c>
      <c r="K32" s="550" t="s">
        <v>22</v>
      </c>
      <c r="L32" s="551" t="s">
        <v>22</v>
      </c>
      <c r="M32" s="550" t="s">
        <v>22</v>
      </c>
      <c r="N32" s="551" t="s">
        <v>22</v>
      </c>
      <c r="O32" s="550" t="s">
        <v>22</v>
      </c>
      <c r="P32" s="551" t="s">
        <v>22</v>
      </c>
      <c r="Q32" s="550" t="s">
        <v>22</v>
      </c>
      <c r="R32" s="551" t="s">
        <v>22</v>
      </c>
      <c r="S32" s="550" t="s">
        <v>22</v>
      </c>
      <c r="T32" s="551" t="s">
        <v>22</v>
      </c>
      <c r="U32" s="550" t="s">
        <v>22</v>
      </c>
      <c r="V32" s="551" t="s">
        <v>22</v>
      </c>
      <c r="W32" s="550" t="s">
        <v>22</v>
      </c>
      <c r="X32" s="551" t="s">
        <v>22</v>
      </c>
      <c r="Y32" s="550" t="s">
        <v>22</v>
      </c>
      <c r="Z32" s="551" t="s">
        <v>22</v>
      </c>
      <c r="AA32" s="550" t="s">
        <v>22</v>
      </c>
      <c r="AB32" s="551" t="s">
        <v>22</v>
      </c>
      <c r="AC32" s="550" t="s">
        <v>22</v>
      </c>
      <c r="AD32" s="551" t="s">
        <v>22</v>
      </c>
      <c r="AE32" s="580" t="s">
        <v>22</v>
      </c>
      <c r="AF32" s="551" t="s">
        <v>22</v>
      </c>
      <c r="AG32" s="550" t="s">
        <v>22</v>
      </c>
      <c r="AH32" s="551" t="s">
        <v>22</v>
      </c>
      <c r="AI32" s="550" t="s">
        <v>22</v>
      </c>
      <c r="AJ32" s="551" t="s">
        <v>22</v>
      </c>
      <c r="AK32" s="550" t="s">
        <v>22</v>
      </c>
      <c r="AL32" s="551" t="s">
        <v>22</v>
      </c>
      <c r="AM32" s="550" t="s">
        <v>22</v>
      </c>
      <c r="AN32" s="551" t="s">
        <v>22</v>
      </c>
      <c r="AO32" s="550" t="s">
        <v>22</v>
      </c>
      <c r="AP32" s="551" t="s">
        <v>22</v>
      </c>
      <c r="AQ32" s="550" t="s">
        <v>22</v>
      </c>
      <c r="AR32" s="551" t="s">
        <v>22</v>
      </c>
      <c r="AS32" s="550" t="s">
        <v>22</v>
      </c>
      <c r="AT32" s="551" t="s">
        <v>22</v>
      </c>
      <c r="AU32" s="550" t="s">
        <v>22</v>
      </c>
      <c r="AV32" s="551" t="s">
        <v>22</v>
      </c>
      <c r="AW32" s="550" t="s">
        <v>22</v>
      </c>
      <c r="AX32" s="551" t="s">
        <v>22</v>
      </c>
      <c r="AY32" s="669"/>
      <c r="AZ32" s="671"/>
      <c r="BA32" s="671"/>
      <c r="BB32" s="671"/>
      <c r="BC32" s="672"/>
      <c r="BD32" s="669"/>
      <c r="BE32" s="672">
        <v>24</v>
      </c>
      <c r="BF32" s="669"/>
      <c r="BG32" s="672"/>
      <c r="BH32" s="812"/>
      <c r="BI32" s="831"/>
      <c r="BJ32" s="881"/>
    </row>
    <row r="33" spans="1:62" ht="17.100000000000001" customHeight="1">
      <c r="A33" s="858"/>
      <c r="B33" s="555" t="s">
        <v>19</v>
      </c>
      <c r="C33" s="559"/>
      <c r="D33" s="560"/>
      <c r="E33" s="559"/>
      <c r="F33" s="560"/>
      <c r="G33" s="559"/>
      <c r="H33" s="560"/>
      <c r="I33" s="559"/>
      <c r="J33" s="560"/>
      <c r="K33" s="559"/>
      <c r="L33" s="560"/>
      <c r="M33" s="559"/>
      <c r="N33" s="560"/>
      <c r="O33" s="559"/>
      <c r="P33" s="560"/>
      <c r="Q33" s="559"/>
      <c r="R33" s="560"/>
      <c r="S33" s="559"/>
      <c r="T33" s="560"/>
      <c r="U33" s="559"/>
      <c r="V33" s="560"/>
      <c r="W33" s="559"/>
      <c r="X33" s="560"/>
      <c r="Y33" s="559"/>
      <c r="Z33" s="560"/>
      <c r="AA33" s="559"/>
      <c r="AB33" s="560"/>
      <c r="AC33" s="559"/>
      <c r="AD33" s="560"/>
      <c r="AE33" s="559"/>
      <c r="AF33" s="560"/>
      <c r="AG33" s="559"/>
      <c r="AH33" s="560"/>
      <c r="AI33" s="559"/>
      <c r="AJ33" s="560"/>
      <c r="AK33" s="559"/>
      <c r="AL33" s="560"/>
      <c r="AM33" s="559"/>
      <c r="AN33" s="560"/>
      <c r="AO33" s="559"/>
      <c r="AP33" s="560"/>
      <c r="AQ33" s="559"/>
      <c r="AR33" s="560"/>
      <c r="AS33" s="559"/>
      <c r="AT33" s="560"/>
      <c r="AU33" s="559"/>
      <c r="AV33" s="560"/>
      <c r="AW33" s="559"/>
      <c r="AX33" s="682"/>
      <c r="AY33" s="669"/>
      <c r="AZ33" s="671"/>
      <c r="BA33" s="671"/>
      <c r="BB33" s="671"/>
      <c r="BC33" s="672"/>
      <c r="BD33" s="669"/>
      <c r="BE33" s="672"/>
      <c r="BF33" s="669"/>
      <c r="BG33" s="672"/>
      <c r="BH33" s="812"/>
      <c r="BI33" s="831"/>
      <c r="BJ33" s="881"/>
    </row>
    <row r="34" spans="1:62" ht="17.100000000000001" customHeight="1" thickBot="1">
      <c r="A34" s="859"/>
      <c r="B34" s="573" t="s">
        <v>20</v>
      </c>
      <c r="C34" s="582"/>
      <c r="D34" s="583"/>
      <c r="E34" s="582"/>
      <c r="F34" s="583"/>
      <c r="G34" s="582"/>
      <c r="H34" s="583"/>
      <c r="I34" s="582"/>
      <c r="J34" s="583"/>
      <c r="K34" s="582"/>
      <c r="L34" s="583"/>
      <c r="M34" s="582"/>
      <c r="N34" s="583"/>
      <c r="O34" s="582"/>
      <c r="P34" s="583"/>
      <c r="Q34" s="582"/>
      <c r="R34" s="583"/>
      <c r="S34" s="582"/>
      <c r="T34" s="583"/>
      <c r="U34" s="582"/>
      <c r="V34" s="583"/>
      <c r="W34" s="582"/>
      <c r="X34" s="583"/>
      <c r="Y34" s="582"/>
      <c r="Z34" s="583"/>
      <c r="AA34" s="582"/>
      <c r="AB34" s="583"/>
      <c r="AC34" s="582"/>
      <c r="AD34" s="583"/>
      <c r="AE34" s="582"/>
      <c r="AF34" s="583"/>
      <c r="AG34" s="582"/>
      <c r="AH34" s="583"/>
      <c r="AI34" s="582"/>
      <c r="AJ34" s="583"/>
      <c r="AK34" s="582"/>
      <c r="AL34" s="583"/>
      <c r="AM34" s="582"/>
      <c r="AN34" s="583"/>
      <c r="AO34" s="582"/>
      <c r="AP34" s="583"/>
      <c r="AQ34" s="582"/>
      <c r="AR34" s="583"/>
      <c r="AS34" s="582"/>
      <c r="AT34" s="583"/>
      <c r="AU34" s="582"/>
      <c r="AV34" s="583"/>
      <c r="AW34" s="582"/>
      <c r="AX34" s="694"/>
      <c r="AY34" s="675"/>
      <c r="AZ34" s="677"/>
      <c r="BA34" s="677"/>
      <c r="BB34" s="677"/>
      <c r="BC34" s="678"/>
      <c r="BD34" s="675"/>
      <c r="BE34" s="678"/>
      <c r="BF34" s="675"/>
      <c r="BG34" s="678"/>
      <c r="BH34" s="813"/>
      <c r="BI34" s="832"/>
      <c r="BJ34" s="882"/>
    </row>
    <row r="35" spans="1:62" ht="24.75" customHeight="1" thickTop="1" thickBot="1">
      <c r="A35" s="532"/>
      <c r="B35" s="532"/>
      <c r="C35" s="532"/>
      <c r="D35" s="532"/>
      <c r="E35" s="532"/>
      <c r="F35" s="532"/>
      <c r="G35" s="532"/>
      <c r="H35" s="532"/>
      <c r="I35" s="532"/>
      <c r="J35" s="532"/>
      <c r="K35" s="532"/>
      <c r="L35" s="532"/>
      <c r="M35" s="532"/>
      <c r="N35" s="532"/>
      <c r="O35" s="532"/>
      <c r="P35" s="532"/>
      <c r="Q35" s="532"/>
      <c r="R35" s="532"/>
      <c r="S35" s="532"/>
      <c r="T35" s="532"/>
      <c r="U35" s="532"/>
      <c r="V35" s="532"/>
      <c r="W35" s="584"/>
      <c r="X35" s="613"/>
      <c r="Y35" s="532"/>
      <c r="Z35" s="532"/>
      <c r="AA35" s="532"/>
      <c r="AB35" s="532"/>
      <c r="AC35" s="532"/>
      <c r="AD35" s="532"/>
      <c r="AE35" s="532"/>
      <c r="AF35" s="532"/>
      <c r="AG35" s="532"/>
      <c r="AH35" s="532"/>
      <c r="AI35" s="532"/>
      <c r="AJ35" s="532"/>
      <c r="AK35" s="532"/>
      <c r="AL35" s="532"/>
      <c r="AM35" s="532"/>
      <c r="AN35" s="532"/>
      <c r="AO35" s="532" t="s">
        <v>26</v>
      </c>
      <c r="AP35" s="532"/>
      <c r="AQ35" s="532"/>
      <c r="AR35" s="532"/>
      <c r="AS35" s="532"/>
      <c r="AT35" s="532"/>
      <c r="AU35" s="532"/>
      <c r="AV35" s="532"/>
      <c r="AW35" s="532"/>
      <c r="AX35" s="532"/>
      <c r="AY35" s="532"/>
      <c r="AZ35" s="532"/>
      <c r="BA35" s="532"/>
      <c r="BB35" s="532"/>
      <c r="BC35" s="532"/>
      <c r="BD35" s="532"/>
      <c r="BE35" s="532"/>
      <c r="BG35" s="532"/>
      <c r="BH35" s="532"/>
      <c r="BI35" s="705" t="s">
        <v>27</v>
      </c>
      <c r="BJ35" s="706">
        <f>(BJ17+BJ8+BJ26)/(3)</f>
        <v>66.666666666666671</v>
      </c>
    </row>
    <row r="36" spans="1:62" ht="18" customHeight="1" thickTop="1">
      <c r="A36" s="584" t="s">
        <v>28</v>
      </c>
      <c r="B36" s="532"/>
      <c r="C36" s="532"/>
      <c r="D36" s="532"/>
      <c r="E36" s="532"/>
      <c r="F36" s="532"/>
      <c r="G36" s="532"/>
      <c r="H36" s="532"/>
      <c r="I36" s="532"/>
      <c r="J36" s="532"/>
      <c r="K36" s="532"/>
      <c r="L36" s="532"/>
      <c r="M36" s="532"/>
      <c r="N36" s="532"/>
      <c r="O36" s="532"/>
      <c r="P36" s="532"/>
      <c r="Q36" s="532"/>
      <c r="R36" s="802" t="s">
        <v>23</v>
      </c>
      <c r="S36" s="532"/>
      <c r="T36" s="532"/>
      <c r="U36" s="532"/>
      <c r="V36" s="532"/>
      <c r="W36" s="614" t="s">
        <v>29</v>
      </c>
      <c r="X36" s="615"/>
      <c r="Y36" s="613"/>
      <c r="Z36" s="613"/>
      <c r="AA36" s="613"/>
      <c r="AB36" s="613"/>
      <c r="AC36" s="613"/>
      <c r="AD36" s="613"/>
      <c r="AE36" s="613"/>
      <c r="AF36" s="613"/>
      <c r="AG36" s="613"/>
      <c r="AH36" s="613"/>
      <c r="AI36" s="613"/>
      <c r="AJ36" s="613"/>
      <c r="AK36" s="613"/>
      <c r="AL36" s="613"/>
      <c r="AM36" s="613"/>
      <c r="AN36" s="613"/>
      <c r="AO36" s="613"/>
      <c r="AP36" s="613"/>
      <c r="AQ36" s="613"/>
      <c r="AR36" s="613"/>
      <c r="AS36" s="613"/>
      <c r="AT36" s="613"/>
      <c r="AU36" s="613"/>
      <c r="AV36" s="637"/>
      <c r="AW36" s="637"/>
      <c r="AX36" s="615"/>
      <c r="AY36" s="773"/>
      <c r="AZ36" s="773"/>
      <c r="BA36" s="777"/>
      <c r="BB36" s="584"/>
      <c r="BC36" s="584" t="s">
        <v>30</v>
      </c>
      <c r="BD36" s="532"/>
      <c r="BE36" s="532"/>
      <c r="BF36" s="532"/>
      <c r="BG36" s="532"/>
      <c r="BH36" s="532"/>
      <c r="BI36" s="532"/>
      <c r="BJ36" s="707"/>
    </row>
    <row r="37" spans="1:62" ht="18" customHeight="1">
      <c r="A37" s="532" t="s">
        <v>23</v>
      </c>
      <c r="B37" s="532"/>
      <c r="C37" s="532"/>
      <c r="D37" s="532"/>
      <c r="E37" s="532"/>
      <c r="F37" s="532"/>
      <c r="G37" s="532"/>
      <c r="H37" s="532"/>
      <c r="I37" s="532"/>
      <c r="J37" s="532"/>
      <c r="K37" s="532"/>
      <c r="L37" s="532"/>
      <c r="M37" s="532"/>
      <c r="N37" s="532"/>
      <c r="O37" s="532"/>
      <c r="P37" s="532"/>
      <c r="Q37" s="532"/>
      <c r="R37" s="532"/>
      <c r="S37" s="532"/>
      <c r="T37" s="532"/>
      <c r="U37" s="532"/>
      <c r="V37" s="532"/>
      <c r="W37" s="766" t="s">
        <v>272</v>
      </c>
      <c r="X37" s="772"/>
      <c r="Y37" s="772"/>
      <c r="Z37" s="772"/>
      <c r="AA37" s="772"/>
      <c r="AB37" s="772"/>
      <c r="AC37" s="772"/>
      <c r="AD37" s="772"/>
      <c r="AE37" s="772"/>
      <c r="AF37" s="772"/>
      <c r="AG37" s="772"/>
      <c r="AH37" s="772"/>
      <c r="AI37" s="772"/>
      <c r="AJ37" s="772"/>
      <c r="AK37" s="772"/>
      <c r="AL37" s="772"/>
      <c r="AM37" s="772"/>
      <c r="AN37" s="772"/>
      <c r="AO37" s="772"/>
      <c r="AP37" s="772"/>
      <c r="AQ37" s="772"/>
      <c r="AR37" s="772"/>
      <c r="AS37" s="772"/>
      <c r="AT37" s="772"/>
      <c r="AU37" s="772"/>
      <c r="AV37" s="772"/>
      <c r="AW37" s="588"/>
      <c r="AX37" s="532"/>
      <c r="AY37" s="532"/>
      <c r="AZ37" s="532"/>
      <c r="BA37" s="774"/>
      <c r="BB37" s="532"/>
      <c r="BC37" s="532"/>
      <c r="BD37" s="532"/>
      <c r="BE37" s="532"/>
      <c r="BF37" s="532"/>
      <c r="BG37" s="532"/>
      <c r="BH37" s="532"/>
      <c r="BI37" s="532"/>
      <c r="BJ37" s="707"/>
    </row>
    <row r="38" spans="1:62" ht="18" customHeight="1">
      <c r="A38" s="585" t="s">
        <v>31</v>
      </c>
      <c r="B38" s="924"/>
      <c r="C38" s="924"/>
      <c r="D38" s="924"/>
      <c r="E38" s="924"/>
      <c r="F38" s="924"/>
      <c r="G38" s="924"/>
      <c r="H38" s="924"/>
      <c r="I38" s="924"/>
      <c r="J38" s="924"/>
      <c r="K38" s="924"/>
      <c r="L38" s="532"/>
      <c r="M38" s="532"/>
      <c r="N38" s="532"/>
      <c r="O38" s="532"/>
      <c r="P38" s="532"/>
      <c r="Q38" s="532"/>
      <c r="R38" s="532"/>
      <c r="S38" s="532"/>
      <c r="T38" s="532"/>
      <c r="U38" s="532"/>
      <c r="V38" s="532"/>
      <c r="W38" s="766" t="s">
        <v>268</v>
      </c>
      <c r="X38" s="616"/>
      <c r="Y38" s="616"/>
      <c r="Z38" s="616"/>
      <c r="AA38" s="616"/>
      <c r="AB38" s="616"/>
      <c r="AC38" s="616"/>
      <c r="AD38" s="616"/>
      <c r="AE38" s="616"/>
      <c r="AF38" s="616"/>
      <c r="AG38" s="616"/>
      <c r="AH38" s="616"/>
      <c r="AI38" s="616"/>
      <c r="AJ38" s="616"/>
      <c r="AK38" s="616"/>
      <c r="AL38" s="616"/>
      <c r="AM38" s="616"/>
      <c r="AN38" s="616"/>
      <c r="AO38" s="616"/>
      <c r="AP38" s="616"/>
      <c r="AQ38" s="616"/>
      <c r="AR38" s="616"/>
      <c r="AS38" s="616"/>
      <c r="AT38" s="616"/>
      <c r="AU38" s="616"/>
      <c r="AV38" s="638"/>
      <c r="AW38" s="638"/>
      <c r="AX38" s="532"/>
      <c r="AY38" s="532"/>
      <c r="AZ38" s="532"/>
      <c r="BA38" s="775"/>
      <c r="BB38" s="585"/>
      <c r="BC38" s="585" t="s">
        <v>31</v>
      </c>
      <c r="BE38" s="708"/>
      <c r="BF38" s="708"/>
      <c r="BG38" s="708"/>
      <c r="BH38" s="586"/>
      <c r="BI38" s="588"/>
      <c r="BJ38" s="707"/>
    </row>
    <row r="39" spans="1:62" ht="17.25" customHeight="1">
      <c r="A39" s="585" t="s">
        <v>32</v>
      </c>
      <c r="B39" s="925"/>
      <c r="C39" s="925"/>
      <c r="D39" s="925"/>
      <c r="E39" s="925"/>
      <c r="F39" s="925"/>
      <c r="G39" s="925"/>
      <c r="H39" s="925"/>
      <c r="I39" s="925"/>
      <c r="J39" s="925"/>
      <c r="K39" s="925"/>
      <c r="L39" s="532"/>
      <c r="M39" s="532"/>
      <c r="N39" s="532"/>
      <c r="O39" s="532"/>
      <c r="P39" s="532"/>
      <c r="Q39" s="532"/>
      <c r="R39" s="532"/>
      <c r="S39" s="532"/>
      <c r="T39" s="532"/>
      <c r="U39" s="532"/>
      <c r="V39" s="532"/>
      <c r="W39" s="766" t="s">
        <v>273</v>
      </c>
      <c r="X39" s="616"/>
      <c r="Y39" s="616"/>
      <c r="Z39" s="616"/>
      <c r="AA39" s="616"/>
      <c r="AB39" s="616"/>
      <c r="AC39" s="616"/>
      <c r="AD39" s="616"/>
      <c r="AE39" s="616"/>
      <c r="AF39" s="616"/>
      <c r="AG39" s="616"/>
      <c r="AH39" s="616"/>
      <c r="AI39" s="616"/>
      <c r="AJ39" s="616"/>
      <c r="AK39" s="616"/>
      <c r="AL39" s="616"/>
      <c r="AM39" s="616"/>
      <c r="AN39" s="616"/>
      <c r="AO39" s="616"/>
      <c r="AP39" s="616"/>
      <c r="AQ39" s="616"/>
      <c r="AR39" s="616"/>
      <c r="AS39" s="616"/>
      <c r="AT39" s="616"/>
      <c r="AU39" s="616"/>
      <c r="AV39" s="638"/>
      <c r="AW39" s="638"/>
      <c r="AX39" s="532"/>
      <c r="AY39" s="532"/>
      <c r="AZ39" s="532"/>
      <c r="BA39" s="775"/>
      <c r="BB39" s="585"/>
      <c r="BC39" s="585" t="s">
        <v>32</v>
      </c>
      <c r="BD39" s="587"/>
      <c r="BE39" s="587"/>
      <c r="BF39" s="587"/>
      <c r="BG39" s="587"/>
      <c r="BH39" s="587"/>
      <c r="BI39" s="587"/>
      <c r="BJ39" s="532"/>
    </row>
    <row r="40" spans="1:62" ht="15.75" customHeight="1">
      <c r="A40" s="532" t="s">
        <v>23</v>
      </c>
      <c r="B40" s="532"/>
      <c r="C40" s="532"/>
      <c r="D40" s="532"/>
      <c r="E40" s="532"/>
      <c r="F40" s="532"/>
      <c r="G40" s="532"/>
      <c r="H40" s="532"/>
      <c r="I40" s="532"/>
      <c r="J40" s="532"/>
      <c r="K40" s="532"/>
      <c r="L40" s="532"/>
      <c r="M40" s="532"/>
      <c r="N40" s="532"/>
      <c r="O40" s="532"/>
      <c r="P40" s="532"/>
      <c r="Q40" s="532"/>
      <c r="R40" s="532"/>
      <c r="S40" s="532"/>
      <c r="T40" s="532"/>
      <c r="U40" s="532"/>
      <c r="V40" s="532"/>
      <c r="W40" s="766"/>
      <c r="X40" s="616"/>
      <c r="Y40" s="616"/>
      <c r="Z40" s="616"/>
      <c r="AA40" s="616"/>
      <c r="AB40" s="616"/>
      <c r="AC40" s="616"/>
      <c r="AD40" s="616"/>
      <c r="AE40" s="616"/>
      <c r="AF40" s="616"/>
      <c r="AG40" s="616"/>
      <c r="AH40" s="616"/>
      <c r="AI40" s="616"/>
      <c r="AJ40" s="616"/>
      <c r="AK40" s="616"/>
      <c r="AL40" s="616"/>
      <c r="AM40" s="616"/>
      <c r="AN40" s="616"/>
      <c r="AO40" s="616"/>
      <c r="AP40" s="616"/>
      <c r="AQ40" s="616"/>
      <c r="AR40" s="616"/>
      <c r="AS40" s="616"/>
      <c r="AT40" s="616"/>
      <c r="AU40" s="616"/>
      <c r="AV40" s="638"/>
      <c r="AW40" s="638"/>
      <c r="AX40" s="532"/>
      <c r="AY40" s="532"/>
      <c r="AZ40" s="532"/>
      <c r="BA40" s="774"/>
      <c r="BB40" s="532"/>
      <c r="BC40" s="532"/>
      <c r="BD40" s="532"/>
      <c r="BE40" s="532"/>
      <c r="BF40" s="532"/>
      <c r="BG40" s="532"/>
      <c r="BH40" s="532"/>
      <c r="BI40" s="532"/>
      <c r="BJ40" s="532"/>
    </row>
    <row r="41" spans="1:62" ht="18" customHeight="1">
      <c r="A41" s="585"/>
      <c r="B41" s="926"/>
      <c r="C41" s="926"/>
      <c r="D41" s="926"/>
      <c r="E41" s="926"/>
      <c r="F41" s="926"/>
      <c r="G41" s="926"/>
      <c r="H41" s="926"/>
      <c r="I41" s="926"/>
      <c r="J41" s="926"/>
      <c r="K41" s="926"/>
      <c r="L41" s="532"/>
      <c r="M41" s="532"/>
      <c r="N41" s="532"/>
      <c r="O41" s="532"/>
      <c r="P41" s="532"/>
      <c r="Q41" s="532"/>
      <c r="R41" s="532"/>
      <c r="S41" s="532"/>
      <c r="T41" s="532"/>
      <c r="U41" s="532"/>
      <c r="V41" s="532"/>
      <c r="W41" s="766" t="s">
        <v>33</v>
      </c>
      <c r="X41" s="617"/>
      <c r="Y41" s="617"/>
      <c r="Z41" s="617"/>
      <c r="AA41" s="617"/>
      <c r="AB41" s="617"/>
      <c r="AC41" s="617"/>
      <c r="AD41" s="617"/>
      <c r="AE41" s="617"/>
      <c r="AF41" s="617"/>
      <c r="AG41" s="617"/>
      <c r="AH41" s="617"/>
      <c r="AI41" s="617"/>
      <c r="AJ41" s="617"/>
      <c r="AK41" s="617"/>
      <c r="AL41" s="617"/>
      <c r="AM41" s="617"/>
      <c r="AN41" s="617"/>
      <c r="AO41" s="617"/>
      <c r="AP41" s="617"/>
      <c r="AQ41" s="617"/>
      <c r="AR41" s="617"/>
      <c r="AS41" s="617"/>
      <c r="AT41" s="617"/>
      <c r="AU41" s="617"/>
      <c r="AV41" s="639"/>
      <c r="AW41" s="639"/>
      <c r="AX41" s="708"/>
      <c r="AY41" s="708"/>
      <c r="AZ41" s="708"/>
      <c r="BA41" s="776"/>
      <c r="BB41" s="532"/>
      <c r="BC41" s="532"/>
      <c r="BD41" s="585"/>
      <c r="BE41" s="532"/>
      <c r="BF41" s="532"/>
      <c r="BG41" s="532"/>
      <c r="BH41" s="532"/>
      <c r="BI41" s="588"/>
      <c r="BJ41" s="588"/>
    </row>
    <row r="42" spans="1:62" ht="18" customHeight="1">
      <c r="A42" s="532"/>
      <c r="B42" s="532" t="s">
        <v>34</v>
      </c>
      <c r="C42" s="532"/>
      <c r="D42" s="532"/>
      <c r="E42" s="532"/>
      <c r="F42" s="532"/>
      <c r="G42" s="532"/>
      <c r="H42" s="532"/>
      <c r="I42" s="532"/>
      <c r="J42" s="532"/>
      <c r="K42" s="532"/>
      <c r="L42" s="532"/>
      <c r="M42" s="532"/>
      <c r="N42" s="532"/>
      <c r="O42" s="532"/>
      <c r="P42" s="532"/>
      <c r="Q42" s="532"/>
      <c r="R42" s="532"/>
      <c r="S42" s="532"/>
      <c r="T42" s="532"/>
      <c r="U42" s="532"/>
      <c r="V42" s="532"/>
      <c r="W42" s="773"/>
      <c r="X42" s="532"/>
      <c r="Y42" s="532"/>
      <c r="Z42" s="532"/>
      <c r="AA42" s="532"/>
      <c r="AB42" s="532"/>
      <c r="AC42" s="532"/>
      <c r="AD42" s="532"/>
      <c r="AE42" s="532"/>
      <c r="AF42" s="532"/>
      <c r="AG42" s="532"/>
      <c r="AH42" s="532"/>
      <c r="AI42" s="532"/>
      <c r="AJ42" s="532"/>
      <c r="AK42" s="532"/>
      <c r="AL42" s="532"/>
      <c r="AM42" s="532"/>
      <c r="AN42" s="532"/>
      <c r="AO42" s="532"/>
      <c r="AP42" s="532"/>
      <c r="AQ42" s="532"/>
      <c r="AR42" s="532"/>
      <c r="AS42" s="532"/>
      <c r="AT42" s="532"/>
      <c r="AU42" s="532"/>
      <c r="AV42" s="532"/>
      <c r="AW42" s="532"/>
      <c r="AX42" s="532"/>
      <c r="AY42" s="532"/>
      <c r="AZ42" s="532"/>
      <c r="BA42" s="532"/>
      <c r="BB42" s="532"/>
      <c r="BC42" s="532"/>
      <c r="BD42" s="532"/>
      <c r="BE42" s="532"/>
      <c r="BF42" s="532"/>
      <c r="BG42" s="532"/>
      <c r="BH42" s="532"/>
      <c r="BI42" s="532"/>
      <c r="BJ42" s="532"/>
    </row>
    <row r="43" spans="1:62" ht="18" customHeight="1">
      <c r="A43" s="532"/>
      <c r="B43" s="589" t="s">
        <v>12</v>
      </c>
      <c r="C43" s="590"/>
      <c r="D43" s="591" t="s">
        <v>35</v>
      </c>
      <c r="E43" s="532"/>
      <c r="F43" s="532"/>
      <c r="G43" s="532"/>
      <c r="H43" s="532"/>
      <c r="I43" s="532"/>
      <c r="J43" s="532"/>
      <c r="K43" s="532"/>
      <c r="L43" s="532"/>
      <c r="M43" s="532"/>
      <c r="N43" s="532"/>
      <c r="O43" s="532"/>
      <c r="P43" s="532"/>
      <c r="Q43" s="532"/>
      <c r="R43" s="921" t="s">
        <v>17</v>
      </c>
      <c r="S43" s="922"/>
      <c r="T43" s="590"/>
      <c r="U43" s="591" t="s">
        <v>36</v>
      </c>
      <c r="V43" s="532"/>
      <c r="W43" s="532"/>
      <c r="X43" s="532"/>
      <c r="Y43" s="532"/>
      <c r="Z43" s="532"/>
      <c r="AA43" s="532"/>
      <c r="AB43" s="532"/>
      <c r="AC43" s="532"/>
      <c r="AD43" s="532"/>
      <c r="AE43" s="532"/>
      <c r="AF43" s="532"/>
      <c r="AG43" s="532"/>
      <c r="AH43" s="532"/>
      <c r="AI43" s="921" t="s">
        <v>37</v>
      </c>
      <c r="AJ43" s="922"/>
      <c r="AK43" s="634"/>
      <c r="AL43" s="591" t="s">
        <v>38</v>
      </c>
      <c r="AM43" s="592"/>
      <c r="AN43" s="532"/>
      <c r="AO43" s="532"/>
      <c r="AP43" s="532"/>
      <c r="AQ43" s="532"/>
      <c r="AR43" s="532"/>
      <c r="AS43" s="532"/>
      <c r="AT43" s="532"/>
      <c r="AU43" s="532"/>
      <c r="AV43" s="532"/>
      <c r="AW43" s="532"/>
      <c r="AX43" s="532"/>
      <c r="AY43" s="532"/>
      <c r="AZ43" s="532"/>
      <c r="BA43" s="532"/>
      <c r="BB43" s="532"/>
      <c r="BC43" s="532"/>
      <c r="BD43" s="532"/>
      <c r="BE43" s="532"/>
      <c r="BF43" s="532"/>
      <c r="BG43" s="532"/>
      <c r="BH43" s="532"/>
      <c r="BI43" s="532"/>
      <c r="BJ43" s="532"/>
    </row>
    <row r="44" spans="1:62" ht="18" customHeight="1">
      <c r="A44" s="532"/>
      <c r="B44" s="589" t="s">
        <v>13</v>
      </c>
      <c r="C44" s="590"/>
      <c r="D44" s="591" t="s">
        <v>39</v>
      </c>
      <c r="E44" s="532"/>
      <c r="F44" s="532"/>
      <c r="G44" s="532"/>
      <c r="H44" s="532"/>
      <c r="I44" s="532"/>
      <c r="J44" s="532"/>
      <c r="K44" s="532"/>
      <c r="L44" s="532"/>
      <c r="M44" s="532"/>
      <c r="N44" s="532"/>
      <c r="O44" s="532"/>
      <c r="P44" s="532"/>
      <c r="Q44" s="532"/>
      <c r="R44" s="921" t="s">
        <v>18</v>
      </c>
      <c r="S44" s="922"/>
      <c r="T44" s="590"/>
      <c r="U44" s="591" t="s">
        <v>40</v>
      </c>
      <c r="V44" s="532"/>
      <c r="W44" s="532"/>
      <c r="X44" s="532"/>
      <c r="Y44" s="532"/>
      <c r="Z44" s="532"/>
      <c r="AA44" s="532"/>
      <c r="AB44" s="532"/>
      <c r="AC44" s="532"/>
      <c r="AD44" s="532"/>
      <c r="AE44" s="532"/>
      <c r="AF44" s="532"/>
      <c r="AG44" s="532"/>
      <c r="AH44" s="532"/>
      <c r="AI44" s="921" t="s">
        <v>16</v>
      </c>
      <c r="AJ44" s="922"/>
      <c r="AK44" s="635"/>
      <c r="AL44" s="532" t="s">
        <v>41</v>
      </c>
      <c r="AN44" s="532"/>
      <c r="AO44" s="532"/>
      <c r="AP44" s="532"/>
      <c r="AQ44" s="532"/>
      <c r="AR44" s="532"/>
      <c r="AS44" s="532"/>
      <c r="AT44" s="532"/>
      <c r="AU44" s="532"/>
      <c r="AV44" s="532"/>
      <c r="AW44" s="532"/>
      <c r="AX44" s="532"/>
      <c r="AY44" s="532"/>
      <c r="AZ44" s="532"/>
      <c r="BA44" s="532"/>
      <c r="BB44" s="532"/>
      <c r="BC44" s="532"/>
      <c r="BD44" s="532"/>
      <c r="BE44" s="532"/>
      <c r="BF44" s="532"/>
      <c r="BG44" s="532"/>
      <c r="BH44" s="532"/>
      <c r="BI44" s="532"/>
      <c r="BJ44" s="532"/>
    </row>
    <row r="45" spans="1:62" ht="18" customHeight="1">
      <c r="A45" s="532"/>
      <c r="B45" s="589" t="s">
        <v>14</v>
      </c>
      <c r="C45" s="590"/>
      <c r="D45" s="591" t="s">
        <v>42</v>
      </c>
      <c r="E45" s="532"/>
      <c r="F45" s="532"/>
      <c r="G45" s="532"/>
      <c r="H45" s="532"/>
      <c r="I45" s="532"/>
      <c r="J45" s="532"/>
      <c r="K45" s="532"/>
      <c r="L45" s="532"/>
      <c r="M45" s="532"/>
      <c r="N45" s="532"/>
      <c r="O45" s="532"/>
      <c r="P45" s="532"/>
      <c r="Q45" s="532"/>
      <c r="R45" s="921" t="s">
        <v>19</v>
      </c>
      <c r="S45" s="922"/>
      <c r="T45" s="590"/>
      <c r="U45" s="591" t="s">
        <v>43</v>
      </c>
      <c r="V45" s="532"/>
      <c r="W45" s="532"/>
      <c r="X45" s="532"/>
      <c r="Y45" s="532"/>
      <c r="Z45" s="532"/>
      <c r="AA45" s="532"/>
      <c r="AB45" s="532"/>
      <c r="AC45" s="532"/>
      <c r="AD45" s="532"/>
      <c r="AE45" s="532"/>
      <c r="AF45" s="532"/>
      <c r="AG45" s="532"/>
      <c r="AH45" s="532"/>
      <c r="AI45" s="635"/>
      <c r="AJ45" s="635"/>
      <c r="AK45" s="635"/>
      <c r="AL45" s="532"/>
      <c r="AM45" s="532"/>
      <c r="AN45" s="532"/>
      <c r="AO45" s="532"/>
      <c r="AP45" s="532"/>
      <c r="AQ45" s="532"/>
      <c r="AR45" s="532"/>
      <c r="AS45" s="532"/>
      <c r="AT45" s="532"/>
      <c r="AU45" s="532"/>
      <c r="AV45" s="532"/>
      <c r="AW45" s="532"/>
      <c r="AX45" s="532"/>
      <c r="AY45" s="532"/>
      <c r="AZ45" s="532"/>
      <c r="BA45" s="532"/>
      <c r="BB45" s="532"/>
      <c r="BC45" s="532"/>
      <c r="BD45" s="532"/>
      <c r="BE45" s="532"/>
      <c r="BF45" s="532"/>
      <c r="BG45" s="532"/>
      <c r="BH45" s="532"/>
      <c r="BI45" s="532"/>
      <c r="BJ45" s="532"/>
    </row>
    <row r="46" spans="1:62" ht="18" customHeight="1">
      <c r="A46" s="532"/>
      <c r="B46" s="589" t="s">
        <v>15</v>
      </c>
      <c r="C46" s="590"/>
      <c r="D46" s="591" t="s">
        <v>44</v>
      </c>
      <c r="E46" s="532"/>
      <c r="F46" s="532"/>
      <c r="G46" s="532"/>
      <c r="H46" s="532"/>
      <c r="I46" s="532"/>
      <c r="J46" s="532"/>
      <c r="K46" s="532"/>
      <c r="L46" s="532"/>
      <c r="M46" s="532"/>
      <c r="N46" s="532"/>
      <c r="O46" s="532"/>
      <c r="P46" s="532"/>
      <c r="Q46" s="532"/>
      <c r="R46" s="921" t="s">
        <v>20</v>
      </c>
      <c r="S46" s="922"/>
      <c r="T46" s="590"/>
      <c r="U46" s="591" t="s">
        <v>45</v>
      </c>
      <c r="V46" s="532"/>
      <c r="W46" s="532"/>
      <c r="X46" s="532"/>
      <c r="Y46" s="532"/>
      <c r="Z46" s="532"/>
      <c r="AA46" s="532"/>
      <c r="AB46" s="532"/>
      <c r="AC46" s="532"/>
      <c r="AD46" s="532"/>
      <c r="AE46" s="532"/>
      <c r="AF46" s="532"/>
      <c r="AG46" s="532"/>
      <c r="AH46" s="532"/>
      <c r="AI46" s="532"/>
      <c r="AJ46" s="532"/>
      <c r="AK46" s="532"/>
      <c r="AL46" s="532"/>
      <c r="AM46" s="532"/>
      <c r="AN46" s="532"/>
      <c r="AO46" s="532"/>
      <c r="AP46" s="532"/>
      <c r="AQ46" s="532"/>
      <c r="AR46" s="532"/>
      <c r="AS46" s="532"/>
      <c r="AT46" s="532"/>
      <c r="AU46" s="532"/>
      <c r="AV46" s="532"/>
      <c r="AW46" s="532"/>
      <c r="AX46" s="532"/>
      <c r="AY46" s="532"/>
      <c r="AZ46" s="532"/>
      <c r="BA46" s="532"/>
      <c r="BB46" s="532"/>
      <c r="BC46" s="532"/>
      <c r="BD46" s="532"/>
      <c r="BE46" s="532"/>
      <c r="BF46" s="532"/>
      <c r="BG46" s="532"/>
      <c r="BH46" s="532"/>
      <c r="BI46" s="532"/>
      <c r="BJ46" s="532"/>
    </row>
    <row r="47" spans="1:62" ht="18" customHeight="1">
      <c r="A47" s="532"/>
      <c r="B47" s="589" t="s">
        <v>46</v>
      </c>
      <c r="C47" s="590"/>
      <c r="D47" s="591" t="s">
        <v>47</v>
      </c>
      <c r="E47" s="532"/>
      <c r="F47" s="532"/>
      <c r="G47" s="532"/>
      <c r="H47" s="532"/>
      <c r="I47" s="532"/>
      <c r="J47" s="532"/>
      <c r="K47" s="532"/>
      <c r="L47" s="532"/>
      <c r="M47" s="532"/>
      <c r="N47" s="532"/>
      <c r="O47" s="532"/>
      <c r="P47" s="532"/>
      <c r="Q47" s="532"/>
      <c r="R47" s="921" t="s">
        <v>48</v>
      </c>
      <c r="S47" s="922"/>
      <c r="T47" s="590"/>
      <c r="U47" s="591" t="s">
        <v>49</v>
      </c>
      <c r="V47" s="532"/>
      <c r="W47" s="532"/>
      <c r="X47" s="532"/>
      <c r="Y47" s="532"/>
      <c r="Z47" s="532"/>
      <c r="AA47" s="532"/>
      <c r="AB47" s="532"/>
      <c r="AC47" s="532"/>
      <c r="AD47" s="532"/>
      <c r="AE47" s="532"/>
      <c r="AF47" s="532"/>
      <c r="AG47" s="532"/>
      <c r="AH47" s="532"/>
      <c r="AI47" s="532"/>
      <c r="AJ47" s="532"/>
      <c r="AK47" s="532"/>
      <c r="AL47" s="532"/>
      <c r="AM47" s="532"/>
      <c r="AN47" s="532"/>
      <c r="AO47" s="532"/>
      <c r="AP47" s="532"/>
      <c r="AQ47" s="532"/>
      <c r="AR47" s="532"/>
      <c r="AS47" s="532"/>
      <c r="AT47" s="532"/>
      <c r="AU47" s="532"/>
      <c r="AV47" s="532"/>
      <c r="AW47" s="532"/>
      <c r="AX47" s="532"/>
      <c r="AY47" s="532"/>
      <c r="AZ47" s="532"/>
      <c r="BA47" s="532"/>
      <c r="BB47" s="532"/>
      <c r="BC47" s="532"/>
      <c r="BD47" s="532"/>
      <c r="BE47" s="532"/>
      <c r="BF47" s="532"/>
      <c r="BG47" s="532"/>
      <c r="BH47" s="532"/>
      <c r="BI47" s="532"/>
      <c r="BJ47" s="532"/>
    </row>
    <row r="48" spans="1:62" ht="6.75" customHeight="1">
      <c r="A48" s="532"/>
      <c r="B48" s="532"/>
      <c r="C48" s="532"/>
      <c r="D48" s="532"/>
      <c r="E48" s="532"/>
      <c r="F48" s="532"/>
      <c r="G48" s="532"/>
      <c r="H48" s="532"/>
      <c r="I48" s="532"/>
      <c r="J48" s="532"/>
      <c r="K48" s="532"/>
      <c r="L48" s="532"/>
      <c r="M48" s="532"/>
      <c r="N48" s="532"/>
      <c r="O48" s="532"/>
      <c r="P48" s="532"/>
      <c r="Q48" s="532"/>
      <c r="R48" s="532"/>
      <c r="S48" s="532"/>
      <c r="T48" s="532"/>
      <c r="U48" s="532"/>
      <c r="V48" s="532"/>
      <c r="W48" s="532"/>
      <c r="X48" s="532"/>
      <c r="Y48" s="532"/>
      <c r="Z48" s="532"/>
      <c r="AA48" s="532"/>
      <c r="AB48" s="532"/>
      <c r="AC48" s="532"/>
      <c r="AD48" s="532"/>
      <c r="AE48" s="532"/>
      <c r="AF48" s="532"/>
      <c r="AG48" s="532"/>
      <c r="AH48" s="532"/>
      <c r="AI48" s="532"/>
      <c r="AJ48" s="532"/>
      <c r="AK48" s="532"/>
      <c r="AL48" s="532"/>
      <c r="AM48" s="532"/>
      <c r="AN48" s="532"/>
      <c r="AO48" s="532"/>
      <c r="AP48" s="532"/>
      <c r="AQ48" s="532"/>
      <c r="AR48" s="532"/>
      <c r="AS48" s="532"/>
      <c r="AT48" s="532"/>
      <c r="AU48" s="532"/>
      <c r="AV48" s="532"/>
      <c r="AW48" s="532"/>
      <c r="AX48" s="532"/>
      <c r="AY48" s="532"/>
      <c r="AZ48" s="532"/>
      <c r="BA48" s="532"/>
      <c r="BB48" s="532"/>
      <c r="BC48" s="532"/>
      <c r="BD48" s="532"/>
      <c r="BE48" s="532"/>
      <c r="BF48" s="532"/>
      <c r="BG48" s="532"/>
      <c r="BH48" s="532"/>
      <c r="BI48" s="532"/>
      <c r="BJ48" s="532"/>
    </row>
    <row r="49" spans="1:62" ht="15" customHeight="1">
      <c r="A49" s="529"/>
      <c r="B49" s="529"/>
      <c r="C49" s="529"/>
      <c r="D49" s="530"/>
      <c r="E49" s="531"/>
      <c r="F49" s="531"/>
      <c r="G49" s="531"/>
      <c r="H49" s="530"/>
      <c r="I49" s="531"/>
      <c r="J49" s="599"/>
      <c r="K49" s="530"/>
      <c r="L49" s="531"/>
      <c r="M49" s="599"/>
      <c r="N49" s="530"/>
      <c r="O49" s="531"/>
      <c r="P49" s="531"/>
      <c r="Q49" s="604"/>
      <c r="R49" s="592"/>
      <c r="S49" s="592"/>
      <c r="T49" s="592"/>
      <c r="U49" s="592"/>
      <c r="V49" s="592"/>
      <c r="W49" s="592"/>
      <c r="X49" s="592"/>
      <c r="Y49" s="592"/>
      <c r="Z49" s="592"/>
      <c r="AA49" s="592"/>
      <c r="AB49" s="592"/>
      <c r="AC49" s="592"/>
      <c r="AD49" s="592"/>
      <c r="AE49" s="592"/>
      <c r="AF49" s="592"/>
      <c r="AG49" s="592"/>
      <c r="AH49" s="592"/>
      <c r="AI49" s="592"/>
      <c r="AJ49" s="592"/>
      <c r="AK49" s="592"/>
      <c r="AL49" s="592"/>
      <c r="AM49" s="592"/>
      <c r="AN49" s="592"/>
      <c r="AO49" s="592"/>
      <c r="AP49" s="592"/>
      <c r="AQ49" s="592"/>
      <c r="AR49" s="592"/>
      <c r="AS49" s="592"/>
      <c r="AT49" s="592"/>
      <c r="AU49" s="592"/>
      <c r="AV49" s="592"/>
      <c r="AW49" s="592"/>
      <c r="AX49" s="592"/>
      <c r="AY49" s="592"/>
      <c r="AZ49" s="592"/>
      <c r="BA49" s="592"/>
      <c r="BB49" s="592"/>
      <c r="BC49" s="592"/>
      <c r="BD49" s="592"/>
      <c r="BE49" s="592"/>
      <c r="BF49" s="592"/>
      <c r="BG49" s="592"/>
      <c r="BH49" s="592"/>
      <c r="BI49" s="592"/>
      <c r="BJ49" s="592"/>
    </row>
    <row r="50" spans="1:62" ht="18.75" customHeight="1">
      <c r="A50" s="592"/>
      <c r="B50" s="529"/>
      <c r="C50" s="529"/>
      <c r="D50" s="530"/>
      <c r="E50" s="531"/>
      <c r="F50" s="531"/>
      <c r="G50" s="531"/>
      <c r="H50" s="530"/>
      <c r="I50" s="531"/>
      <c r="J50" s="599"/>
      <c r="K50" s="530"/>
      <c r="L50" s="531"/>
      <c r="M50" s="599"/>
      <c r="N50" s="530"/>
      <c r="O50" s="531"/>
      <c r="P50" s="531"/>
      <c r="Q50" s="604"/>
      <c r="R50" s="592"/>
      <c r="S50" s="592"/>
      <c r="T50" s="592"/>
      <c r="U50" s="592"/>
      <c r="V50" s="592"/>
      <c r="W50" s="592"/>
      <c r="X50" s="592"/>
      <c r="Y50" s="592"/>
      <c r="Z50" s="592"/>
      <c r="AA50" s="592"/>
      <c r="AB50" s="592"/>
      <c r="AC50" s="592"/>
      <c r="AD50" s="592"/>
      <c r="AE50" s="592"/>
      <c r="AF50" s="592"/>
      <c r="AG50" s="592"/>
      <c r="AH50" s="592"/>
      <c r="AI50" s="592"/>
      <c r="AJ50" s="592"/>
      <c r="AK50" s="592"/>
      <c r="AL50" s="592"/>
      <c r="AM50" s="592"/>
      <c r="AN50" s="592"/>
      <c r="AO50" s="592"/>
      <c r="AP50" s="592"/>
      <c r="AQ50" s="592"/>
      <c r="AR50" s="592"/>
      <c r="AS50" s="592"/>
      <c r="AT50" s="592"/>
      <c r="AU50" s="592"/>
      <c r="AV50" s="592"/>
      <c r="AW50" s="592"/>
      <c r="AX50" s="592"/>
      <c r="AY50" s="592"/>
      <c r="AZ50" s="592"/>
      <c r="BA50" s="592"/>
      <c r="BB50" s="592"/>
      <c r="BC50" s="592"/>
      <c r="BD50" s="592"/>
      <c r="BE50" s="592"/>
      <c r="BF50" s="592"/>
      <c r="BG50" s="592"/>
      <c r="BH50" s="592"/>
      <c r="BI50" s="592"/>
      <c r="BJ50" s="592"/>
    </row>
    <row r="51" spans="1:62" s="522" customFormat="1" ht="19.5" customHeight="1">
      <c r="A51" s="593" t="s">
        <v>5</v>
      </c>
      <c r="B51" s="923" t="s">
        <v>50</v>
      </c>
      <c r="C51" s="914"/>
      <c r="D51" s="914"/>
      <c r="E51" s="914"/>
      <c r="F51" s="914"/>
      <c r="G51" s="914"/>
      <c r="H51" s="914"/>
      <c r="I51" s="914"/>
      <c r="J51" s="914"/>
      <c r="K51" s="914"/>
      <c r="L51" s="914"/>
      <c r="M51" s="914"/>
      <c r="N51" s="914"/>
      <c r="O51" s="914"/>
      <c r="P51" s="914"/>
      <c r="Q51" s="914"/>
      <c r="R51" s="914"/>
      <c r="S51" s="914"/>
      <c r="T51" s="914"/>
      <c r="U51" s="914"/>
      <c r="V51" s="914"/>
      <c r="W51" s="914"/>
      <c r="X51" s="914"/>
      <c r="Y51" s="914"/>
      <c r="Z51" s="914"/>
      <c r="AA51" s="914"/>
      <c r="AB51" s="914"/>
      <c r="AC51" s="914"/>
      <c r="AD51" s="914"/>
      <c r="AE51" s="914"/>
      <c r="AF51" s="914"/>
      <c r="AG51" s="914"/>
      <c r="AH51" s="914"/>
      <c r="AI51" s="914"/>
      <c r="AJ51" s="914"/>
      <c r="AK51" s="914"/>
      <c r="AL51" s="914"/>
      <c r="AM51" s="914"/>
      <c r="AN51" s="914"/>
      <c r="AO51" s="914"/>
      <c r="AP51" s="915"/>
      <c r="AQ51" s="913" t="s">
        <v>51</v>
      </c>
      <c r="AR51" s="914"/>
      <c r="AS51" s="914"/>
      <c r="AT51" s="914"/>
      <c r="AU51" s="915"/>
      <c r="AV51" s="913" t="s">
        <v>52</v>
      </c>
      <c r="AW51" s="914"/>
      <c r="AX51" s="914"/>
      <c r="AY51" s="914"/>
      <c r="AZ51" s="914"/>
      <c r="BA51" s="914"/>
      <c r="BB51" s="914"/>
      <c r="BC51" s="640"/>
      <c r="BD51" s="913"/>
      <c r="BE51" s="914"/>
      <c r="BF51" s="914"/>
      <c r="BG51" s="914"/>
      <c r="BH51" s="914"/>
      <c r="BI51" s="914"/>
      <c r="BJ51" s="915"/>
    </row>
    <row r="52" spans="1:62" ht="20.25" customHeight="1" thickTop="1">
      <c r="A52" s="860" t="s">
        <v>53</v>
      </c>
      <c r="B52" s="594">
        <v>1</v>
      </c>
      <c r="C52" s="889" t="s">
        <v>260</v>
      </c>
      <c r="D52" s="889"/>
      <c r="E52" s="889"/>
      <c r="F52" s="889"/>
      <c r="G52" s="889"/>
      <c r="H52" s="889"/>
      <c r="I52" s="889"/>
      <c r="J52" s="889"/>
      <c r="K52" s="889"/>
      <c r="L52" s="889"/>
      <c r="M52" s="889"/>
      <c r="N52" s="889"/>
      <c r="O52" s="889"/>
      <c r="P52" s="889"/>
      <c r="Q52" s="889"/>
      <c r="R52" s="889"/>
      <c r="S52" s="889"/>
      <c r="T52" s="889"/>
      <c r="U52" s="889"/>
      <c r="V52" s="889"/>
      <c r="W52" s="889"/>
      <c r="X52" s="889"/>
      <c r="Y52" s="889"/>
      <c r="Z52" s="889"/>
      <c r="AA52" s="889"/>
      <c r="AB52" s="889"/>
      <c r="AC52" s="889"/>
      <c r="AD52" s="889"/>
      <c r="AE52" s="889"/>
      <c r="AF52" s="889"/>
      <c r="AG52" s="889"/>
      <c r="AH52" s="889"/>
      <c r="AI52" s="889"/>
      <c r="AJ52" s="889"/>
      <c r="AK52" s="889"/>
      <c r="AL52" s="889"/>
      <c r="AM52" s="889"/>
      <c r="AN52" s="889"/>
      <c r="AO52" s="889"/>
      <c r="AP52" s="889"/>
      <c r="AQ52" s="872">
        <v>24</v>
      </c>
      <c r="AR52" s="873"/>
      <c r="AS52" s="873"/>
      <c r="AT52" s="873"/>
      <c r="AU52" s="874"/>
      <c r="AV52" s="868"/>
      <c r="AW52" s="869"/>
      <c r="AX52" s="869"/>
      <c r="AY52" s="869"/>
      <c r="AZ52" s="869"/>
      <c r="BA52" s="869"/>
      <c r="BB52" s="869"/>
      <c r="BC52" s="870"/>
      <c r="BD52" s="890" t="s">
        <v>269</v>
      </c>
      <c r="BE52" s="891"/>
      <c r="BF52" s="891"/>
      <c r="BG52" s="891"/>
      <c r="BH52" s="891"/>
      <c r="BI52" s="891"/>
      <c r="BJ52" s="892"/>
    </row>
    <row r="53" spans="1:62" ht="23.1" customHeight="1">
      <c r="A53" s="861"/>
      <c r="B53" s="595">
        <v>2</v>
      </c>
      <c r="C53" s="875"/>
      <c r="D53" s="876"/>
      <c r="E53" s="876"/>
      <c r="F53" s="876"/>
      <c r="G53" s="876"/>
      <c r="H53" s="876"/>
      <c r="I53" s="876"/>
      <c r="J53" s="876"/>
      <c r="K53" s="876"/>
      <c r="L53" s="876"/>
      <c r="M53" s="876"/>
      <c r="N53" s="876"/>
      <c r="O53" s="876"/>
      <c r="P53" s="876"/>
      <c r="Q53" s="876"/>
      <c r="R53" s="876"/>
      <c r="S53" s="876"/>
      <c r="T53" s="876"/>
      <c r="U53" s="876"/>
      <c r="V53" s="876"/>
      <c r="W53" s="876"/>
      <c r="X53" s="876"/>
      <c r="Y53" s="876"/>
      <c r="Z53" s="876"/>
      <c r="AA53" s="876"/>
      <c r="AB53" s="876"/>
      <c r="AC53" s="876"/>
      <c r="AD53" s="876"/>
      <c r="AE53" s="876"/>
      <c r="AF53" s="876"/>
      <c r="AG53" s="876"/>
      <c r="AH53" s="876"/>
      <c r="AI53" s="876"/>
      <c r="AJ53" s="876"/>
      <c r="AK53" s="876"/>
      <c r="AL53" s="876"/>
      <c r="AM53" s="876"/>
      <c r="AN53" s="876"/>
      <c r="AO53" s="876"/>
      <c r="AP53" s="877"/>
      <c r="AQ53" s="821"/>
      <c r="AR53" s="822"/>
      <c r="AS53" s="822"/>
      <c r="AT53" s="822"/>
      <c r="AU53" s="823"/>
      <c r="AV53" s="824"/>
      <c r="AW53" s="825"/>
      <c r="AX53" s="825"/>
      <c r="AY53" s="825"/>
      <c r="AZ53" s="825"/>
      <c r="BA53" s="825"/>
      <c r="BB53" s="825"/>
      <c r="BC53" s="826"/>
      <c r="BD53" s="916"/>
      <c r="BE53" s="917"/>
      <c r="BF53" s="917"/>
      <c r="BG53" s="917"/>
      <c r="BH53" s="917"/>
      <c r="BI53" s="917"/>
      <c r="BJ53" s="918"/>
    </row>
    <row r="54" spans="1:62" ht="23.1" customHeight="1">
      <c r="A54" s="861"/>
      <c r="B54" s="595">
        <v>3</v>
      </c>
      <c r="C54" s="875"/>
      <c r="D54" s="876"/>
      <c r="E54" s="876"/>
      <c r="F54" s="876"/>
      <c r="G54" s="876"/>
      <c r="H54" s="876"/>
      <c r="I54" s="876"/>
      <c r="J54" s="876"/>
      <c r="K54" s="876"/>
      <c r="L54" s="876"/>
      <c r="M54" s="876"/>
      <c r="N54" s="876"/>
      <c r="O54" s="876"/>
      <c r="P54" s="876"/>
      <c r="Q54" s="876"/>
      <c r="R54" s="876"/>
      <c r="S54" s="876"/>
      <c r="T54" s="876"/>
      <c r="U54" s="876"/>
      <c r="V54" s="876"/>
      <c r="W54" s="876"/>
      <c r="X54" s="876"/>
      <c r="Y54" s="876"/>
      <c r="Z54" s="876"/>
      <c r="AA54" s="876"/>
      <c r="AB54" s="876"/>
      <c r="AC54" s="876"/>
      <c r="AD54" s="876"/>
      <c r="AE54" s="876"/>
      <c r="AF54" s="876"/>
      <c r="AG54" s="876"/>
      <c r="AH54" s="876"/>
      <c r="AI54" s="876"/>
      <c r="AJ54" s="876"/>
      <c r="AK54" s="876"/>
      <c r="AL54" s="876"/>
      <c r="AM54" s="876"/>
      <c r="AN54" s="876"/>
      <c r="AO54" s="876"/>
      <c r="AP54" s="877"/>
      <c r="AQ54" s="821"/>
      <c r="AR54" s="822"/>
      <c r="AS54" s="822"/>
      <c r="AT54" s="822"/>
      <c r="AU54" s="823"/>
      <c r="AV54" s="824"/>
      <c r="AW54" s="825"/>
      <c r="AX54" s="825"/>
      <c r="AY54" s="825"/>
      <c r="AZ54" s="825"/>
      <c r="BA54" s="825"/>
      <c r="BB54" s="825"/>
      <c r="BC54" s="826"/>
      <c r="BD54" s="851"/>
      <c r="BE54" s="911"/>
      <c r="BF54" s="911"/>
      <c r="BG54" s="911"/>
      <c r="BH54" s="911"/>
      <c r="BI54" s="911"/>
      <c r="BJ54" s="912"/>
    </row>
    <row r="55" spans="1:62" ht="23.1" customHeight="1">
      <c r="A55" s="861"/>
      <c r="B55" s="595">
        <v>4</v>
      </c>
      <c r="C55" s="875"/>
      <c r="D55" s="876"/>
      <c r="E55" s="876"/>
      <c r="F55" s="876"/>
      <c r="G55" s="876"/>
      <c r="H55" s="876"/>
      <c r="I55" s="876"/>
      <c r="J55" s="876"/>
      <c r="K55" s="876"/>
      <c r="L55" s="876"/>
      <c r="M55" s="876"/>
      <c r="N55" s="876"/>
      <c r="O55" s="876"/>
      <c r="P55" s="876"/>
      <c r="Q55" s="876"/>
      <c r="R55" s="876"/>
      <c r="S55" s="876"/>
      <c r="T55" s="876"/>
      <c r="U55" s="876"/>
      <c r="V55" s="876"/>
      <c r="W55" s="876"/>
      <c r="X55" s="876"/>
      <c r="Y55" s="876"/>
      <c r="Z55" s="876"/>
      <c r="AA55" s="876"/>
      <c r="AB55" s="876"/>
      <c r="AC55" s="876"/>
      <c r="AD55" s="876"/>
      <c r="AE55" s="876"/>
      <c r="AF55" s="876"/>
      <c r="AG55" s="876"/>
      <c r="AH55" s="876"/>
      <c r="AI55" s="876"/>
      <c r="AJ55" s="876"/>
      <c r="AK55" s="876"/>
      <c r="AL55" s="876"/>
      <c r="AM55" s="876"/>
      <c r="AN55" s="876"/>
      <c r="AO55" s="876"/>
      <c r="AP55" s="877"/>
      <c r="AQ55" s="821"/>
      <c r="AR55" s="822"/>
      <c r="AS55" s="822"/>
      <c r="AT55" s="822"/>
      <c r="AU55" s="823"/>
      <c r="AV55" s="824"/>
      <c r="AW55" s="825"/>
      <c r="AX55" s="825"/>
      <c r="AY55" s="825"/>
      <c r="AZ55" s="825"/>
      <c r="BA55" s="825"/>
      <c r="BB55" s="825"/>
      <c r="BC55" s="826"/>
      <c r="BD55" s="818"/>
      <c r="BE55" s="819"/>
      <c r="BF55" s="819"/>
      <c r="BG55" s="819"/>
      <c r="BH55" s="819"/>
      <c r="BI55" s="819"/>
      <c r="BJ55" s="820"/>
    </row>
    <row r="56" spans="1:62" ht="23.1" customHeight="1">
      <c r="A56" s="861"/>
      <c r="B56" s="595">
        <v>5</v>
      </c>
      <c r="C56" s="875"/>
      <c r="D56" s="876"/>
      <c r="E56" s="876"/>
      <c r="F56" s="876"/>
      <c r="G56" s="876"/>
      <c r="H56" s="876"/>
      <c r="I56" s="876"/>
      <c r="J56" s="876"/>
      <c r="K56" s="876"/>
      <c r="L56" s="876"/>
      <c r="M56" s="876"/>
      <c r="N56" s="876"/>
      <c r="O56" s="876"/>
      <c r="P56" s="876"/>
      <c r="Q56" s="876"/>
      <c r="R56" s="876"/>
      <c r="S56" s="876"/>
      <c r="T56" s="876"/>
      <c r="U56" s="876"/>
      <c r="V56" s="876"/>
      <c r="W56" s="876"/>
      <c r="X56" s="876"/>
      <c r="Y56" s="876"/>
      <c r="Z56" s="876"/>
      <c r="AA56" s="876"/>
      <c r="AB56" s="876"/>
      <c r="AC56" s="876"/>
      <c r="AD56" s="876"/>
      <c r="AE56" s="876"/>
      <c r="AF56" s="876"/>
      <c r="AG56" s="876"/>
      <c r="AH56" s="876"/>
      <c r="AI56" s="876"/>
      <c r="AJ56" s="876"/>
      <c r="AK56" s="876"/>
      <c r="AL56" s="876"/>
      <c r="AM56" s="876"/>
      <c r="AN56" s="876"/>
      <c r="AO56" s="876"/>
      <c r="AP56" s="877"/>
      <c r="AQ56" s="821"/>
      <c r="AR56" s="822"/>
      <c r="AS56" s="822"/>
      <c r="AT56" s="822"/>
      <c r="AU56" s="823"/>
      <c r="AV56" s="824"/>
      <c r="AW56" s="825"/>
      <c r="AX56" s="825"/>
      <c r="AY56" s="825"/>
      <c r="AZ56" s="825"/>
      <c r="BA56" s="825"/>
      <c r="BB56" s="825"/>
      <c r="BC56" s="826"/>
      <c r="BD56" s="883"/>
      <c r="BE56" s="884"/>
      <c r="BF56" s="884"/>
      <c r="BG56" s="884"/>
      <c r="BH56" s="884"/>
      <c r="BI56" s="884"/>
      <c r="BJ56" s="885"/>
    </row>
    <row r="57" spans="1:62" ht="23.1" customHeight="1">
      <c r="A57" s="861"/>
      <c r="B57" s="595">
        <v>6</v>
      </c>
      <c r="C57" s="818"/>
      <c r="D57" s="819"/>
      <c r="E57" s="819"/>
      <c r="F57" s="819"/>
      <c r="G57" s="819"/>
      <c r="H57" s="819"/>
      <c r="I57" s="819"/>
      <c r="J57" s="819"/>
      <c r="K57" s="819"/>
      <c r="L57" s="819"/>
      <c r="M57" s="819"/>
      <c r="N57" s="819"/>
      <c r="O57" s="819"/>
      <c r="P57" s="819"/>
      <c r="Q57" s="819"/>
      <c r="R57" s="819"/>
      <c r="S57" s="819"/>
      <c r="T57" s="819"/>
      <c r="U57" s="819"/>
      <c r="V57" s="819"/>
      <c r="W57" s="819"/>
      <c r="X57" s="819"/>
      <c r="Y57" s="819"/>
      <c r="Z57" s="819"/>
      <c r="AA57" s="819"/>
      <c r="AB57" s="819"/>
      <c r="AC57" s="819"/>
      <c r="AD57" s="819"/>
      <c r="AE57" s="819"/>
      <c r="AF57" s="819"/>
      <c r="AG57" s="819"/>
      <c r="AH57" s="819"/>
      <c r="AI57" s="819"/>
      <c r="AJ57" s="819"/>
      <c r="AK57" s="819"/>
      <c r="AL57" s="819"/>
      <c r="AM57" s="819"/>
      <c r="AN57" s="819"/>
      <c r="AO57" s="819"/>
      <c r="AP57" s="820"/>
      <c r="AQ57" s="821"/>
      <c r="AR57" s="822"/>
      <c r="AS57" s="822"/>
      <c r="AT57" s="822"/>
      <c r="AU57" s="823"/>
      <c r="AV57" s="824"/>
      <c r="AW57" s="825"/>
      <c r="AX57" s="825"/>
      <c r="AY57" s="825"/>
      <c r="AZ57" s="825"/>
      <c r="BA57" s="825"/>
      <c r="BB57" s="825"/>
      <c r="BC57" s="826"/>
      <c r="BD57" s="883"/>
      <c r="BE57" s="884"/>
      <c r="BF57" s="884"/>
      <c r="BG57" s="884"/>
      <c r="BH57" s="884"/>
      <c r="BI57" s="884"/>
      <c r="BJ57" s="885"/>
    </row>
    <row r="58" spans="1:62" ht="23.1" customHeight="1">
      <c r="A58" s="861"/>
      <c r="B58" s="595">
        <v>7</v>
      </c>
      <c r="C58" s="818"/>
      <c r="D58" s="819"/>
      <c r="E58" s="819"/>
      <c r="F58" s="819"/>
      <c r="G58" s="819"/>
      <c r="H58" s="819"/>
      <c r="I58" s="819"/>
      <c r="J58" s="819"/>
      <c r="K58" s="819"/>
      <c r="L58" s="819"/>
      <c r="M58" s="819"/>
      <c r="N58" s="819"/>
      <c r="O58" s="819"/>
      <c r="P58" s="819"/>
      <c r="Q58" s="819"/>
      <c r="R58" s="819"/>
      <c r="S58" s="819"/>
      <c r="T58" s="819"/>
      <c r="U58" s="819"/>
      <c r="V58" s="819"/>
      <c r="W58" s="819"/>
      <c r="X58" s="819"/>
      <c r="Y58" s="819"/>
      <c r="Z58" s="819"/>
      <c r="AA58" s="819"/>
      <c r="AB58" s="819"/>
      <c r="AC58" s="819"/>
      <c r="AD58" s="819"/>
      <c r="AE58" s="819"/>
      <c r="AF58" s="819"/>
      <c r="AG58" s="819"/>
      <c r="AH58" s="819"/>
      <c r="AI58" s="819"/>
      <c r="AJ58" s="819"/>
      <c r="AK58" s="819"/>
      <c r="AL58" s="819"/>
      <c r="AM58" s="819"/>
      <c r="AN58" s="819"/>
      <c r="AO58" s="819"/>
      <c r="AP58" s="820"/>
      <c r="AQ58" s="821"/>
      <c r="AR58" s="822"/>
      <c r="AS58" s="822"/>
      <c r="AT58" s="822"/>
      <c r="AU58" s="823"/>
      <c r="AV58" s="824"/>
      <c r="AW58" s="825"/>
      <c r="AX58" s="825"/>
      <c r="AY58" s="825"/>
      <c r="AZ58" s="825"/>
      <c r="BA58" s="825"/>
      <c r="BB58" s="825"/>
      <c r="BC58" s="826"/>
      <c r="BD58" s="883"/>
      <c r="BE58" s="884"/>
      <c r="BF58" s="884"/>
      <c r="BG58" s="884"/>
      <c r="BH58" s="884"/>
      <c r="BI58" s="884"/>
      <c r="BJ58" s="885"/>
    </row>
    <row r="59" spans="1:62" ht="23.1" customHeight="1">
      <c r="A59" s="861"/>
      <c r="B59" s="596">
        <v>8</v>
      </c>
      <c r="C59" s="875"/>
      <c r="D59" s="876"/>
      <c r="E59" s="876"/>
      <c r="F59" s="876"/>
      <c r="G59" s="876"/>
      <c r="H59" s="876"/>
      <c r="I59" s="876"/>
      <c r="J59" s="876"/>
      <c r="K59" s="876"/>
      <c r="L59" s="876"/>
      <c r="M59" s="876"/>
      <c r="N59" s="876"/>
      <c r="O59" s="876"/>
      <c r="P59" s="876"/>
      <c r="Q59" s="876"/>
      <c r="R59" s="876"/>
      <c r="S59" s="876"/>
      <c r="T59" s="876"/>
      <c r="U59" s="876"/>
      <c r="V59" s="876"/>
      <c r="W59" s="876"/>
      <c r="X59" s="876"/>
      <c r="Y59" s="876"/>
      <c r="Z59" s="876"/>
      <c r="AA59" s="876"/>
      <c r="AB59" s="876"/>
      <c r="AC59" s="876"/>
      <c r="AD59" s="876"/>
      <c r="AE59" s="876"/>
      <c r="AF59" s="876"/>
      <c r="AG59" s="876"/>
      <c r="AH59" s="876"/>
      <c r="AI59" s="876"/>
      <c r="AJ59" s="876"/>
      <c r="AK59" s="876"/>
      <c r="AL59" s="876"/>
      <c r="AM59" s="876"/>
      <c r="AN59" s="876"/>
      <c r="AO59" s="876"/>
      <c r="AP59" s="877"/>
      <c r="AQ59" s="821"/>
      <c r="AR59" s="822"/>
      <c r="AS59" s="822"/>
      <c r="AT59" s="822"/>
      <c r="AU59" s="823"/>
      <c r="AV59" s="824"/>
      <c r="AW59" s="825"/>
      <c r="AX59" s="825"/>
      <c r="AY59" s="825"/>
      <c r="AZ59" s="825"/>
      <c r="BA59" s="825"/>
      <c r="BB59" s="825"/>
      <c r="BC59" s="826"/>
      <c r="BD59" s="883"/>
      <c r="BE59" s="884"/>
      <c r="BF59" s="884"/>
      <c r="BG59" s="884"/>
      <c r="BH59" s="884"/>
      <c r="BI59" s="884"/>
      <c r="BJ59" s="885"/>
    </row>
    <row r="60" spans="1:62" ht="23.1" customHeight="1">
      <c r="A60" s="861"/>
      <c r="B60" s="770">
        <v>9</v>
      </c>
      <c r="C60" s="875"/>
      <c r="D60" s="876"/>
      <c r="E60" s="876"/>
      <c r="F60" s="876"/>
      <c r="G60" s="876"/>
      <c r="H60" s="876"/>
      <c r="I60" s="876"/>
      <c r="J60" s="876"/>
      <c r="K60" s="876"/>
      <c r="L60" s="876"/>
      <c r="M60" s="876"/>
      <c r="N60" s="876"/>
      <c r="O60" s="876"/>
      <c r="P60" s="876"/>
      <c r="Q60" s="876"/>
      <c r="R60" s="876"/>
      <c r="S60" s="876"/>
      <c r="T60" s="876"/>
      <c r="U60" s="876"/>
      <c r="V60" s="876"/>
      <c r="W60" s="876"/>
      <c r="X60" s="876"/>
      <c r="Y60" s="876"/>
      <c r="Z60" s="876"/>
      <c r="AA60" s="876"/>
      <c r="AB60" s="876"/>
      <c r="AC60" s="876"/>
      <c r="AD60" s="876"/>
      <c r="AE60" s="876"/>
      <c r="AF60" s="876"/>
      <c r="AG60" s="876"/>
      <c r="AH60" s="876"/>
      <c r="AI60" s="876"/>
      <c r="AJ60" s="876"/>
      <c r="AK60" s="876"/>
      <c r="AL60" s="876"/>
      <c r="AM60" s="876"/>
      <c r="AN60" s="876"/>
      <c r="AO60" s="876"/>
      <c r="AP60" s="877"/>
      <c r="AQ60" s="905"/>
      <c r="AR60" s="906"/>
      <c r="AS60" s="906"/>
      <c r="AT60" s="906"/>
      <c r="AU60" s="907"/>
      <c r="AV60" s="824"/>
      <c r="AW60" s="825"/>
      <c r="AX60" s="825"/>
      <c r="AY60" s="825"/>
      <c r="AZ60" s="825"/>
      <c r="BA60" s="825"/>
      <c r="BB60" s="825"/>
      <c r="BC60" s="826"/>
      <c r="BD60" s="725"/>
      <c r="BE60" s="728"/>
      <c r="BF60" s="728"/>
      <c r="BG60" s="728"/>
      <c r="BH60" s="728"/>
      <c r="BI60" s="728"/>
      <c r="BJ60" s="729"/>
    </row>
    <row r="61" spans="1:62" ht="23.1" customHeight="1">
      <c r="A61" s="861"/>
      <c r="B61" s="769">
        <v>10</v>
      </c>
      <c r="C61" s="875"/>
      <c r="D61" s="876"/>
      <c r="E61" s="876"/>
      <c r="F61" s="876"/>
      <c r="G61" s="876"/>
      <c r="H61" s="876"/>
      <c r="I61" s="876"/>
      <c r="J61" s="876"/>
      <c r="K61" s="876"/>
      <c r="L61" s="876"/>
      <c r="M61" s="876"/>
      <c r="N61" s="876"/>
      <c r="O61" s="876"/>
      <c r="P61" s="876"/>
      <c r="Q61" s="876"/>
      <c r="R61" s="876"/>
      <c r="S61" s="876"/>
      <c r="T61" s="876"/>
      <c r="U61" s="876"/>
      <c r="V61" s="876"/>
      <c r="W61" s="876"/>
      <c r="X61" s="876"/>
      <c r="Y61" s="876"/>
      <c r="Z61" s="876"/>
      <c r="AA61" s="876"/>
      <c r="AB61" s="876"/>
      <c r="AC61" s="876"/>
      <c r="AD61" s="876"/>
      <c r="AE61" s="876"/>
      <c r="AF61" s="876"/>
      <c r="AG61" s="876"/>
      <c r="AH61" s="876"/>
      <c r="AI61" s="876"/>
      <c r="AJ61" s="876"/>
      <c r="AK61" s="876"/>
      <c r="AL61" s="876"/>
      <c r="AM61" s="876"/>
      <c r="AN61" s="876"/>
      <c r="AO61" s="876"/>
      <c r="AP61" s="877"/>
      <c r="AQ61" s="908"/>
      <c r="AR61" s="909"/>
      <c r="AS61" s="909"/>
      <c r="AT61" s="909"/>
      <c r="AU61" s="910"/>
      <c r="AV61" s="824"/>
      <c r="AW61" s="825"/>
      <c r="AX61" s="825"/>
      <c r="AY61" s="825"/>
      <c r="AZ61" s="825"/>
      <c r="BA61" s="825"/>
      <c r="BB61" s="825"/>
      <c r="BC61" s="826"/>
      <c r="BD61" s="725"/>
      <c r="BE61" s="728"/>
      <c r="BF61" s="728"/>
      <c r="BG61" s="728"/>
      <c r="BH61" s="728"/>
      <c r="BI61" s="728"/>
      <c r="BJ61" s="729"/>
    </row>
    <row r="62" spans="1:62" ht="23.25" customHeight="1" thickBot="1">
      <c r="A62" s="862"/>
      <c r="B62" s="597">
        <v>11</v>
      </c>
      <c r="C62" s="875"/>
      <c r="D62" s="876"/>
      <c r="E62" s="876"/>
      <c r="F62" s="876"/>
      <c r="G62" s="876"/>
      <c r="H62" s="876"/>
      <c r="I62" s="876"/>
      <c r="J62" s="876"/>
      <c r="K62" s="876"/>
      <c r="L62" s="876"/>
      <c r="M62" s="876"/>
      <c r="N62" s="876"/>
      <c r="O62" s="876"/>
      <c r="P62" s="876"/>
      <c r="Q62" s="876"/>
      <c r="R62" s="876"/>
      <c r="S62" s="876"/>
      <c r="T62" s="876"/>
      <c r="U62" s="876"/>
      <c r="V62" s="876"/>
      <c r="W62" s="876"/>
      <c r="X62" s="876"/>
      <c r="Y62" s="876"/>
      <c r="Z62" s="876"/>
      <c r="AA62" s="876"/>
      <c r="AB62" s="876"/>
      <c r="AC62" s="876"/>
      <c r="AD62" s="876"/>
      <c r="AE62" s="876"/>
      <c r="AF62" s="876"/>
      <c r="AG62" s="876"/>
      <c r="AH62" s="876"/>
      <c r="AI62" s="876"/>
      <c r="AJ62" s="876"/>
      <c r="AK62" s="876"/>
      <c r="AL62" s="876"/>
      <c r="AM62" s="876"/>
      <c r="AN62" s="876"/>
      <c r="AO62" s="876"/>
      <c r="AP62" s="877"/>
      <c r="AQ62" s="899"/>
      <c r="AR62" s="900"/>
      <c r="AS62" s="900"/>
      <c r="AT62" s="900"/>
      <c r="AU62" s="901"/>
      <c r="AV62" s="824"/>
      <c r="AW62" s="825"/>
      <c r="AX62" s="825"/>
      <c r="AY62" s="825"/>
      <c r="AZ62" s="825"/>
      <c r="BA62" s="825"/>
      <c r="BB62" s="825"/>
      <c r="BC62" s="826"/>
      <c r="BD62" s="902"/>
      <c r="BE62" s="903"/>
      <c r="BF62" s="903"/>
      <c r="BG62" s="903"/>
      <c r="BH62" s="903"/>
      <c r="BI62" s="903"/>
      <c r="BJ62" s="904"/>
    </row>
    <row r="63" spans="1:62" ht="21" customHeight="1" thickTop="1">
      <c r="A63" s="860" t="s">
        <v>24</v>
      </c>
      <c r="B63" s="598">
        <v>1</v>
      </c>
      <c r="C63" s="871" t="s">
        <v>263</v>
      </c>
      <c r="D63" s="871"/>
      <c r="E63" s="871"/>
      <c r="F63" s="871"/>
      <c r="G63" s="871"/>
      <c r="H63" s="871"/>
      <c r="I63" s="871"/>
      <c r="J63" s="871"/>
      <c r="K63" s="871"/>
      <c r="L63" s="871"/>
      <c r="M63" s="871"/>
      <c r="N63" s="871"/>
      <c r="O63" s="871"/>
      <c r="P63" s="871"/>
      <c r="Q63" s="871"/>
      <c r="R63" s="871"/>
      <c r="S63" s="871"/>
      <c r="T63" s="871"/>
      <c r="U63" s="871"/>
      <c r="V63" s="871"/>
      <c r="W63" s="871"/>
      <c r="X63" s="871"/>
      <c r="Y63" s="871"/>
      <c r="Z63" s="871"/>
      <c r="AA63" s="871"/>
      <c r="AB63" s="871"/>
      <c r="AC63" s="871"/>
      <c r="AD63" s="871"/>
      <c r="AE63" s="871"/>
      <c r="AF63" s="871"/>
      <c r="AG63" s="871"/>
      <c r="AH63" s="871"/>
      <c r="AI63" s="871"/>
      <c r="AJ63" s="871"/>
      <c r="AK63" s="871"/>
      <c r="AL63" s="871"/>
      <c r="AM63" s="871"/>
      <c r="AN63" s="871"/>
      <c r="AO63" s="871"/>
      <c r="AP63" s="871"/>
      <c r="AQ63" s="872">
        <v>24</v>
      </c>
      <c r="AR63" s="873"/>
      <c r="AS63" s="873"/>
      <c r="AT63" s="873"/>
      <c r="AU63" s="874"/>
      <c r="AV63" s="868"/>
      <c r="AW63" s="869"/>
      <c r="AX63" s="869"/>
      <c r="AY63" s="869"/>
      <c r="AZ63" s="869"/>
      <c r="BA63" s="869"/>
      <c r="BB63" s="869"/>
      <c r="BC63" s="870"/>
      <c r="BD63" s="890" t="s">
        <v>269</v>
      </c>
      <c r="BE63" s="891"/>
      <c r="BF63" s="891"/>
      <c r="BG63" s="891"/>
      <c r="BH63" s="891"/>
      <c r="BI63" s="891"/>
      <c r="BJ63" s="892"/>
    </row>
    <row r="64" spans="1:62" ht="23.1" customHeight="1">
      <c r="A64" s="861"/>
      <c r="B64" s="595">
        <v>2</v>
      </c>
      <c r="C64" s="818"/>
      <c r="D64" s="819"/>
      <c r="E64" s="819"/>
      <c r="F64" s="819"/>
      <c r="G64" s="819"/>
      <c r="H64" s="819"/>
      <c r="I64" s="819"/>
      <c r="J64" s="819"/>
      <c r="K64" s="819"/>
      <c r="L64" s="819"/>
      <c r="M64" s="819"/>
      <c r="N64" s="819"/>
      <c r="O64" s="819"/>
      <c r="P64" s="819"/>
      <c r="Q64" s="819"/>
      <c r="R64" s="819"/>
      <c r="S64" s="819"/>
      <c r="T64" s="819"/>
      <c r="U64" s="819"/>
      <c r="V64" s="819"/>
      <c r="W64" s="819"/>
      <c r="X64" s="819"/>
      <c r="Y64" s="819"/>
      <c r="Z64" s="819"/>
      <c r="AA64" s="819"/>
      <c r="AB64" s="819"/>
      <c r="AC64" s="819"/>
      <c r="AD64" s="819"/>
      <c r="AE64" s="819"/>
      <c r="AF64" s="819"/>
      <c r="AG64" s="819"/>
      <c r="AH64" s="819"/>
      <c r="AI64" s="819"/>
      <c r="AJ64" s="819"/>
      <c r="AK64" s="819"/>
      <c r="AL64" s="819"/>
      <c r="AM64" s="819"/>
      <c r="AN64" s="819"/>
      <c r="AO64" s="819"/>
      <c r="AP64" s="820"/>
      <c r="AQ64" s="821"/>
      <c r="AR64" s="822"/>
      <c r="AS64" s="822"/>
      <c r="AT64" s="822"/>
      <c r="AU64" s="823"/>
      <c r="AV64" s="824"/>
      <c r="AW64" s="825"/>
      <c r="AX64" s="825"/>
      <c r="AY64" s="825"/>
      <c r="AZ64" s="825"/>
      <c r="BA64" s="825"/>
      <c r="BB64" s="825"/>
      <c r="BC64" s="826"/>
      <c r="BD64" s="896"/>
      <c r="BE64" s="897"/>
      <c r="BF64" s="897"/>
      <c r="BG64" s="897"/>
      <c r="BH64" s="897"/>
      <c r="BI64" s="897"/>
      <c r="BJ64" s="898"/>
    </row>
    <row r="65" spans="1:63" ht="23.1" customHeight="1">
      <c r="A65" s="861"/>
      <c r="B65" s="595">
        <v>3</v>
      </c>
      <c r="C65" s="818"/>
      <c r="D65" s="819"/>
      <c r="E65" s="819"/>
      <c r="F65" s="819"/>
      <c r="G65" s="819"/>
      <c r="H65" s="819"/>
      <c r="I65" s="819"/>
      <c r="J65" s="819"/>
      <c r="K65" s="819"/>
      <c r="L65" s="819"/>
      <c r="M65" s="819"/>
      <c r="N65" s="819"/>
      <c r="O65" s="819"/>
      <c r="P65" s="819"/>
      <c r="Q65" s="819"/>
      <c r="R65" s="819"/>
      <c r="S65" s="819"/>
      <c r="T65" s="819"/>
      <c r="U65" s="819"/>
      <c r="V65" s="819"/>
      <c r="W65" s="819"/>
      <c r="X65" s="819"/>
      <c r="Y65" s="819"/>
      <c r="Z65" s="819"/>
      <c r="AA65" s="819"/>
      <c r="AB65" s="819"/>
      <c r="AC65" s="819"/>
      <c r="AD65" s="819"/>
      <c r="AE65" s="819"/>
      <c r="AF65" s="819"/>
      <c r="AG65" s="819"/>
      <c r="AH65" s="819"/>
      <c r="AI65" s="819"/>
      <c r="AJ65" s="819"/>
      <c r="AK65" s="819"/>
      <c r="AL65" s="819"/>
      <c r="AM65" s="819"/>
      <c r="AN65" s="819"/>
      <c r="AO65" s="819"/>
      <c r="AP65" s="820"/>
      <c r="AQ65" s="821"/>
      <c r="AR65" s="822"/>
      <c r="AS65" s="822"/>
      <c r="AT65" s="822"/>
      <c r="AU65" s="823"/>
      <c r="AV65" s="824"/>
      <c r="AW65" s="825"/>
      <c r="AX65" s="825"/>
      <c r="AY65" s="825"/>
      <c r="AZ65" s="825"/>
      <c r="BA65" s="825"/>
      <c r="BB65" s="825"/>
      <c r="BC65" s="826"/>
      <c r="BD65" s="824"/>
      <c r="BE65" s="825"/>
      <c r="BF65" s="825"/>
      <c r="BG65" s="825"/>
      <c r="BH65" s="825"/>
      <c r="BI65" s="825"/>
      <c r="BJ65" s="826"/>
    </row>
    <row r="66" spans="1:63" ht="23.1" customHeight="1">
      <c r="A66" s="861"/>
      <c r="B66" s="595">
        <v>4</v>
      </c>
      <c r="C66" s="818"/>
      <c r="D66" s="819"/>
      <c r="E66" s="819"/>
      <c r="F66" s="819"/>
      <c r="G66" s="819"/>
      <c r="H66" s="819"/>
      <c r="I66" s="819"/>
      <c r="J66" s="819"/>
      <c r="K66" s="819"/>
      <c r="L66" s="819"/>
      <c r="M66" s="819"/>
      <c r="N66" s="819"/>
      <c r="O66" s="819"/>
      <c r="P66" s="819"/>
      <c r="Q66" s="819"/>
      <c r="R66" s="819"/>
      <c r="S66" s="819"/>
      <c r="T66" s="819"/>
      <c r="U66" s="819"/>
      <c r="V66" s="819"/>
      <c r="W66" s="819"/>
      <c r="X66" s="819"/>
      <c r="Y66" s="819"/>
      <c r="Z66" s="819"/>
      <c r="AA66" s="819"/>
      <c r="AB66" s="819"/>
      <c r="AC66" s="819"/>
      <c r="AD66" s="819"/>
      <c r="AE66" s="819"/>
      <c r="AF66" s="819"/>
      <c r="AG66" s="819"/>
      <c r="AH66" s="819"/>
      <c r="AI66" s="819"/>
      <c r="AJ66" s="819"/>
      <c r="AK66" s="819"/>
      <c r="AL66" s="819"/>
      <c r="AM66" s="819"/>
      <c r="AN66" s="819"/>
      <c r="AO66" s="819"/>
      <c r="AP66" s="820"/>
      <c r="AQ66" s="821"/>
      <c r="AR66" s="822"/>
      <c r="AS66" s="822"/>
      <c r="AT66" s="822"/>
      <c r="AU66" s="823"/>
      <c r="AV66" s="824"/>
      <c r="AW66" s="825"/>
      <c r="AX66" s="825"/>
      <c r="AY66" s="825"/>
      <c r="AZ66" s="825"/>
      <c r="BA66" s="825"/>
      <c r="BB66" s="825"/>
      <c r="BC66" s="826"/>
      <c r="BD66" s="824"/>
      <c r="BE66" s="825"/>
      <c r="BF66" s="825"/>
      <c r="BG66" s="825"/>
      <c r="BH66" s="825"/>
      <c r="BI66" s="825"/>
      <c r="BJ66" s="826"/>
    </row>
    <row r="67" spans="1:63" ht="23.1" customHeight="1">
      <c r="A67" s="861"/>
      <c r="B67" s="595">
        <v>5</v>
      </c>
      <c r="C67" s="818"/>
      <c r="D67" s="819"/>
      <c r="E67" s="819"/>
      <c r="F67" s="819"/>
      <c r="G67" s="819"/>
      <c r="H67" s="819"/>
      <c r="I67" s="819"/>
      <c r="J67" s="819"/>
      <c r="K67" s="819"/>
      <c r="L67" s="819"/>
      <c r="M67" s="819"/>
      <c r="N67" s="819"/>
      <c r="O67" s="819"/>
      <c r="P67" s="819"/>
      <c r="Q67" s="819"/>
      <c r="R67" s="819"/>
      <c r="S67" s="819"/>
      <c r="T67" s="819"/>
      <c r="U67" s="819"/>
      <c r="V67" s="819"/>
      <c r="W67" s="819"/>
      <c r="X67" s="819"/>
      <c r="Y67" s="819"/>
      <c r="Z67" s="819"/>
      <c r="AA67" s="819"/>
      <c r="AB67" s="819"/>
      <c r="AC67" s="819"/>
      <c r="AD67" s="819"/>
      <c r="AE67" s="819"/>
      <c r="AF67" s="819"/>
      <c r="AG67" s="819"/>
      <c r="AH67" s="819"/>
      <c r="AI67" s="819"/>
      <c r="AJ67" s="819"/>
      <c r="AK67" s="819"/>
      <c r="AL67" s="819"/>
      <c r="AM67" s="819"/>
      <c r="AN67" s="819"/>
      <c r="AO67" s="819"/>
      <c r="AP67" s="820"/>
      <c r="AQ67" s="821"/>
      <c r="AR67" s="822"/>
      <c r="AS67" s="822"/>
      <c r="AT67" s="822"/>
      <c r="AU67" s="823"/>
      <c r="AV67" s="824"/>
      <c r="AW67" s="825"/>
      <c r="AX67" s="825"/>
      <c r="AY67" s="825"/>
      <c r="AZ67" s="825"/>
      <c r="BA67" s="825"/>
      <c r="BB67" s="825"/>
      <c r="BC67" s="826"/>
      <c r="BD67" s="883"/>
      <c r="BE67" s="884"/>
      <c r="BF67" s="884"/>
      <c r="BG67" s="884"/>
      <c r="BH67" s="884"/>
      <c r="BI67" s="884"/>
      <c r="BJ67" s="885"/>
    </row>
    <row r="68" spans="1:63" ht="23.1" customHeight="1">
      <c r="A68" s="861"/>
      <c r="B68" s="595">
        <v>6</v>
      </c>
      <c r="C68" s="818"/>
      <c r="D68" s="819"/>
      <c r="E68" s="819"/>
      <c r="F68" s="819"/>
      <c r="G68" s="819"/>
      <c r="H68" s="819"/>
      <c r="I68" s="819"/>
      <c r="J68" s="819"/>
      <c r="K68" s="819"/>
      <c r="L68" s="819"/>
      <c r="M68" s="819"/>
      <c r="N68" s="819"/>
      <c r="O68" s="819"/>
      <c r="P68" s="819"/>
      <c r="Q68" s="819"/>
      <c r="R68" s="819"/>
      <c r="S68" s="819"/>
      <c r="T68" s="819"/>
      <c r="U68" s="819"/>
      <c r="V68" s="819"/>
      <c r="W68" s="819"/>
      <c r="X68" s="819"/>
      <c r="Y68" s="819"/>
      <c r="Z68" s="819"/>
      <c r="AA68" s="819"/>
      <c r="AB68" s="819"/>
      <c r="AC68" s="819"/>
      <c r="AD68" s="819"/>
      <c r="AE68" s="819"/>
      <c r="AF68" s="819"/>
      <c r="AG68" s="819"/>
      <c r="AH68" s="819"/>
      <c r="AI68" s="819"/>
      <c r="AJ68" s="819"/>
      <c r="AK68" s="819"/>
      <c r="AL68" s="819"/>
      <c r="AM68" s="819"/>
      <c r="AN68" s="819"/>
      <c r="AO68" s="819"/>
      <c r="AP68" s="820"/>
      <c r="AQ68" s="821"/>
      <c r="AR68" s="822"/>
      <c r="AS68" s="822"/>
      <c r="AT68" s="822"/>
      <c r="AU68" s="823"/>
      <c r="AV68" s="824"/>
      <c r="AW68" s="825"/>
      <c r="AX68" s="825"/>
      <c r="AY68" s="825"/>
      <c r="AZ68" s="825"/>
      <c r="BA68" s="825"/>
      <c r="BB68" s="825"/>
      <c r="BC68" s="826"/>
      <c r="BD68" s="886"/>
      <c r="BE68" s="887"/>
      <c r="BF68" s="887"/>
      <c r="BG68" s="887"/>
      <c r="BH68" s="887"/>
      <c r="BI68" s="887"/>
      <c r="BJ68" s="888"/>
    </row>
    <row r="69" spans="1:63" ht="23.1" customHeight="1">
      <c r="A69" s="861"/>
      <c r="B69" s="595">
        <v>7</v>
      </c>
      <c r="C69" s="818"/>
      <c r="D69" s="819"/>
      <c r="E69" s="819"/>
      <c r="F69" s="819"/>
      <c r="G69" s="819"/>
      <c r="H69" s="819"/>
      <c r="I69" s="819"/>
      <c r="J69" s="819"/>
      <c r="K69" s="819"/>
      <c r="L69" s="819"/>
      <c r="M69" s="819"/>
      <c r="N69" s="819"/>
      <c r="O69" s="819"/>
      <c r="P69" s="819"/>
      <c r="Q69" s="819"/>
      <c r="R69" s="819"/>
      <c r="S69" s="819"/>
      <c r="T69" s="819"/>
      <c r="U69" s="819"/>
      <c r="V69" s="819"/>
      <c r="W69" s="819"/>
      <c r="X69" s="819"/>
      <c r="Y69" s="819"/>
      <c r="Z69" s="819"/>
      <c r="AA69" s="819"/>
      <c r="AB69" s="819"/>
      <c r="AC69" s="819"/>
      <c r="AD69" s="819"/>
      <c r="AE69" s="819"/>
      <c r="AF69" s="819"/>
      <c r="AG69" s="819"/>
      <c r="AH69" s="819"/>
      <c r="AI69" s="819"/>
      <c r="AJ69" s="819"/>
      <c r="AK69" s="819"/>
      <c r="AL69" s="819"/>
      <c r="AM69" s="819"/>
      <c r="AN69" s="819"/>
      <c r="AO69" s="819"/>
      <c r="AP69" s="820"/>
      <c r="AQ69" s="821"/>
      <c r="AR69" s="822"/>
      <c r="AS69" s="822"/>
      <c r="AT69" s="822"/>
      <c r="AU69" s="823"/>
      <c r="AV69" s="824"/>
      <c r="AW69" s="825"/>
      <c r="AX69" s="825"/>
      <c r="AY69" s="825"/>
      <c r="AZ69" s="825"/>
      <c r="BA69" s="825"/>
      <c r="BB69" s="825"/>
      <c r="BC69" s="826"/>
      <c r="BD69" s="883"/>
      <c r="BE69" s="884"/>
      <c r="BF69" s="884"/>
      <c r="BG69" s="884"/>
      <c r="BH69" s="884"/>
      <c r="BI69" s="884"/>
      <c r="BJ69" s="885"/>
    </row>
    <row r="70" spans="1:63" ht="23.1" customHeight="1">
      <c r="A70" s="861"/>
      <c r="B70" s="595">
        <v>8</v>
      </c>
      <c r="C70" s="875"/>
      <c r="D70" s="876"/>
      <c r="E70" s="876"/>
      <c r="F70" s="876"/>
      <c r="G70" s="876"/>
      <c r="H70" s="876"/>
      <c r="I70" s="876"/>
      <c r="J70" s="876"/>
      <c r="K70" s="876"/>
      <c r="L70" s="876"/>
      <c r="M70" s="876"/>
      <c r="N70" s="876"/>
      <c r="O70" s="876"/>
      <c r="P70" s="876"/>
      <c r="Q70" s="876"/>
      <c r="R70" s="876"/>
      <c r="S70" s="876"/>
      <c r="T70" s="876"/>
      <c r="U70" s="876"/>
      <c r="V70" s="876"/>
      <c r="W70" s="876"/>
      <c r="X70" s="876"/>
      <c r="Y70" s="876"/>
      <c r="Z70" s="876"/>
      <c r="AA70" s="876"/>
      <c r="AB70" s="876"/>
      <c r="AC70" s="876"/>
      <c r="AD70" s="876"/>
      <c r="AE70" s="876"/>
      <c r="AF70" s="876"/>
      <c r="AG70" s="876"/>
      <c r="AH70" s="876"/>
      <c r="AI70" s="876"/>
      <c r="AJ70" s="876"/>
      <c r="AK70" s="876"/>
      <c r="AL70" s="876"/>
      <c r="AM70" s="876"/>
      <c r="AN70" s="876"/>
      <c r="AO70" s="876"/>
      <c r="AP70" s="877"/>
      <c r="AQ70" s="821"/>
      <c r="AR70" s="822"/>
      <c r="AS70" s="822"/>
      <c r="AT70" s="822"/>
      <c r="AU70" s="823"/>
      <c r="AV70" s="824"/>
      <c r="AW70" s="825"/>
      <c r="AX70" s="825"/>
      <c r="AY70" s="825"/>
      <c r="AZ70" s="825"/>
      <c r="BA70" s="825"/>
      <c r="BB70" s="825"/>
      <c r="BC70" s="826"/>
      <c r="BD70" s="886"/>
      <c r="BE70" s="887"/>
      <c r="BF70" s="887"/>
      <c r="BG70" s="887"/>
      <c r="BH70" s="887"/>
      <c r="BI70" s="887"/>
      <c r="BJ70" s="888"/>
    </row>
    <row r="71" spans="1:63" ht="23.1" customHeight="1">
      <c r="A71" s="861"/>
      <c r="B71" s="595">
        <v>9</v>
      </c>
      <c r="C71" s="875"/>
      <c r="D71" s="876"/>
      <c r="E71" s="876"/>
      <c r="F71" s="876"/>
      <c r="G71" s="876"/>
      <c r="H71" s="876"/>
      <c r="I71" s="876"/>
      <c r="J71" s="876"/>
      <c r="K71" s="876"/>
      <c r="L71" s="876"/>
      <c r="M71" s="876"/>
      <c r="N71" s="876"/>
      <c r="O71" s="876"/>
      <c r="P71" s="876"/>
      <c r="Q71" s="876"/>
      <c r="R71" s="876"/>
      <c r="S71" s="876"/>
      <c r="T71" s="876"/>
      <c r="U71" s="876"/>
      <c r="V71" s="876"/>
      <c r="W71" s="876"/>
      <c r="X71" s="876"/>
      <c r="Y71" s="876"/>
      <c r="Z71" s="876"/>
      <c r="AA71" s="876"/>
      <c r="AB71" s="876"/>
      <c r="AC71" s="876"/>
      <c r="AD71" s="876"/>
      <c r="AE71" s="876"/>
      <c r="AF71" s="876"/>
      <c r="AG71" s="876"/>
      <c r="AH71" s="876"/>
      <c r="AI71" s="876"/>
      <c r="AJ71" s="876"/>
      <c r="AK71" s="876"/>
      <c r="AL71" s="876"/>
      <c r="AM71" s="876"/>
      <c r="AN71" s="876"/>
      <c r="AO71" s="876"/>
      <c r="AP71" s="877"/>
      <c r="AQ71" s="821"/>
      <c r="AR71" s="822"/>
      <c r="AS71" s="822"/>
      <c r="AT71" s="822"/>
      <c r="AU71" s="823"/>
      <c r="AV71" s="824"/>
      <c r="AW71" s="825"/>
      <c r="AX71" s="825"/>
      <c r="AY71" s="825"/>
      <c r="AZ71" s="825"/>
      <c r="BA71" s="825"/>
      <c r="BB71" s="825"/>
      <c r="BC71" s="826"/>
      <c r="BD71" s="883"/>
      <c r="BE71" s="884"/>
      <c r="BF71" s="884"/>
      <c r="BG71" s="884"/>
      <c r="BH71" s="884"/>
      <c r="BI71" s="884"/>
      <c r="BJ71" s="885"/>
    </row>
    <row r="72" spans="1:63" ht="22.5" customHeight="1" thickBot="1">
      <c r="A72" s="861"/>
      <c r="B72" s="709">
        <v>10</v>
      </c>
      <c r="C72" s="875"/>
      <c r="D72" s="876"/>
      <c r="E72" s="876"/>
      <c r="F72" s="876"/>
      <c r="G72" s="876"/>
      <c r="H72" s="876"/>
      <c r="I72" s="876"/>
      <c r="J72" s="876"/>
      <c r="K72" s="876"/>
      <c r="L72" s="876"/>
      <c r="M72" s="876"/>
      <c r="N72" s="876"/>
      <c r="O72" s="876"/>
      <c r="P72" s="876"/>
      <c r="Q72" s="876"/>
      <c r="R72" s="876"/>
      <c r="S72" s="876"/>
      <c r="T72" s="876"/>
      <c r="U72" s="876"/>
      <c r="V72" s="876"/>
      <c r="W72" s="876"/>
      <c r="X72" s="876"/>
      <c r="Y72" s="876"/>
      <c r="Z72" s="876"/>
      <c r="AA72" s="876"/>
      <c r="AB72" s="876"/>
      <c r="AC72" s="876"/>
      <c r="AD72" s="876"/>
      <c r="AE72" s="876"/>
      <c r="AF72" s="876"/>
      <c r="AG72" s="876"/>
      <c r="AH72" s="876"/>
      <c r="AI72" s="876"/>
      <c r="AJ72" s="876"/>
      <c r="AK72" s="876"/>
      <c r="AL72" s="876"/>
      <c r="AM72" s="876"/>
      <c r="AN72" s="876"/>
      <c r="AO72" s="876"/>
      <c r="AP72" s="877"/>
      <c r="AQ72" s="821"/>
      <c r="AR72" s="822"/>
      <c r="AS72" s="822"/>
      <c r="AT72" s="822"/>
      <c r="AU72" s="823"/>
      <c r="AV72" s="824"/>
      <c r="AW72" s="825"/>
      <c r="AX72" s="825"/>
      <c r="AY72" s="825"/>
      <c r="AZ72" s="825"/>
      <c r="BA72" s="825"/>
      <c r="BB72" s="825"/>
      <c r="BC72" s="826"/>
      <c r="BD72" s="893"/>
      <c r="BE72" s="894"/>
      <c r="BF72" s="894"/>
      <c r="BG72" s="894"/>
      <c r="BH72" s="894"/>
      <c r="BI72" s="894"/>
      <c r="BJ72" s="895"/>
    </row>
    <row r="73" spans="1:63" ht="23.1" customHeight="1" thickTop="1">
      <c r="A73" s="863" t="s">
        <v>25</v>
      </c>
      <c r="B73" s="594">
        <v>1</v>
      </c>
      <c r="C73" s="889" t="s">
        <v>54</v>
      </c>
      <c r="D73" s="889"/>
      <c r="E73" s="889"/>
      <c r="F73" s="889"/>
      <c r="G73" s="889"/>
      <c r="H73" s="889"/>
      <c r="I73" s="889"/>
      <c r="J73" s="889"/>
      <c r="K73" s="889"/>
      <c r="L73" s="889"/>
      <c r="M73" s="889"/>
      <c r="N73" s="889"/>
      <c r="O73" s="889"/>
      <c r="P73" s="889"/>
      <c r="Q73" s="889"/>
      <c r="R73" s="889"/>
      <c r="S73" s="889"/>
      <c r="T73" s="889"/>
      <c r="U73" s="889"/>
      <c r="V73" s="889"/>
      <c r="W73" s="889"/>
      <c r="X73" s="889"/>
      <c r="Y73" s="889"/>
      <c r="Z73" s="889"/>
      <c r="AA73" s="889"/>
      <c r="AB73" s="889"/>
      <c r="AC73" s="889"/>
      <c r="AD73" s="889"/>
      <c r="AE73" s="889"/>
      <c r="AF73" s="889"/>
      <c r="AG73" s="889"/>
      <c r="AH73" s="889"/>
      <c r="AI73" s="889"/>
      <c r="AJ73" s="889"/>
      <c r="AK73" s="889"/>
      <c r="AL73" s="889"/>
      <c r="AM73" s="889"/>
      <c r="AN73" s="889"/>
      <c r="AO73" s="889"/>
      <c r="AP73" s="889"/>
      <c r="AQ73" s="872">
        <v>0</v>
      </c>
      <c r="AR73" s="873"/>
      <c r="AS73" s="873"/>
      <c r="AT73" s="873"/>
      <c r="AU73" s="874"/>
      <c r="AV73" s="868"/>
      <c r="AW73" s="869"/>
      <c r="AX73" s="869"/>
      <c r="AY73" s="869"/>
      <c r="AZ73" s="869"/>
      <c r="BA73" s="869"/>
      <c r="BB73" s="869"/>
      <c r="BC73" s="870"/>
      <c r="BD73" s="890" t="s">
        <v>56</v>
      </c>
      <c r="BE73" s="891"/>
      <c r="BF73" s="891"/>
      <c r="BG73" s="891"/>
      <c r="BH73" s="891"/>
      <c r="BI73" s="891"/>
      <c r="BJ73" s="892"/>
      <c r="BK73" s="726"/>
    </row>
    <row r="74" spans="1:63" ht="23.1" customHeight="1">
      <c r="A74" s="864"/>
      <c r="B74" s="595">
        <v>2</v>
      </c>
      <c r="C74" s="818" t="s">
        <v>57</v>
      </c>
      <c r="D74" s="819" t="s">
        <v>58</v>
      </c>
      <c r="E74" s="819" t="s">
        <v>58</v>
      </c>
      <c r="F74" s="819" t="s">
        <v>58</v>
      </c>
      <c r="G74" s="819" t="s">
        <v>58</v>
      </c>
      <c r="H74" s="819" t="s">
        <v>58</v>
      </c>
      <c r="I74" s="819" t="s">
        <v>58</v>
      </c>
      <c r="J74" s="819" t="s">
        <v>58</v>
      </c>
      <c r="K74" s="819" t="s">
        <v>58</v>
      </c>
      <c r="L74" s="819" t="s">
        <v>58</v>
      </c>
      <c r="M74" s="819" t="s">
        <v>58</v>
      </c>
      <c r="N74" s="819" t="s">
        <v>58</v>
      </c>
      <c r="O74" s="819" t="s">
        <v>58</v>
      </c>
      <c r="P74" s="819" t="s">
        <v>58</v>
      </c>
      <c r="Q74" s="819" t="s">
        <v>58</v>
      </c>
      <c r="R74" s="819" t="s">
        <v>58</v>
      </c>
      <c r="S74" s="819" t="s">
        <v>58</v>
      </c>
      <c r="T74" s="819" t="s">
        <v>58</v>
      </c>
      <c r="U74" s="819" t="s">
        <v>58</v>
      </c>
      <c r="V74" s="819" t="s">
        <v>58</v>
      </c>
      <c r="W74" s="819" t="s">
        <v>58</v>
      </c>
      <c r="X74" s="819" t="s">
        <v>58</v>
      </c>
      <c r="Y74" s="819" t="s">
        <v>58</v>
      </c>
      <c r="Z74" s="819" t="s">
        <v>58</v>
      </c>
      <c r="AA74" s="819" t="s">
        <v>58</v>
      </c>
      <c r="AB74" s="819" t="s">
        <v>58</v>
      </c>
      <c r="AC74" s="819" t="s">
        <v>58</v>
      </c>
      <c r="AD74" s="819" t="s">
        <v>58</v>
      </c>
      <c r="AE74" s="819" t="s">
        <v>58</v>
      </c>
      <c r="AF74" s="819" t="s">
        <v>58</v>
      </c>
      <c r="AG74" s="819" t="s">
        <v>58</v>
      </c>
      <c r="AH74" s="819" t="s">
        <v>58</v>
      </c>
      <c r="AI74" s="819" t="s">
        <v>58</v>
      </c>
      <c r="AJ74" s="819" t="s">
        <v>58</v>
      </c>
      <c r="AK74" s="819" t="s">
        <v>58</v>
      </c>
      <c r="AL74" s="819" t="s">
        <v>58</v>
      </c>
      <c r="AM74" s="819" t="s">
        <v>58</v>
      </c>
      <c r="AN74" s="819" t="s">
        <v>58</v>
      </c>
      <c r="AO74" s="819" t="s">
        <v>58</v>
      </c>
      <c r="AP74" s="820" t="s">
        <v>58</v>
      </c>
      <c r="AQ74" s="821"/>
      <c r="AR74" s="822"/>
      <c r="AS74" s="822"/>
      <c r="AT74" s="822"/>
      <c r="AU74" s="823"/>
      <c r="AV74" s="824" t="s">
        <v>59</v>
      </c>
      <c r="AW74" s="825"/>
      <c r="AX74" s="825"/>
      <c r="AY74" s="825"/>
      <c r="AZ74" s="825"/>
      <c r="BA74" s="825"/>
      <c r="BB74" s="825"/>
      <c r="BC74" s="826"/>
      <c r="BD74" s="815"/>
      <c r="BE74" s="816"/>
      <c r="BF74" s="816"/>
      <c r="BG74" s="816"/>
      <c r="BH74" s="816"/>
      <c r="BI74" s="816"/>
      <c r="BJ74" s="817"/>
      <c r="BK74" s="727"/>
    </row>
    <row r="75" spans="1:63" ht="23.1" customHeight="1">
      <c r="A75" s="864"/>
      <c r="B75" s="595">
        <v>3</v>
      </c>
      <c r="C75" s="818" t="s">
        <v>60</v>
      </c>
      <c r="D75" s="819" t="s">
        <v>58</v>
      </c>
      <c r="E75" s="819" t="s">
        <v>58</v>
      </c>
      <c r="F75" s="819" t="s">
        <v>58</v>
      </c>
      <c r="G75" s="819" t="s">
        <v>58</v>
      </c>
      <c r="H75" s="819" t="s">
        <v>58</v>
      </c>
      <c r="I75" s="819" t="s">
        <v>58</v>
      </c>
      <c r="J75" s="819" t="s">
        <v>58</v>
      </c>
      <c r="K75" s="819" t="s">
        <v>58</v>
      </c>
      <c r="L75" s="819" t="s">
        <v>58</v>
      </c>
      <c r="M75" s="819" t="s">
        <v>58</v>
      </c>
      <c r="N75" s="819" t="s">
        <v>58</v>
      </c>
      <c r="O75" s="819" t="s">
        <v>58</v>
      </c>
      <c r="P75" s="819" t="s">
        <v>58</v>
      </c>
      <c r="Q75" s="819" t="s">
        <v>58</v>
      </c>
      <c r="R75" s="819" t="s">
        <v>58</v>
      </c>
      <c r="S75" s="819" t="s">
        <v>58</v>
      </c>
      <c r="T75" s="819" t="s">
        <v>58</v>
      </c>
      <c r="U75" s="819" t="s">
        <v>58</v>
      </c>
      <c r="V75" s="819" t="s">
        <v>58</v>
      </c>
      <c r="W75" s="819" t="s">
        <v>58</v>
      </c>
      <c r="X75" s="819" t="s">
        <v>58</v>
      </c>
      <c r="Y75" s="819" t="s">
        <v>58</v>
      </c>
      <c r="Z75" s="819" t="s">
        <v>58</v>
      </c>
      <c r="AA75" s="819" t="s">
        <v>58</v>
      </c>
      <c r="AB75" s="819" t="s">
        <v>58</v>
      </c>
      <c r="AC75" s="819" t="s">
        <v>58</v>
      </c>
      <c r="AD75" s="819" t="s">
        <v>58</v>
      </c>
      <c r="AE75" s="819" t="s">
        <v>58</v>
      </c>
      <c r="AF75" s="819" t="s">
        <v>58</v>
      </c>
      <c r="AG75" s="819" t="s">
        <v>58</v>
      </c>
      <c r="AH75" s="819" t="s">
        <v>58</v>
      </c>
      <c r="AI75" s="819" t="s">
        <v>58</v>
      </c>
      <c r="AJ75" s="819" t="s">
        <v>58</v>
      </c>
      <c r="AK75" s="819" t="s">
        <v>58</v>
      </c>
      <c r="AL75" s="819" t="s">
        <v>58</v>
      </c>
      <c r="AM75" s="819" t="s">
        <v>58</v>
      </c>
      <c r="AN75" s="819" t="s">
        <v>58</v>
      </c>
      <c r="AO75" s="819" t="s">
        <v>58</v>
      </c>
      <c r="AP75" s="820" t="s">
        <v>58</v>
      </c>
      <c r="AQ75" s="821"/>
      <c r="AR75" s="822"/>
      <c r="AS75" s="822"/>
      <c r="AT75" s="822"/>
      <c r="AU75" s="823"/>
      <c r="AV75" s="824"/>
      <c r="AW75" s="825"/>
      <c r="AX75" s="825"/>
      <c r="AY75" s="825"/>
      <c r="AZ75" s="825"/>
      <c r="BA75" s="825"/>
      <c r="BB75" s="825"/>
      <c r="BC75" s="826"/>
      <c r="BD75" s="827"/>
      <c r="BE75" s="828"/>
      <c r="BF75" s="828"/>
      <c r="BG75" s="828"/>
      <c r="BH75" s="828"/>
      <c r="BI75" s="828"/>
      <c r="BJ75" s="829"/>
    </row>
    <row r="76" spans="1:63" ht="23.1" customHeight="1">
      <c r="A76" s="864"/>
      <c r="B76" s="595">
        <v>4</v>
      </c>
      <c r="C76" s="818" t="s">
        <v>61</v>
      </c>
      <c r="D76" s="819"/>
      <c r="E76" s="819"/>
      <c r="F76" s="819"/>
      <c r="G76" s="819"/>
      <c r="H76" s="819"/>
      <c r="I76" s="819"/>
      <c r="J76" s="819"/>
      <c r="K76" s="819"/>
      <c r="L76" s="819"/>
      <c r="M76" s="819"/>
      <c r="N76" s="819"/>
      <c r="O76" s="819"/>
      <c r="P76" s="819"/>
      <c r="Q76" s="819"/>
      <c r="R76" s="819"/>
      <c r="S76" s="819"/>
      <c r="T76" s="819"/>
      <c r="U76" s="819"/>
      <c r="V76" s="819"/>
      <c r="W76" s="819"/>
      <c r="X76" s="819"/>
      <c r="Y76" s="819"/>
      <c r="Z76" s="819"/>
      <c r="AA76" s="819"/>
      <c r="AB76" s="819"/>
      <c r="AC76" s="819"/>
      <c r="AD76" s="819"/>
      <c r="AE76" s="819"/>
      <c r="AF76" s="819"/>
      <c r="AG76" s="819"/>
      <c r="AH76" s="819"/>
      <c r="AI76" s="819"/>
      <c r="AJ76" s="819"/>
      <c r="AK76" s="819"/>
      <c r="AL76" s="819"/>
      <c r="AM76" s="819"/>
      <c r="AN76" s="819"/>
      <c r="AO76" s="819"/>
      <c r="AP76" s="820"/>
      <c r="AQ76" s="821"/>
      <c r="AR76" s="822"/>
      <c r="AS76" s="822"/>
      <c r="AT76" s="822"/>
      <c r="AU76" s="823"/>
      <c r="AV76" s="824"/>
      <c r="AW76" s="825"/>
      <c r="AX76" s="825"/>
      <c r="AY76" s="825"/>
      <c r="AZ76" s="825"/>
      <c r="BA76" s="825"/>
      <c r="BB76" s="825"/>
      <c r="BC76" s="826"/>
      <c r="BD76" s="827"/>
      <c r="BE76" s="828"/>
      <c r="BF76" s="828"/>
      <c r="BG76" s="828"/>
      <c r="BH76" s="828"/>
      <c r="BI76" s="828"/>
      <c r="BJ76" s="829"/>
    </row>
    <row r="77" spans="1:63" ht="23.1" customHeight="1">
      <c r="A77" s="864"/>
      <c r="B77" s="596">
        <v>5</v>
      </c>
      <c r="C77" s="818" t="s">
        <v>62</v>
      </c>
      <c r="D77" s="819"/>
      <c r="E77" s="819"/>
      <c r="F77" s="819"/>
      <c r="G77" s="819"/>
      <c r="H77" s="819"/>
      <c r="I77" s="819"/>
      <c r="J77" s="819"/>
      <c r="K77" s="819"/>
      <c r="L77" s="819"/>
      <c r="M77" s="819"/>
      <c r="N77" s="819"/>
      <c r="O77" s="819"/>
      <c r="P77" s="819"/>
      <c r="Q77" s="819"/>
      <c r="R77" s="819"/>
      <c r="S77" s="819"/>
      <c r="T77" s="819"/>
      <c r="U77" s="819"/>
      <c r="V77" s="819"/>
      <c r="W77" s="819"/>
      <c r="X77" s="819"/>
      <c r="Y77" s="819"/>
      <c r="Z77" s="819"/>
      <c r="AA77" s="819"/>
      <c r="AB77" s="819"/>
      <c r="AC77" s="819"/>
      <c r="AD77" s="819"/>
      <c r="AE77" s="819"/>
      <c r="AF77" s="819"/>
      <c r="AG77" s="819"/>
      <c r="AH77" s="819"/>
      <c r="AI77" s="819"/>
      <c r="AJ77" s="819"/>
      <c r="AK77" s="819"/>
      <c r="AL77" s="819"/>
      <c r="AM77" s="819"/>
      <c r="AN77" s="819"/>
      <c r="AO77" s="819"/>
      <c r="AP77" s="820"/>
      <c r="AQ77" s="821"/>
      <c r="AR77" s="822"/>
      <c r="AS77" s="822"/>
      <c r="AT77" s="822"/>
      <c r="AU77" s="823"/>
      <c r="AV77" s="824" t="s">
        <v>63</v>
      </c>
      <c r="AW77" s="825"/>
      <c r="AX77" s="825"/>
      <c r="AY77" s="825"/>
      <c r="AZ77" s="825"/>
      <c r="BA77" s="825"/>
      <c r="BB77" s="825"/>
      <c r="BC77" s="826"/>
      <c r="BD77" s="845"/>
      <c r="BE77" s="846"/>
      <c r="BF77" s="846"/>
      <c r="BG77" s="846"/>
      <c r="BH77" s="846"/>
      <c r="BI77" s="846"/>
      <c r="BJ77" s="847"/>
    </row>
    <row r="78" spans="1:63" ht="25.5" customHeight="1">
      <c r="A78" s="864"/>
      <c r="B78" s="710">
        <v>6</v>
      </c>
      <c r="C78" s="818" t="s">
        <v>64</v>
      </c>
      <c r="D78" s="819"/>
      <c r="E78" s="819"/>
      <c r="F78" s="819"/>
      <c r="G78" s="819"/>
      <c r="H78" s="819"/>
      <c r="I78" s="819"/>
      <c r="J78" s="819"/>
      <c r="K78" s="819"/>
      <c r="L78" s="819"/>
      <c r="M78" s="819"/>
      <c r="N78" s="819"/>
      <c r="O78" s="819"/>
      <c r="P78" s="819"/>
      <c r="Q78" s="819"/>
      <c r="R78" s="819"/>
      <c r="S78" s="819"/>
      <c r="T78" s="819"/>
      <c r="U78" s="819"/>
      <c r="V78" s="819"/>
      <c r="W78" s="819"/>
      <c r="X78" s="819"/>
      <c r="Y78" s="819"/>
      <c r="Z78" s="819"/>
      <c r="AA78" s="819"/>
      <c r="AB78" s="819"/>
      <c r="AC78" s="819"/>
      <c r="AD78" s="819"/>
      <c r="AE78" s="819"/>
      <c r="AF78" s="819"/>
      <c r="AG78" s="819"/>
      <c r="AH78" s="819"/>
      <c r="AI78" s="819"/>
      <c r="AJ78" s="819"/>
      <c r="AK78" s="819"/>
      <c r="AL78" s="819"/>
      <c r="AM78" s="819"/>
      <c r="AN78" s="819"/>
      <c r="AO78" s="819"/>
      <c r="AP78" s="820"/>
      <c r="AQ78" s="848"/>
      <c r="AR78" s="849"/>
      <c r="AS78" s="849"/>
      <c r="AT78" s="849"/>
      <c r="AU78" s="850"/>
      <c r="AV78" s="824" t="s">
        <v>65</v>
      </c>
      <c r="AW78" s="825"/>
      <c r="AX78" s="825"/>
      <c r="AY78" s="825"/>
      <c r="AZ78" s="825"/>
      <c r="BA78" s="825"/>
      <c r="BB78" s="825"/>
      <c r="BC78" s="826"/>
      <c r="BD78" s="851"/>
      <c r="BE78" s="852"/>
      <c r="BF78" s="852"/>
      <c r="BG78" s="852"/>
      <c r="BH78" s="852"/>
      <c r="BI78" s="852"/>
      <c r="BJ78" s="853"/>
    </row>
    <row r="79" spans="1:63" ht="22.5" customHeight="1">
      <c r="A79" s="864"/>
      <c r="B79" s="710">
        <v>7</v>
      </c>
      <c r="C79" s="854" t="s">
        <v>66</v>
      </c>
      <c r="D79" s="819"/>
      <c r="E79" s="819"/>
      <c r="F79" s="819"/>
      <c r="G79" s="819"/>
      <c r="H79" s="819"/>
      <c r="I79" s="819"/>
      <c r="J79" s="819"/>
      <c r="K79" s="819"/>
      <c r="L79" s="819"/>
      <c r="M79" s="819"/>
      <c r="N79" s="819"/>
      <c r="O79" s="819"/>
      <c r="P79" s="819"/>
      <c r="Q79" s="819"/>
      <c r="R79" s="819"/>
      <c r="S79" s="819"/>
      <c r="T79" s="819"/>
      <c r="U79" s="819"/>
      <c r="V79" s="819"/>
      <c r="W79" s="819"/>
      <c r="X79" s="819"/>
      <c r="Y79" s="819"/>
      <c r="Z79" s="819"/>
      <c r="AA79" s="819"/>
      <c r="AB79" s="819"/>
      <c r="AC79" s="819"/>
      <c r="AD79" s="819"/>
      <c r="AE79" s="819"/>
      <c r="AF79" s="819"/>
      <c r="AG79" s="819"/>
      <c r="AH79" s="819"/>
      <c r="AI79" s="819"/>
      <c r="AJ79" s="819"/>
      <c r="AK79" s="819"/>
      <c r="AL79" s="819"/>
      <c r="AM79" s="819"/>
      <c r="AN79" s="819"/>
      <c r="AO79" s="819"/>
      <c r="AP79" s="820"/>
      <c r="AQ79" s="848"/>
      <c r="AR79" s="849"/>
      <c r="AS79" s="849"/>
      <c r="AT79" s="849"/>
      <c r="AU79" s="850"/>
      <c r="AV79" s="824" t="s">
        <v>67</v>
      </c>
      <c r="AW79" s="825"/>
      <c r="AX79" s="825"/>
      <c r="AY79" s="825"/>
      <c r="AZ79" s="825"/>
      <c r="BA79" s="825"/>
      <c r="BB79" s="825"/>
      <c r="BC79" s="826"/>
      <c r="BD79" s="818"/>
      <c r="BE79" s="819"/>
      <c r="BF79" s="819"/>
      <c r="BG79" s="819"/>
      <c r="BH79" s="819"/>
      <c r="BI79" s="819"/>
      <c r="BJ79" s="820"/>
    </row>
    <row r="80" spans="1:63" ht="22.5" customHeight="1">
      <c r="A80" s="864"/>
      <c r="B80" s="711">
        <v>8</v>
      </c>
      <c r="C80" s="854" t="s">
        <v>68</v>
      </c>
      <c r="D80" s="819"/>
      <c r="E80" s="819"/>
      <c r="F80" s="819"/>
      <c r="G80" s="819"/>
      <c r="H80" s="819"/>
      <c r="I80" s="819"/>
      <c r="J80" s="819"/>
      <c r="K80" s="819"/>
      <c r="L80" s="819"/>
      <c r="M80" s="819"/>
      <c r="N80" s="819"/>
      <c r="O80" s="819"/>
      <c r="P80" s="819"/>
      <c r="Q80" s="819"/>
      <c r="R80" s="819"/>
      <c r="S80" s="819"/>
      <c r="T80" s="819"/>
      <c r="U80" s="819"/>
      <c r="V80" s="819"/>
      <c r="W80" s="819"/>
      <c r="X80" s="819"/>
      <c r="Y80" s="819"/>
      <c r="Z80" s="819"/>
      <c r="AA80" s="819"/>
      <c r="AB80" s="819"/>
      <c r="AC80" s="819"/>
      <c r="AD80" s="819"/>
      <c r="AE80" s="819"/>
      <c r="AF80" s="819"/>
      <c r="AG80" s="819"/>
      <c r="AH80" s="819"/>
      <c r="AI80" s="819"/>
      <c r="AJ80" s="819"/>
      <c r="AK80" s="819"/>
      <c r="AL80" s="819"/>
      <c r="AM80" s="819"/>
      <c r="AN80" s="819"/>
      <c r="AO80" s="819"/>
      <c r="AP80" s="820"/>
      <c r="AQ80" s="848"/>
      <c r="AR80" s="849"/>
      <c r="AS80" s="849"/>
      <c r="AT80" s="849"/>
      <c r="AU80" s="850"/>
      <c r="AV80" s="824" t="s">
        <v>69</v>
      </c>
      <c r="AW80" s="825"/>
      <c r="AX80" s="825"/>
      <c r="AY80" s="825"/>
      <c r="AZ80" s="825"/>
      <c r="BA80" s="825"/>
      <c r="BB80" s="825"/>
      <c r="BC80" s="826"/>
      <c r="BD80" s="883"/>
      <c r="BE80" s="884"/>
      <c r="BF80" s="884"/>
      <c r="BG80" s="884"/>
      <c r="BH80" s="884"/>
      <c r="BI80" s="884"/>
      <c r="BJ80" s="885"/>
    </row>
    <row r="81" spans="1:62" ht="22.5" customHeight="1">
      <c r="A81" s="864"/>
      <c r="B81" s="711">
        <v>9</v>
      </c>
      <c r="C81" s="818" t="s">
        <v>70</v>
      </c>
      <c r="D81" s="819"/>
      <c r="E81" s="819"/>
      <c r="F81" s="819"/>
      <c r="G81" s="819"/>
      <c r="H81" s="819"/>
      <c r="I81" s="819"/>
      <c r="J81" s="819"/>
      <c r="K81" s="819"/>
      <c r="L81" s="819"/>
      <c r="M81" s="819"/>
      <c r="N81" s="819"/>
      <c r="O81" s="819"/>
      <c r="P81" s="819"/>
      <c r="Q81" s="819"/>
      <c r="R81" s="819"/>
      <c r="S81" s="819"/>
      <c r="T81" s="819"/>
      <c r="U81" s="819"/>
      <c r="V81" s="819"/>
      <c r="W81" s="819"/>
      <c r="X81" s="819"/>
      <c r="Y81" s="819"/>
      <c r="Z81" s="819"/>
      <c r="AA81" s="819"/>
      <c r="AB81" s="819"/>
      <c r="AC81" s="819"/>
      <c r="AD81" s="819"/>
      <c r="AE81" s="819"/>
      <c r="AF81" s="819"/>
      <c r="AG81" s="819"/>
      <c r="AH81" s="819"/>
      <c r="AI81" s="819"/>
      <c r="AJ81" s="819"/>
      <c r="AK81" s="819"/>
      <c r="AL81" s="819"/>
      <c r="AM81" s="819"/>
      <c r="AN81" s="819"/>
      <c r="AO81" s="819"/>
      <c r="AP81" s="820"/>
      <c r="AQ81" s="848"/>
      <c r="AR81" s="849"/>
      <c r="AS81" s="849"/>
      <c r="AT81" s="849"/>
      <c r="AU81" s="850"/>
      <c r="AV81" s="824" t="s">
        <v>71</v>
      </c>
      <c r="AW81" s="825"/>
      <c r="AX81" s="825"/>
      <c r="AY81" s="825"/>
      <c r="AZ81" s="825"/>
      <c r="BA81" s="825"/>
      <c r="BB81" s="825"/>
      <c r="BC81" s="826"/>
      <c r="BD81" s="883"/>
      <c r="BE81" s="884"/>
      <c r="BF81" s="884"/>
      <c r="BG81" s="884"/>
      <c r="BH81" s="884"/>
      <c r="BI81" s="884"/>
      <c r="BJ81" s="885"/>
    </row>
    <row r="82" spans="1:62" ht="22.5" customHeight="1">
      <c r="A82" s="864"/>
      <c r="B82" s="711">
        <v>10</v>
      </c>
      <c r="C82" s="818" t="s">
        <v>72</v>
      </c>
      <c r="D82" s="819"/>
      <c r="E82" s="819"/>
      <c r="F82" s="819"/>
      <c r="G82" s="819"/>
      <c r="H82" s="819"/>
      <c r="I82" s="819"/>
      <c r="J82" s="819"/>
      <c r="K82" s="819"/>
      <c r="L82" s="819"/>
      <c r="M82" s="819"/>
      <c r="N82" s="819"/>
      <c r="O82" s="819"/>
      <c r="P82" s="819"/>
      <c r="Q82" s="819"/>
      <c r="R82" s="819"/>
      <c r="S82" s="819"/>
      <c r="T82" s="819"/>
      <c r="U82" s="819"/>
      <c r="V82" s="819"/>
      <c r="W82" s="819"/>
      <c r="X82" s="819"/>
      <c r="Y82" s="819"/>
      <c r="Z82" s="819"/>
      <c r="AA82" s="819"/>
      <c r="AB82" s="819"/>
      <c r="AC82" s="819"/>
      <c r="AD82" s="819"/>
      <c r="AE82" s="819"/>
      <c r="AF82" s="819"/>
      <c r="AG82" s="819"/>
      <c r="AH82" s="819"/>
      <c r="AI82" s="819"/>
      <c r="AJ82" s="819"/>
      <c r="AK82" s="819"/>
      <c r="AL82" s="819"/>
      <c r="AM82" s="819"/>
      <c r="AN82" s="819"/>
      <c r="AO82" s="819"/>
      <c r="AP82" s="820"/>
      <c r="AQ82" s="723"/>
      <c r="AR82" s="723"/>
      <c r="AS82" s="723"/>
      <c r="AT82" s="723"/>
      <c r="AU82" s="724"/>
      <c r="AV82" s="824" t="s">
        <v>73</v>
      </c>
      <c r="AW82" s="825"/>
      <c r="AX82" s="825"/>
      <c r="AY82" s="825"/>
      <c r="AZ82" s="825"/>
      <c r="BA82" s="825"/>
      <c r="BB82" s="825"/>
      <c r="BC82" s="826"/>
      <c r="BD82" s="725"/>
      <c r="BE82" s="728"/>
      <c r="BF82" s="728"/>
      <c r="BG82" s="728"/>
      <c r="BH82" s="728"/>
      <c r="BI82" s="728"/>
      <c r="BJ82" s="729"/>
    </row>
    <row r="83" spans="1:62" ht="23.1" customHeight="1">
      <c r="A83" s="864"/>
      <c r="B83" s="711">
        <v>11</v>
      </c>
      <c r="C83" s="818" t="s">
        <v>74</v>
      </c>
      <c r="D83" s="819"/>
      <c r="E83" s="819"/>
      <c r="F83" s="819"/>
      <c r="G83" s="819"/>
      <c r="H83" s="819"/>
      <c r="I83" s="819"/>
      <c r="J83" s="819"/>
      <c r="K83" s="819"/>
      <c r="L83" s="819"/>
      <c r="M83" s="819"/>
      <c r="N83" s="819"/>
      <c r="O83" s="819"/>
      <c r="P83" s="819"/>
      <c r="Q83" s="819"/>
      <c r="R83" s="819"/>
      <c r="S83" s="819"/>
      <c r="T83" s="819"/>
      <c r="U83" s="819"/>
      <c r="V83" s="819"/>
      <c r="W83" s="819"/>
      <c r="X83" s="819"/>
      <c r="Y83" s="819"/>
      <c r="Z83" s="819"/>
      <c r="AA83" s="819"/>
      <c r="AB83" s="819"/>
      <c r="AC83" s="819"/>
      <c r="AD83" s="819"/>
      <c r="AE83" s="819"/>
      <c r="AF83" s="819"/>
      <c r="AG83" s="819"/>
      <c r="AH83" s="819"/>
      <c r="AI83" s="819"/>
      <c r="AJ83" s="819"/>
      <c r="AK83" s="819"/>
      <c r="AL83" s="819"/>
      <c r="AM83" s="819"/>
      <c r="AN83" s="819"/>
      <c r="AO83" s="819"/>
      <c r="AP83" s="820"/>
      <c r="AQ83" s="821"/>
      <c r="AR83" s="822"/>
      <c r="AS83" s="822"/>
      <c r="AT83" s="822"/>
      <c r="AU83" s="823"/>
      <c r="AV83" s="824" t="s">
        <v>75</v>
      </c>
      <c r="AW83" s="825"/>
      <c r="AX83" s="825"/>
      <c r="AY83" s="825"/>
      <c r="AZ83" s="825"/>
      <c r="BA83" s="825"/>
      <c r="BB83" s="825"/>
      <c r="BC83" s="826"/>
      <c r="BD83" s="725"/>
      <c r="BE83" s="728"/>
      <c r="BF83" s="728"/>
      <c r="BG83" s="728"/>
      <c r="BH83" s="728"/>
      <c r="BI83" s="728"/>
      <c r="BJ83" s="729"/>
    </row>
    <row r="84" spans="1:62" ht="18" customHeight="1">
      <c r="A84" s="865"/>
      <c r="B84" s="597">
        <v>12</v>
      </c>
      <c r="C84" s="833" t="s">
        <v>76</v>
      </c>
      <c r="D84" s="834"/>
      <c r="E84" s="834"/>
      <c r="F84" s="834"/>
      <c r="G84" s="834"/>
      <c r="H84" s="834"/>
      <c r="I84" s="834"/>
      <c r="J84" s="834"/>
      <c r="K84" s="834"/>
      <c r="L84" s="834"/>
      <c r="M84" s="834"/>
      <c r="N84" s="834"/>
      <c r="O84" s="834"/>
      <c r="P84" s="834"/>
      <c r="Q84" s="834"/>
      <c r="R84" s="834"/>
      <c r="S84" s="834"/>
      <c r="T84" s="834"/>
      <c r="U84" s="834"/>
      <c r="V84" s="834"/>
      <c r="W84" s="834"/>
      <c r="X84" s="834"/>
      <c r="Y84" s="834"/>
      <c r="Z84" s="834"/>
      <c r="AA84" s="834"/>
      <c r="AB84" s="834"/>
      <c r="AC84" s="834"/>
      <c r="AD84" s="834"/>
      <c r="AE84" s="834"/>
      <c r="AF84" s="834"/>
      <c r="AG84" s="834"/>
      <c r="AH84" s="834"/>
      <c r="AI84" s="834"/>
      <c r="AJ84" s="834"/>
      <c r="AK84" s="834"/>
      <c r="AL84" s="834"/>
      <c r="AM84" s="834"/>
      <c r="AN84" s="834"/>
      <c r="AO84" s="834"/>
      <c r="AP84" s="835"/>
      <c r="AQ84" s="836"/>
      <c r="AR84" s="837"/>
      <c r="AS84" s="837"/>
      <c r="AT84" s="837"/>
      <c r="AU84" s="838"/>
      <c r="AV84" s="839" t="s">
        <v>77</v>
      </c>
      <c r="AW84" s="840"/>
      <c r="AX84" s="840"/>
      <c r="AY84" s="840"/>
      <c r="AZ84" s="840"/>
      <c r="BA84" s="840"/>
      <c r="BB84" s="840"/>
      <c r="BC84" s="841"/>
      <c r="BD84" s="842"/>
      <c r="BE84" s="843"/>
      <c r="BF84" s="843"/>
      <c r="BG84" s="843"/>
      <c r="BH84" s="843"/>
      <c r="BI84" s="843"/>
      <c r="BJ84" s="844"/>
    </row>
    <row r="85" spans="1:62" ht="7.5" customHeight="1" thickTop="1">
      <c r="A85" s="712"/>
      <c r="B85" s="712"/>
      <c r="C85" s="712"/>
      <c r="D85" s="713"/>
      <c r="E85" s="714"/>
      <c r="F85" s="714"/>
      <c r="G85" s="714"/>
      <c r="H85" s="713"/>
      <c r="I85" s="714"/>
      <c r="J85" s="719"/>
      <c r="K85" s="713"/>
      <c r="L85" s="714"/>
      <c r="M85" s="719"/>
      <c r="N85" s="713"/>
      <c r="O85" s="714"/>
      <c r="P85" s="714"/>
      <c r="Q85" s="721"/>
      <c r="R85" s="722"/>
      <c r="S85" s="722"/>
      <c r="T85" s="722"/>
      <c r="U85" s="722"/>
      <c r="V85" s="722"/>
      <c r="W85" s="722"/>
      <c r="X85" s="722"/>
      <c r="Y85" s="722"/>
      <c r="Z85" s="722"/>
      <c r="AA85" s="722"/>
      <c r="AB85" s="722"/>
      <c r="AC85" s="722"/>
      <c r="AD85" s="722"/>
      <c r="AE85" s="722"/>
      <c r="AF85" s="722"/>
      <c r="AG85" s="722"/>
      <c r="AH85" s="722"/>
      <c r="AI85" s="722"/>
      <c r="AJ85" s="722"/>
      <c r="AK85" s="722"/>
      <c r="AL85" s="722"/>
      <c r="AM85" s="722"/>
      <c r="AN85" s="722"/>
      <c r="AO85" s="722"/>
      <c r="AP85" s="722"/>
      <c r="AQ85" s="722"/>
      <c r="AR85" s="722"/>
      <c r="AS85" s="722"/>
      <c r="AT85" s="722"/>
      <c r="AU85" s="722"/>
      <c r="AV85" s="722"/>
      <c r="AW85" s="722"/>
      <c r="AX85" s="722"/>
      <c r="AY85" s="722"/>
      <c r="AZ85" s="722"/>
      <c r="BA85" s="722"/>
      <c r="BB85" s="722"/>
      <c r="BC85" s="722"/>
      <c r="BD85" s="722"/>
      <c r="BE85" s="722"/>
      <c r="BF85" s="722"/>
      <c r="BG85" s="722"/>
      <c r="BH85" s="722"/>
      <c r="BI85" s="722"/>
      <c r="BJ85" s="722"/>
    </row>
    <row r="86" spans="1:62" ht="2.25" hidden="1" customHeight="1">
      <c r="A86" s="712"/>
      <c r="B86" s="712"/>
      <c r="C86" s="712"/>
      <c r="D86" s="713"/>
      <c r="E86" s="714"/>
      <c r="F86" s="714"/>
      <c r="G86" s="714"/>
      <c r="H86" s="713"/>
      <c r="I86" s="714"/>
      <c r="J86" s="719"/>
      <c r="K86" s="713"/>
      <c r="L86" s="714"/>
      <c r="M86" s="719"/>
      <c r="N86" s="713"/>
      <c r="O86" s="714"/>
      <c r="P86" s="714"/>
      <c r="Q86" s="721"/>
      <c r="R86" s="722"/>
      <c r="S86" s="722"/>
      <c r="T86" s="722"/>
      <c r="U86" s="722"/>
      <c r="V86" s="722"/>
      <c r="W86" s="722"/>
      <c r="X86" s="722"/>
      <c r="Y86" s="722"/>
      <c r="Z86" s="722"/>
      <c r="AA86" s="722"/>
      <c r="AB86" s="722"/>
      <c r="AC86" s="722"/>
      <c r="AD86" s="722"/>
      <c r="AE86" s="722"/>
      <c r="AF86" s="722"/>
      <c r="AG86" s="722"/>
      <c r="AH86" s="722"/>
      <c r="AI86" s="722"/>
      <c r="AJ86" s="722"/>
      <c r="AK86" s="722"/>
      <c r="AL86" s="722"/>
      <c r="AM86" s="722"/>
      <c r="AN86" s="722"/>
      <c r="AO86" s="722"/>
      <c r="AP86" s="722"/>
      <c r="AQ86" s="722"/>
      <c r="AR86" s="722"/>
      <c r="AS86" s="722"/>
      <c r="AT86" s="722"/>
      <c r="AU86" s="722"/>
      <c r="AV86" s="722"/>
      <c r="AW86" s="722"/>
      <c r="AX86" s="722"/>
      <c r="AY86" s="722"/>
      <c r="AZ86" s="722"/>
      <c r="BA86" s="722"/>
      <c r="BB86" s="722"/>
      <c r="BC86" s="722"/>
      <c r="BD86" s="722"/>
      <c r="BE86" s="722"/>
      <c r="BF86" s="722"/>
      <c r="BG86" s="722"/>
      <c r="BH86" s="722"/>
      <c r="BI86" s="722"/>
      <c r="BJ86" s="722"/>
    </row>
    <row r="87" spans="1:62" ht="18" customHeight="1">
      <c r="A87" s="715" t="s">
        <v>28</v>
      </c>
      <c r="B87" s="712"/>
      <c r="C87" s="712"/>
      <c r="D87" s="713"/>
      <c r="E87" s="714"/>
      <c r="F87" s="714"/>
      <c r="G87" s="714"/>
      <c r="H87" s="713"/>
      <c r="I87" s="714"/>
      <c r="J87" s="719"/>
      <c r="K87" s="713"/>
      <c r="L87" s="714"/>
      <c r="M87" s="719"/>
      <c r="N87" s="713"/>
      <c r="O87" s="714"/>
      <c r="P87" s="714"/>
      <c r="Q87" s="721"/>
      <c r="R87" s="722"/>
      <c r="S87" s="722"/>
      <c r="T87" s="722"/>
      <c r="U87" s="722"/>
      <c r="V87" s="722"/>
      <c r="W87" s="722"/>
      <c r="X87" s="722"/>
      <c r="Y87" s="722"/>
      <c r="Z87" s="722"/>
      <c r="AA87" s="722"/>
      <c r="AB87" s="722"/>
      <c r="AC87" s="722"/>
      <c r="AD87" s="722"/>
      <c r="AE87" s="722"/>
      <c r="AF87" s="722"/>
      <c r="AG87" s="722"/>
      <c r="AH87" s="722"/>
      <c r="AI87" s="722"/>
      <c r="AJ87" s="722"/>
      <c r="AK87" s="722"/>
      <c r="AL87" s="722"/>
      <c r="AM87" s="722"/>
      <c r="AN87" s="722"/>
      <c r="AO87" s="722"/>
      <c r="AP87" s="722"/>
      <c r="AQ87" s="722"/>
      <c r="AR87" s="722"/>
      <c r="AS87" s="722"/>
      <c r="AT87" s="722"/>
      <c r="AU87" s="722"/>
      <c r="AV87" s="722"/>
      <c r="AW87" s="722"/>
      <c r="AX87" s="722"/>
      <c r="AY87" s="722"/>
      <c r="AZ87" s="722"/>
      <c r="BA87" s="722"/>
      <c r="BB87" s="722"/>
      <c r="BC87" s="722"/>
      <c r="BD87" s="722"/>
      <c r="BE87" s="722"/>
      <c r="BF87" s="722"/>
      <c r="BG87" s="722"/>
      <c r="BH87" s="722"/>
      <c r="BI87" s="722"/>
      <c r="BJ87" s="722"/>
    </row>
    <row r="88" spans="1:62" ht="18" customHeight="1">
      <c r="A88" s="716"/>
      <c r="B88" s="716"/>
      <c r="C88" s="814"/>
      <c r="D88" s="814"/>
      <c r="E88" s="814"/>
      <c r="F88" s="814"/>
      <c r="G88" s="814"/>
      <c r="H88" s="814"/>
      <c r="I88" s="814"/>
      <c r="J88" s="814"/>
      <c r="K88" s="814"/>
      <c r="L88" s="814"/>
      <c r="M88" s="716"/>
      <c r="N88" s="720"/>
      <c r="O88" s="716"/>
      <c r="P88" s="716"/>
      <c r="Q88" s="716"/>
      <c r="R88" s="716"/>
      <c r="S88" s="716"/>
      <c r="T88" s="716"/>
      <c r="U88" s="716"/>
      <c r="V88" s="716"/>
      <c r="W88" s="716"/>
      <c r="X88" s="716"/>
      <c r="Y88" s="716"/>
      <c r="Z88" s="716"/>
      <c r="AA88" s="716"/>
      <c r="AB88" s="716"/>
      <c r="AC88" s="716"/>
      <c r="AD88" s="716"/>
      <c r="AE88" s="716"/>
      <c r="AF88" s="716"/>
      <c r="AG88" s="716"/>
      <c r="AH88" s="716"/>
      <c r="AI88" s="716"/>
      <c r="AJ88" s="716"/>
      <c r="AK88" s="716"/>
      <c r="AL88" s="716"/>
      <c r="AM88" s="716"/>
      <c r="AN88" s="716"/>
      <c r="AO88" s="716"/>
      <c r="AP88" s="716"/>
      <c r="AQ88" s="716"/>
      <c r="AR88" s="716"/>
      <c r="AS88" s="716"/>
      <c r="AT88" s="716"/>
      <c r="AU88" s="716"/>
      <c r="AV88" s="716"/>
      <c r="AW88" s="716"/>
      <c r="AX88" s="716"/>
      <c r="AY88" s="716"/>
      <c r="AZ88" s="716"/>
      <c r="BA88" s="716"/>
      <c r="BB88" s="716"/>
      <c r="BC88" s="716"/>
      <c r="BD88" s="715"/>
      <c r="BE88" s="715"/>
      <c r="BF88" s="715"/>
      <c r="BG88" s="715"/>
      <c r="BH88" s="715"/>
      <c r="BI88" s="715"/>
      <c r="BJ88" s="715"/>
    </row>
    <row r="89" spans="1:62" ht="18" customHeight="1">
      <c r="A89" s="717"/>
      <c r="B89" s="716"/>
      <c r="C89" s="716"/>
      <c r="D89" s="716"/>
      <c r="E89" s="716"/>
      <c r="F89" s="716"/>
      <c r="G89" s="716"/>
      <c r="H89" s="716"/>
      <c r="I89" s="716"/>
      <c r="J89" s="716"/>
      <c r="K89" s="716"/>
      <c r="L89" s="716"/>
      <c r="M89" s="716"/>
      <c r="N89" s="716"/>
      <c r="O89" s="716"/>
      <c r="P89" s="716"/>
      <c r="Q89" s="716"/>
      <c r="R89" s="716"/>
      <c r="S89" s="716"/>
      <c r="T89" s="716"/>
      <c r="U89" s="716"/>
      <c r="V89" s="716"/>
      <c r="W89" s="716"/>
      <c r="X89" s="716"/>
      <c r="Y89" s="716"/>
      <c r="Z89" s="716"/>
      <c r="AA89" s="716"/>
      <c r="AB89" s="716"/>
      <c r="AC89" s="716"/>
      <c r="AD89" s="716"/>
      <c r="AE89" s="716"/>
      <c r="AF89" s="716"/>
      <c r="AG89" s="716"/>
      <c r="AH89" s="716"/>
      <c r="AI89" s="716"/>
      <c r="AJ89" s="716"/>
      <c r="AK89" s="716"/>
      <c r="AL89" s="716"/>
      <c r="AM89" s="716"/>
      <c r="AN89" s="716"/>
      <c r="AO89" s="716"/>
      <c r="AP89" s="716"/>
      <c r="AQ89" s="716"/>
      <c r="AR89" s="716"/>
      <c r="AS89" s="716"/>
      <c r="AT89" s="716"/>
      <c r="AU89" s="716"/>
      <c r="AV89" s="716"/>
      <c r="AW89" s="716"/>
      <c r="AX89" s="716"/>
      <c r="AY89" s="716"/>
      <c r="AZ89" s="716"/>
      <c r="BA89" s="716"/>
      <c r="BB89" s="716"/>
      <c r="BC89" s="716"/>
      <c r="BD89" s="715"/>
      <c r="BE89" s="715"/>
      <c r="BF89" s="715"/>
      <c r="BG89" s="715"/>
      <c r="BH89" s="715"/>
      <c r="BI89" s="715"/>
      <c r="BJ89" s="715"/>
    </row>
    <row r="90" spans="1:62" ht="18" customHeight="1">
      <c r="A90" s="717"/>
      <c r="B90" s="718"/>
      <c r="C90" s="718"/>
      <c r="D90" s="718"/>
      <c r="E90" s="718"/>
      <c r="F90" s="718"/>
      <c r="G90" s="718"/>
      <c r="H90" s="718"/>
      <c r="I90" s="718"/>
      <c r="J90" s="718"/>
      <c r="K90" s="718"/>
      <c r="L90" s="532"/>
      <c r="M90" s="532"/>
      <c r="N90" s="532"/>
      <c r="O90" s="532"/>
      <c r="P90" s="532"/>
      <c r="Q90" s="532"/>
      <c r="R90" s="532"/>
      <c r="S90" s="532"/>
      <c r="T90" s="532"/>
      <c r="U90" s="532"/>
      <c r="V90" s="532"/>
      <c r="W90" s="532"/>
      <c r="X90" s="532"/>
      <c r="Y90" s="532"/>
      <c r="Z90" s="532"/>
      <c r="AA90" s="532"/>
      <c r="AB90" s="532"/>
      <c r="AC90" s="532"/>
      <c r="AD90" s="532"/>
      <c r="AE90" s="532"/>
      <c r="AF90" s="532"/>
      <c r="AG90" s="532"/>
      <c r="AH90" s="532"/>
      <c r="AI90" s="532"/>
      <c r="AJ90" s="532"/>
      <c r="AK90" s="532"/>
      <c r="AL90" s="532"/>
      <c r="AM90" s="532"/>
      <c r="AN90" s="532"/>
      <c r="AO90" s="532"/>
      <c r="AP90" s="532"/>
      <c r="AQ90" s="532"/>
      <c r="AR90" s="532"/>
      <c r="AS90" s="532"/>
      <c r="AT90" s="532"/>
      <c r="AU90" s="532"/>
      <c r="AV90" s="532"/>
      <c r="AW90" s="532"/>
      <c r="AX90" s="532"/>
      <c r="AY90" s="532"/>
      <c r="AZ90" s="532"/>
      <c r="BA90" s="532"/>
      <c r="BB90" s="532"/>
      <c r="BC90" s="532"/>
      <c r="BD90" s="584"/>
      <c r="BE90" s="584"/>
      <c r="BF90" s="584"/>
      <c r="BG90" s="584"/>
      <c r="BH90" s="584"/>
      <c r="BI90" s="584"/>
      <c r="BJ90" s="584"/>
    </row>
    <row r="91" spans="1:62" ht="18" customHeight="1">
      <c r="A91" s="529"/>
      <c r="B91" s="718"/>
      <c r="C91" s="718"/>
      <c r="D91" s="718"/>
      <c r="E91" s="718"/>
      <c r="F91" s="718"/>
      <c r="G91" s="718"/>
      <c r="H91" s="718"/>
      <c r="I91" s="718"/>
      <c r="J91" s="718"/>
      <c r="K91" s="718"/>
      <c r="L91" s="532"/>
      <c r="M91" s="532"/>
      <c r="N91" s="532"/>
      <c r="O91" s="532"/>
      <c r="P91" s="532"/>
      <c r="Q91" s="532"/>
      <c r="R91" s="532"/>
      <c r="S91" s="532"/>
      <c r="T91" s="532"/>
      <c r="U91" s="532"/>
      <c r="V91" s="532"/>
      <c r="W91" s="532"/>
      <c r="X91" s="532"/>
      <c r="Y91" s="532"/>
      <c r="Z91" s="532"/>
      <c r="AA91" s="532"/>
      <c r="AB91" s="532"/>
      <c r="AC91" s="532"/>
      <c r="AD91" s="532"/>
      <c r="AE91" s="532"/>
      <c r="AF91" s="532"/>
      <c r="AG91" s="532"/>
      <c r="AH91" s="532"/>
      <c r="AI91" s="532"/>
      <c r="AJ91" s="532"/>
      <c r="AK91" s="532"/>
      <c r="AL91" s="532"/>
      <c r="AM91" s="532"/>
      <c r="AN91" s="532"/>
      <c r="AO91" s="532"/>
      <c r="AP91" s="532"/>
      <c r="AQ91" s="532"/>
      <c r="AR91" s="532"/>
      <c r="AS91" s="532"/>
      <c r="AT91" s="532"/>
      <c r="AU91" s="532"/>
      <c r="AV91" s="532"/>
      <c r="AW91" s="532"/>
      <c r="AX91" s="532"/>
      <c r="AY91" s="532"/>
      <c r="AZ91" s="532"/>
      <c r="BA91" s="532"/>
      <c r="BB91" s="532"/>
      <c r="BC91" s="532"/>
      <c r="BD91" s="584"/>
      <c r="BE91" s="584"/>
      <c r="BF91" s="584"/>
      <c r="BG91" s="584"/>
      <c r="BH91" s="584"/>
      <c r="BI91" s="584"/>
      <c r="BJ91" s="584"/>
    </row>
    <row r="92" spans="1:62" ht="18" customHeight="1">
      <c r="B92" s="529"/>
      <c r="C92" s="529"/>
      <c r="D92" s="530"/>
      <c r="E92" s="531"/>
      <c r="F92" s="531"/>
      <c r="G92" s="531"/>
      <c r="H92" s="530"/>
      <c r="I92" s="531"/>
      <c r="J92" s="599"/>
      <c r="K92" s="530"/>
      <c r="L92" s="531"/>
      <c r="M92" s="599"/>
      <c r="N92" s="530"/>
      <c r="O92" s="531"/>
      <c r="P92" s="531"/>
      <c r="Q92" s="604"/>
      <c r="R92" s="592"/>
      <c r="S92" s="592"/>
      <c r="T92" s="592"/>
      <c r="U92" s="592"/>
      <c r="V92" s="592"/>
      <c r="W92" s="592"/>
      <c r="X92" s="592"/>
      <c r="Y92" s="592"/>
      <c r="Z92" s="592"/>
      <c r="AA92" s="592"/>
      <c r="AB92" s="592"/>
      <c r="AC92" s="592"/>
      <c r="AD92" s="592"/>
      <c r="AE92" s="592"/>
      <c r="AF92" s="592"/>
      <c r="AG92" s="592"/>
      <c r="AH92" s="592"/>
      <c r="AI92" s="592"/>
      <c r="AJ92" s="592"/>
      <c r="AK92" s="592"/>
      <c r="AL92" s="592"/>
      <c r="AM92" s="592"/>
      <c r="AN92" s="592"/>
      <c r="AO92" s="592"/>
      <c r="AP92" s="592"/>
      <c r="AQ92" s="592"/>
      <c r="AR92" s="592"/>
      <c r="AS92" s="592"/>
      <c r="AT92" s="592"/>
      <c r="AU92" s="592"/>
      <c r="AV92" s="592"/>
      <c r="AW92" s="592"/>
      <c r="AX92" s="592"/>
      <c r="AY92" s="592"/>
      <c r="AZ92" s="592"/>
      <c r="BA92" s="592"/>
      <c r="BB92" s="592"/>
      <c r="BC92" s="592"/>
      <c r="BD92" s="584"/>
      <c r="BE92" s="584"/>
      <c r="BF92" s="584"/>
      <c r="BG92" s="584"/>
      <c r="BH92" s="584"/>
      <c r="BI92" s="584"/>
      <c r="BJ92" s="584"/>
    </row>
    <row r="100" spans="6:6" ht="18" customHeight="1">
      <c r="F100" s="805"/>
    </row>
    <row r="101" spans="6:6" ht="18" customHeight="1">
      <c r="F101" s="805"/>
    </row>
    <row r="102" spans="6:6" ht="18" customHeight="1">
      <c r="F102" s="805"/>
    </row>
  </sheetData>
  <mergeCells count="199">
    <mergeCell ref="A2:BJ2"/>
    <mergeCell ref="A3:D3"/>
    <mergeCell ref="E3:J3"/>
    <mergeCell ref="A4:D4"/>
    <mergeCell ref="E4:J4"/>
    <mergeCell ref="C6:AX6"/>
    <mergeCell ref="AY6:BC6"/>
    <mergeCell ref="BD6:BG6"/>
    <mergeCell ref="C7:D7"/>
    <mergeCell ref="E7:F7"/>
    <mergeCell ref="G7:H7"/>
    <mergeCell ref="I7:J7"/>
    <mergeCell ref="K7:L7"/>
    <mergeCell ref="M7:N7"/>
    <mergeCell ref="O7:P7"/>
    <mergeCell ref="Q7:R7"/>
    <mergeCell ref="S7:T7"/>
    <mergeCell ref="U7:V7"/>
    <mergeCell ref="AO7:AP7"/>
    <mergeCell ref="AQ7:AR7"/>
    <mergeCell ref="AS7:AT7"/>
    <mergeCell ref="AU7:AV7"/>
    <mergeCell ref="AW7:AX7"/>
    <mergeCell ref="AK7:AL7"/>
    <mergeCell ref="AM7:AN7"/>
    <mergeCell ref="R44:S44"/>
    <mergeCell ref="AI44:AJ44"/>
    <mergeCell ref="R45:S45"/>
    <mergeCell ref="R46:S46"/>
    <mergeCell ref="R47:S47"/>
    <mergeCell ref="B51:AP51"/>
    <mergeCell ref="AQ51:AU51"/>
    <mergeCell ref="AV51:BB51"/>
    <mergeCell ref="B38:K38"/>
    <mergeCell ref="B39:K39"/>
    <mergeCell ref="B41:K41"/>
    <mergeCell ref="R43:S43"/>
    <mergeCell ref="AI43:AJ43"/>
    <mergeCell ref="W7:X7"/>
    <mergeCell ref="Y7:Z7"/>
    <mergeCell ref="AA7:AB7"/>
    <mergeCell ref="AC7:AD7"/>
    <mergeCell ref="AE7:AF7"/>
    <mergeCell ref="AG7:AH7"/>
    <mergeCell ref="AI7:AJ7"/>
    <mergeCell ref="BD51:BJ51"/>
    <mergeCell ref="C52:AP52"/>
    <mergeCell ref="AQ52:AU52"/>
    <mergeCell ref="AV52:BC52"/>
    <mergeCell ref="BD52:BJ52"/>
    <mergeCell ref="C53:AP53"/>
    <mergeCell ref="AQ53:AU53"/>
    <mergeCell ref="AV53:BC53"/>
    <mergeCell ref="BD53:BJ53"/>
    <mergeCell ref="C54:AP54"/>
    <mergeCell ref="AQ54:AU54"/>
    <mergeCell ref="AV54:BC54"/>
    <mergeCell ref="BD54:BJ54"/>
    <mergeCell ref="AQ55:AU55"/>
    <mergeCell ref="AV55:BC55"/>
    <mergeCell ref="BD55:BJ55"/>
    <mergeCell ref="C56:AP56"/>
    <mergeCell ref="AQ56:AU56"/>
    <mergeCell ref="AV56:BC56"/>
    <mergeCell ref="BD56:BJ56"/>
    <mergeCell ref="C57:AP57"/>
    <mergeCell ref="AQ57:AU57"/>
    <mergeCell ref="AV57:BC57"/>
    <mergeCell ref="BD57:BJ57"/>
    <mergeCell ref="BD58:BJ58"/>
    <mergeCell ref="C59:AP59"/>
    <mergeCell ref="AQ59:AU59"/>
    <mergeCell ref="AV59:BC59"/>
    <mergeCell ref="BD59:BJ59"/>
    <mergeCell ref="C62:AP62"/>
    <mergeCell ref="AQ62:AU62"/>
    <mergeCell ref="AV62:BC62"/>
    <mergeCell ref="BD62:BJ62"/>
    <mergeCell ref="C60:AP60"/>
    <mergeCell ref="AQ60:AU60"/>
    <mergeCell ref="AV60:BC60"/>
    <mergeCell ref="C61:AP61"/>
    <mergeCell ref="AQ61:AU61"/>
    <mergeCell ref="AV61:BC61"/>
    <mergeCell ref="BD63:BJ63"/>
    <mergeCell ref="C64:AP64"/>
    <mergeCell ref="AQ64:AU64"/>
    <mergeCell ref="AV64:BC64"/>
    <mergeCell ref="BD64:BJ64"/>
    <mergeCell ref="C65:AP65"/>
    <mergeCell ref="AQ65:AU65"/>
    <mergeCell ref="AV65:BC65"/>
    <mergeCell ref="BD65:BJ65"/>
    <mergeCell ref="BD66:BJ66"/>
    <mergeCell ref="C67:AP67"/>
    <mergeCell ref="AQ67:AU67"/>
    <mergeCell ref="AV67:BC67"/>
    <mergeCell ref="BD67:BJ67"/>
    <mergeCell ref="C68:AP68"/>
    <mergeCell ref="AQ68:AU68"/>
    <mergeCell ref="AV68:BC68"/>
    <mergeCell ref="BD68:BJ68"/>
    <mergeCell ref="BD73:BJ73"/>
    <mergeCell ref="C71:AP71"/>
    <mergeCell ref="AQ71:AU71"/>
    <mergeCell ref="AV71:BC71"/>
    <mergeCell ref="BD71:BJ71"/>
    <mergeCell ref="C72:AP72"/>
    <mergeCell ref="AQ72:AU72"/>
    <mergeCell ref="AV72:BC72"/>
    <mergeCell ref="BD72:BJ72"/>
    <mergeCell ref="BJ6:BJ7"/>
    <mergeCell ref="BJ8:BJ16"/>
    <mergeCell ref="BJ17:BJ25"/>
    <mergeCell ref="BJ26:BJ34"/>
    <mergeCell ref="C80:AP80"/>
    <mergeCell ref="AQ80:AU80"/>
    <mergeCell ref="AV80:BC80"/>
    <mergeCell ref="BD80:BJ80"/>
    <mergeCell ref="C81:AP81"/>
    <mergeCell ref="AQ81:AU81"/>
    <mergeCell ref="AV81:BC81"/>
    <mergeCell ref="BD81:BJ81"/>
    <mergeCell ref="C77:AP77"/>
    <mergeCell ref="AQ77:AU77"/>
    <mergeCell ref="C69:AP69"/>
    <mergeCell ref="AQ69:AU69"/>
    <mergeCell ref="AV69:BC69"/>
    <mergeCell ref="BD69:BJ69"/>
    <mergeCell ref="C70:AP70"/>
    <mergeCell ref="AQ70:AU70"/>
    <mergeCell ref="AV70:BC70"/>
    <mergeCell ref="BD70:BJ70"/>
    <mergeCell ref="C73:AP73"/>
    <mergeCell ref="AQ73:AU73"/>
    <mergeCell ref="C74:AP74"/>
    <mergeCell ref="AQ74:AU74"/>
    <mergeCell ref="AV74:BC74"/>
    <mergeCell ref="A6:A7"/>
    <mergeCell ref="A8:A16"/>
    <mergeCell ref="A17:A25"/>
    <mergeCell ref="A26:A34"/>
    <mergeCell ref="A52:A62"/>
    <mergeCell ref="A63:A72"/>
    <mergeCell ref="A73:A84"/>
    <mergeCell ref="B6:B7"/>
    <mergeCell ref="C82:AP82"/>
    <mergeCell ref="AV82:BC82"/>
    <mergeCell ref="AV73:BC73"/>
    <mergeCell ref="C66:AP66"/>
    <mergeCell ref="AQ66:AU66"/>
    <mergeCell ref="AV66:BC66"/>
    <mergeCell ref="C63:AP63"/>
    <mergeCell ref="AQ63:AU63"/>
    <mergeCell ref="AV63:BC63"/>
    <mergeCell ref="C58:AP58"/>
    <mergeCell ref="AQ58:AU58"/>
    <mergeCell ref="AV58:BC58"/>
    <mergeCell ref="C55:AP55"/>
    <mergeCell ref="AQ83:AU83"/>
    <mergeCell ref="AV83:BC83"/>
    <mergeCell ref="C84:AP84"/>
    <mergeCell ref="AQ84:AU84"/>
    <mergeCell ref="AV84:BC84"/>
    <mergeCell ref="BD84:BJ84"/>
    <mergeCell ref="AV77:BC77"/>
    <mergeCell ref="BD77:BJ77"/>
    <mergeCell ref="C78:AP78"/>
    <mergeCell ref="AQ78:AU78"/>
    <mergeCell ref="AV78:BC78"/>
    <mergeCell ref="BD78:BJ78"/>
    <mergeCell ref="C79:AP79"/>
    <mergeCell ref="AQ79:AU79"/>
    <mergeCell ref="AV79:BC79"/>
    <mergeCell ref="BD79:BJ79"/>
    <mergeCell ref="AD3:AN4"/>
    <mergeCell ref="F100:F102"/>
    <mergeCell ref="BH6:BH7"/>
    <mergeCell ref="BH8:BH12"/>
    <mergeCell ref="BH13:BH16"/>
    <mergeCell ref="BH17:BH21"/>
    <mergeCell ref="BH22:BH25"/>
    <mergeCell ref="BH26:BH30"/>
    <mergeCell ref="BH31:BH34"/>
    <mergeCell ref="C88:L88"/>
    <mergeCell ref="BD74:BJ74"/>
    <mergeCell ref="C75:AP75"/>
    <mergeCell ref="AQ75:AU75"/>
    <mergeCell ref="AV75:BC75"/>
    <mergeCell ref="BD75:BJ75"/>
    <mergeCell ref="C76:AP76"/>
    <mergeCell ref="AQ76:AU76"/>
    <mergeCell ref="AV76:BC76"/>
    <mergeCell ref="BD76:BJ76"/>
    <mergeCell ref="BI6:BI7"/>
    <mergeCell ref="BI8:BI16"/>
    <mergeCell ref="BI17:BI25"/>
    <mergeCell ref="BI26:BI34"/>
    <mergeCell ref="C83:AP83"/>
  </mergeCells>
  <phoneticPr fontId="97" type="noConversion"/>
  <conditionalFormatting sqref="C29:D29">
    <cfRule type="cellIs" dxfId="262" priority="174" stopIfTrue="1" operator="lessThan">
      <formula>0</formula>
    </cfRule>
    <cfRule type="cellIs" dxfId="261" priority="173" stopIfTrue="1" operator="between">
      <formula>#REF!</formula>
      <formula>0</formula>
    </cfRule>
    <cfRule type="cellIs" dxfId="260" priority="172" stopIfTrue="1" operator="between">
      <formula>#REF!</formula>
      <formula>#REF!</formula>
    </cfRule>
  </conditionalFormatting>
  <conditionalFormatting sqref="F22 N27:N60 N70:N65537">
    <cfRule type="cellIs" dxfId="259" priority="54" stopIfTrue="1" operator="lessThan">
      <formula>0</formula>
    </cfRule>
  </conditionalFormatting>
  <conditionalFormatting sqref="F22:H22">
    <cfRule type="cellIs" dxfId="258" priority="52" stopIfTrue="1" operator="between">
      <formula>#REF!</formula>
      <formula>#REF!</formula>
    </cfRule>
    <cfRule type="cellIs" dxfId="257" priority="53" stopIfTrue="1" operator="between">
      <formula>#REF!</formula>
      <formula>0</formula>
    </cfRule>
  </conditionalFormatting>
  <conditionalFormatting sqref="G22:H22 O27:P60 O70:P65537">
    <cfRule type="cellIs" dxfId="256" priority="57" stopIfTrue="1" operator="lessThan">
      <formula>0</formula>
    </cfRule>
  </conditionalFormatting>
  <conditionalFormatting sqref="I10:J10">
    <cfRule type="cellIs" dxfId="255" priority="8" stopIfTrue="1" operator="between">
      <formula>#REF!</formula>
      <formula>#REF!</formula>
    </cfRule>
    <cfRule type="cellIs" dxfId="254" priority="9" stopIfTrue="1" operator="between">
      <formula>#REF!</formula>
      <formula>0</formula>
    </cfRule>
    <cfRule type="cellIs" dxfId="253" priority="10" stopIfTrue="1" operator="lessThan">
      <formula>0</formula>
    </cfRule>
  </conditionalFormatting>
  <conditionalFormatting sqref="J10">
    <cfRule type="cellIs" dxfId="252" priority="11" stopIfTrue="1" operator="between">
      <formula>#REF!</formula>
      <formula>#REF!</formula>
    </cfRule>
    <cfRule type="cellIs" dxfId="251" priority="12" stopIfTrue="1" operator="between">
      <formula>#REF!</formula>
      <formula>0</formula>
    </cfRule>
    <cfRule type="cellIs" dxfId="250" priority="13" stopIfTrue="1" operator="lessThan">
      <formula>0</formula>
    </cfRule>
  </conditionalFormatting>
  <conditionalFormatting sqref="N2 N4">
    <cfRule type="cellIs" dxfId="249" priority="567" stopIfTrue="1" operator="lessThan">
      <formula>0</formula>
    </cfRule>
  </conditionalFormatting>
  <conditionalFormatting sqref="N2 N4:O4 N27:P60 N62:P64 N68:P68 N70:P65537">
    <cfRule type="cellIs" dxfId="248" priority="566" stopIfTrue="1" operator="between">
      <formula>#REF!</formula>
      <formula>0</formula>
    </cfRule>
  </conditionalFormatting>
  <conditionalFormatting sqref="N12 N15 N9">
    <cfRule type="cellIs" dxfId="247" priority="591" stopIfTrue="1" operator="lessThan">
      <formula>0</formula>
    </cfRule>
  </conditionalFormatting>
  <conditionalFormatting sqref="N16">
    <cfRule type="cellIs" dxfId="246" priority="261" stopIfTrue="1" operator="lessThan">
      <formula>0</formula>
    </cfRule>
  </conditionalFormatting>
  <conditionalFormatting sqref="N16:N17">
    <cfRule type="cellIs" dxfId="245" priority="270" stopIfTrue="1" operator="lessThan">
      <formula>0</formula>
    </cfRule>
  </conditionalFormatting>
  <conditionalFormatting sqref="N18">
    <cfRule type="cellIs" dxfId="244" priority="616" stopIfTrue="1" operator="between">
      <formula>#REF!</formula>
      <formula>#REF!</formula>
    </cfRule>
    <cfRule type="cellIs" dxfId="243" priority="617" stopIfTrue="1" operator="between">
      <formula>#REF!</formula>
      <formula>0</formula>
    </cfRule>
    <cfRule type="cellIs" dxfId="242" priority="618" stopIfTrue="1" operator="lessThan">
      <formula>0</formula>
    </cfRule>
  </conditionalFormatting>
  <conditionalFormatting sqref="N20">
    <cfRule type="cellIs" dxfId="241" priority="474" stopIfTrue="1" operator="lessThan">
      <formula>0</formula>
    </cfRule>
  </conditionalFormatting>
  <conditionalFormatting sqref="N21">
    <cfRule type="cellIs" dxfId="240" priority="210" stopIfTrue="1" operator="lessThan">
      <formula>0</formula>
    </cfRule>
  </conditionalFormatting>
  <conditionalFormatting sqref="N25">
    <cfRule type="cellIs" dxfId="239" priority="576" stopIfTrue="1" operator="lessThan">
      <formula>0</formula>
    </cfRule>
  </conditionalFormatting>
  <conditionalFormatting sqref="N26">
    <cfRule type="cellIs" dxfId="238" priority="279" stopIfTrue="1" operator="lessThan">
      <formula>0</formula>
    </cfRule>
  </conditionalFormatting>
  <conditionalFormatting sqref="N28">
    <cfRule type="cellIs" dxfId="237" priority="420" stopIfTrue="1" operator="lessThan">
      <formula>0</formula>
    </cfRule>
  </conditionalFormatting>
  <conditionalFormatting sqref="N31">
    <cfRule type="cellIs" dxfId="236" priority="501" stopIfTrue="1" operator="lessThan">
      <formula>0</formula>
    </cfRule>
  </conditionalFormatting>
  <conditionalFormatting sqref="N34">
    <cfRule type="cellIs" dxfId="235" priority="228" stopIfTrue="1" operator="lessThan">
      <formula>0</formula>
    </cfRule>
  </conditionalFormatting>
  <conditionalFormatting sqref="N35:N49">
    <cfRule type="cellIs" dxfId="234" priority="162" stopIfTrue="1" operator="lessThan">
      <formula>0</formula>
    </cfRule>
  </conditionalFormatting>
  <conditionalFormatting sqref="N62:N68">
    <cfRule type="cellIs" dxfId="233" priority="4" stopIfTrue="1" operator="lessThan">
      <formula>0</formula>
    </cfRule>
  </conditionalFormatting>
  <conditionalFormatting sqref="N9:P9 P11:P23">
    <cfRule type="cellIs" dxfId="232" priority="581" stopIfTrue="1" operator="between">
      <formula>#REF!</formula>
      <formula>0</formula>
    </cfRule>
  </conditionalFormatting>
  <conditionalFormatting sqref="N12:P12 N15:P15">
    <cfRule type="cellIs" dxfId="231" priority="590" stopIfTrue="1" operator="between">
      <formula>#REF!</formula>
      <formula>0</formula>
    </cfRule>
    <cfRule type="cellIs" dxfId="230" priority="589" stopIfTrue="1" operator="between">
      <formula>#REF!</formula>
      <formula>#REF!</formula>
    </cfRule>
  </conditionalFormatting>
  <conditionalFormatting sqref="N14:P14">
    <cfRule type="cellIs" dxfId="229" priority="34" stopIfTrue="1" operator="between">
      <formula>#REF!</formula>
      <formula>#REF!</formula>
    </cfRule>
    <cfRule type="cellIs" dxfId="228" priority="32" stopIfTrue="1" operator="between">
      <formula>#REF!</formula>
      <formula>#REF!</formula>
    </cfRule>
    <cfRule type="cellIs" dxfId="227" priority="33" stopIfTrue="1" operator="between">
      <formula>#REF!</formula>
      <formula>0</formula>
    </cfRule>
    <cfRule type="cellIs" dxfId="226" priority="35" stopIfTrue="1" operator="between">
      <formula>#REF!</formula>
      <formula>0</formula>
    </cfRule>
  </conditionalFormatting>
  <conditionalFormatting sqref="N16:P23 N25:P26">
    <cfRule type="cellIs" dxfId="225" priority="268" stopIfTrue="1" operator="between">
      <formula>#REF!</formula>
      <formula>#REF!</formula>
    </cfRule>
    <cfRule type="cellIs" dxfId="224" priority="269" stopIfTrue="1" operator="between">
      <formula>#REF!</formula>
      <formula>0</formula>
    </cfRule>
  </conditionalFormatting>
  <conditionalFormatting sqref="N16:P23 N25:P34">
    <cfRule type="cellIs" dxfId="223" priority="226" stopIfTrue="1" operator="between">
      <formula>#REF!</formula>
      <formula>#REF!</formula>
    </cfRule>
    <cfRule type="cellIs" dxfId="222" priority="227" stopIfTrue="1" operator="between">
      <formula>#REF!</formula>
      <formula>0</formula>
    </cfRule>
  </conditionalFormatting>
  <conditionalFormatting sqref="N20:P23 N25:P28">
    <cfRule type="cellIs" dxfId="221" priority="419" stopIfTrue="1" operator="between">
      <formula>#REF!</formula>
      <formula>0</formula>
    </cfRule>
  </conditionalFormatting>
  <conditionalFormatting sqref="N21:P23 N25:P49">
    <cfRule type="cellIs" dxfId="220" priority="161" stopIfTrue="1" operator="between">
      <formula>#REF!</formula>
      <formula>0</formula>
    </cfRule>
  </conditionalFormatting>
  <conditionalFormatting sqref="N25:P25">
    <cfRule type="cellIs" dxfId="219" priority="575" stopIfTrue="1" operator="between">
      <formula>#REF!</formula>
      <formula>0</formula>
    </cfRule>
    <cfRule type="cellIs" dxfId="218" priority="574" stopIfTrue="1" operator="between">
      <formula>#REF!</formula>
      <formula>#REF!</formula>
    </cfRule>
  </conditionalFormatting>
  <conditionalFormatting sqref="N25:P28 N20:P23">
    <cfRule type="cellIs" dxfId="217" priority="418" stopIfTrue="1" operator="between">
      <formula>#REF!</formula>
      <formula>#REF!</formula>
    </cfRule>
  </conditionalFormatting>
  <conditionalFormatting sqref="N25:P50 N21:P23">
    <cfRule type="cellIs" dxfId="216" priority="160" stopIfTrue="1" operator="between">
      <formula>#REF!</formula>
      <formula>#REF!</formula>
    </cfRule>
  </conditionalFormatting>
  <conditionalFormatting sqref="N65:P66">
    <cfRule type="cellIs" dxfId="215" priority="6" stopIfTrue="1" operator="between">
      <formula>#REF!</formula>
      <formula>#REF!</formula>
    </cfRule>
    <cfRule type="cellIs" dxfId="214" priority="7" stopIfTrue="1" operator="between">
      <formula>#REF!</formula>
      <formula>0</formula>
    </cfRule>
  </conditionalFormatting>
  <conditionalFormatting sqref="N67:P67">
    <cfRule type="cellIs" dxfId="213" priority="3" stopIfTrue="1" operator="between">
      <formula>#REF!</formula>
      <formula>0</formula>
    </cfRule>
    <cfRule type="cellIs" dxfId="212" priority="2" stopIfTrue="1" operator="between">
      <formula>#REF!</formula>
      <formula>#REF!</formula>
    </cfRule>
  </conditionalFormatting>
  <conditionalFormatting sqref="N31:AL31">
    <cfRule type="cellIs" dxfId="211" priority="311" stopIfTrue="1" operator="between">
      <formula>#REF!</formula>
      <formula>0</formula>
    </cfRule>
    <cfRule type="cellIs" dxfId="210" priority="304" stopIfTrue="1" operator="between">
      <formula>#REF!</formula>
      <formula>#REF!</formula>
    </cfRule>
  </conditionalFormatting>
  <conditionalFormatting sqref="O4">
    <cfRule type="cellIs" dxfId="209" priority="570" stopIfTrue="1" operator="lessThan">
      <formula>0</formula>
    </cfRule>
  </conditionalFormatting>
  <conditionalFormatting sqref="O2:P7 N4:O4 N27:P60 N70:P65537 N62:P64 N68:P68 N2">
    <cfRule type="cellIs" dxfId="208" priority="565" stopIfTrue="1" operator="between">
      <formula>#REF!</formula>
      <formula>#REF!</formula>
    </cfRule>
  </conditionalFormatting>
  <conditionalFormatting sqref="O2:P7 O11:P23 O25:P31">
    <cfRule type="cellIs" dxfId="207" priority="504" stopIfTrue="1" operator="lessThan">
      <formula>0</formula>
    </cfRule>
  </conditionalFormatting>
  <conditionalFormatting sqref="O9:P9 P11:P23">
    <cfRule type="cellIs" dxfId="206" priority="582" stopIfTrue="1" operator="lessThan">
      <formula>0</formula>
    </cfRule>
  </conditionalFormatting>
  <conditionalFormatting sqref="O9:P10">
    <cfRule type="cellIs" dxfId="205" priority="16" stopIfTrue="1" operator="lessThan">
      <formula>0</formula>
    </cfRule>
    <cfRule type="cellIs" dxfId="204" priority="15" stopIfTrue="1" operator="between">
      <formula>#REF!</formula>
      <formula>0</formula>
    </cfRule>
    <cfRule type="cellIs" dxfId="203" priority="14" stopIfTrue="1" operator="between">
      <formula>#REF!</formula>
      <formula>#REF!</formula>
    </cfRule>
  </conditionalFormatting>
  <conditionalFormatting sqref="O11:P23 O25:P31 O2:P7">
    <cfRule type="cellIs" dxfId="202" priority="503" stopIfTrue="1" operator="between">
      <formula>#REF!</formula>
      <formula>0</formula>
    </cfRule>
  </conditionalFormatting>
  <conditionalFormatting sqref="O11:P23 O25:P31">
    <cfRule type="cellIs" dxfId="201" priority="502" stopIfTrue="1" operator="between">
      <formula>#REF!</formula>
      <formula>#REF!</formula>
    </cfRule>
  </conditionalFormatting>
  <conditionalFormatting sqref="O12:P12 O15:P15">
    <cfRule type="cellIs" dxfId="200" priority="594" stopIfTrue="1" operator="lessThan">
      <formula>0</formula>
    </cfRule>
  </conditionalFormatting>
  <conditionalFormatting sqref="O14:P14">
    <cfRule type="cellIs" dxfId="199" priority="36" stopIfTrue="1" operator="lessThan">
      <formula>0</formula>
    </cfRule>
  </conditionalFormatting>
  <conditionalFormatting sqref="O16:P16">
    <cfRule type="cellIs" dxfId="198" priority="264" stopIfTrue="1" operator="lessThan">
      <formula>0</formula>
    </cfRule>
  </conditionalFormatting>
  <conditionalFormatting sqref="O16:P23 O25:P26">
    <cfRule type="cellIs" dxfId="197" priority="273" stopIfTrue="1" operator="lessThan">
      <formula>0</formula>
    </cfRule>
  </conditionalFormatting>
  <conditionalFormatting sqref="O20:P23 O25:P28">
    <cfRule type="cellIs" dxfId="196" priority="423" stopIfTrue="1" operator="lessThan">
      <formula>0</formula>
    </cfRule>
  </conditionalFormatting>
  <conditionalFormatting sqref="O21:P23 O25:P49">
    <cfRule type="cellIs" dxfId="195" priority="165" stopIfTrue="1" operator="lessThan">
      <formula>0</formula>
    </cfRule>
  </conditionalFormatting>
  <conditionalFormatting sqref="O25:P25">
    <cfRule type="cellIs" dxfId="194" priority="579" stopIfTrue="1" operator="lessThan">
      <formula>0</formula>
    </cfRule>
  </conditionalFormatting>
  <conditionalFormatting sqref="O34:P34">
    <cfRule type="cellIs" dxfId="193" priority="231" stopIfTrue="1" operator="lessThan">
      <formula>0</formula>
    </cfRule>
  </conditionalFormatting>
  <conditionalFormatting sqref="O62:P68">
    <cfRule type="cellIs" dxfId="192" priority="1" stopIfTrue="1" operator="lessThan">
      <formula>0</formula>
    </cfRule>
  </conditionalFormatting>
  <conditionalFormatting sqref="P3:P5">
    <cfRule type="cellIs" dxfId="191" priority="573" stopIfTrue="1" operator="lessThan">
      <formula>0</formula>
    </cfRule>
    <cfRule type="cellIs" dxfId="190" priority="572" stopIfTrue="1" operator="between">
      <formula>#REF!</formula>
      <formula>0</formula>
    </cfRule>
    <cfRule type="cellIs" dxfId="189" priority="571" stopIfTrue="1" operator="between">
      <formula>#REF!</formula>
      <formula>#REF!</formula>
    </cfRule>
  </conditionalFormatting>
  <conditionalFormatting sqref="P10">
    <cfRule type="cellIs" dxfId="188" priority="19" stopIfTrue="1" operator="lessThan">
      <formula>0</formula>
    </cfRule>
    <cfRule type="cellIs" dxfId="187" priority="18" stopIfTrue="1" operator="between">
      <formula>#REF!</formula>
      <formula>0</formula>
    </cfRule>
    <cfRule type="cellIs" dxfId="186" priority="17" stopIfTrue="1" operator="between">
      <formula>#REF!</formula>
      <formula>#REF!</formula>
    </cfRule>
  </conditionalFormatting>
  <conditionalFormatting sqref="P11:P23 N9:P9">
    <cfRule type="cellIs" dxfId="185" priority="580" stopIfTrue="1" operator="between">
      <formula>#REF!</formula>
      <formula>#REF!</formula>
    </cfRule>
  </conditionalFormatting>
  <conditionalFormatting sqref="Q26:R26">
    <cfRule type="cellIs" dxfId="184" priority="195" stopIfTrue="1" operator="lessThan">
      <formula>0</formula>
    </cfRule>
    <cfRule type="cellIs" dxfId="183" priority="194" stopIfTrue="1" operator="between">
      <formula>#REF!</formula>
      <formula>0</formula>
    </cfRule>
    <cfRule type="cellIs" dxfId="182" priority="193" stopIfTrue="1" operator="between">
      <formula>#REF!</formula>
      <formula>#REF!</formula>
    </cfRule>
  </conditionalFormatting>
  <conditionalFormatting sqref="R22">
    <cfRule type="cellIs" dxfId="181" priority="49" stopIfTrue="1" operator="between">
      <formula>#REF!</formula>
      <formula>#REF!</formula>
    </cfRule>
    <cfRule type="cellIs" dxfId="180" priority="51" stopIfTrue="1" operator="lessThan">
      <formula>0</formula>
    </cfRule>
    <cfRule type="cellIs" dxfId="179" priority="50" stopIfTrue="1" operator="between">
      <formula>#REF!</formula>
      <formula>0</formula>
    </cfRule>
  </conditionalFormatting>
  <conditionalFormatting sqref="X22">
    <cfRule type="cellIs" dxfId="178" priority="88" stopIfTrue="1" operator="between">
      <formula>#REF!</formula>
      <formula>#REF!</formula>
    </cfRule>
    <cfRule type="cellIs" dxfId="177" priority="89" stopIfTrue="1" operator="between">
      <formula>#REF!</formula>
      <formula>0</formula>
    </cfRule>
    <cfRule type="cellIs" dxfId="176" priority="90" stopIfTrue="1" operator="lessThan">
      <formula>0</formula>
    </cfRule>
  </conditionalFormatting>
  <conditionalFormatting sqref="Z30">
    <cfRule type="cellIs" dxfId="175" priority="537" stopIfTrue="1" operator="lessThan">
      <formula>0</formula>
    </cfRule>
  </conditionalFormatting>
  <conditionalFormatting sqref="Z30:AB30">
    <cfRule type="cellIs" dxfId="174" priority="536" stopIfTrue="1" operator="between">
      <formula>#REF!</formula>
      <formula>0</formula>
    </cfRule>
    <cfRule type="cellIs" dxfId="173" priority="535" stopIfTrue="1" operator="between">
      <formula>#REF!</formula>
      <formula>#REF!</formula>
    </cfRule>
  </conditionalFormatting>
  <conditionalFormatting sqref="AA30:AB30">
    <cfRule type="cellIs" dxfId="172" priority="540" stopIfTrue="1" operator="lessThan">
      <formula>0</formula>
    </cfRule>
  </conditionalFormatting>
  <conditionalFormatting sqref="AJ22">
    <cfRule type="cellIs" dxfId="171" priority="81" stopIfTrue="1" operator="lessThan">
      <formula>0</formula>
    </cfRule>
  </conditionalFormatting>
  <conditionalFormatting sqref="AJ31">
    <cfRule type="cellIs" dxfId="170" priority="306" stopIfTrue="1" operator="lessThan">
      <formula>0</formula>
    </cfRule>
  </conditionalFormatting>
  <conditionalFormatting sqref="AJ34">
    <cfRule type="cellIs" dxfId="169" priority="219" stopIfTrue="1" operator="lessThan">
      <formula>0</formula>
    </cfRule>
    <cfRule type="cellIs" dxfId="168" priority="218" stopIfTrue="1" operator="between">
      <formula>#REF!</formula>
      <formula>0</formula>
    </cfRule>
    <cfRule type="cellIs" dxfId="167" priority="217" stopIfTrue="1" operator="between">
      <formula>#REF!</formula>
      <formula>#REF!</formula>
    </cfRule>
  </conditionalFormatting>
  <conditionalFormatting sqref="AJ22:AK22">
    <cfRule type="cellIs" dxfId="166" priority="80" stopIfTrue="1" operator="between">
      <formula>#REF!</formula>
      <formula>0</formula>
    </cfRule>
    <cfRule type="cellIs" dxfId="165" priority="79" stopIfTrue="1" operator="between">
      <formula>#REF!</formula>
      <formula>#REF!</formula>
    </cfRule>
  </conditionalFormatting>
  <conditionalFormatting sqref="AJ26:AK26">
    <cfRule type="cellIs" dxfId="164" priority="189" stopIfTrue="1" operator="lessThan">
      <formula>0</formula>
    </cfRule>
    <cfRule type="cellIs" dxfId="163" priority="187" stopIfTrue="1" operator="between">
      <formula>#REF!</formula>
      <formula>#REF!</formula>
    </cfRule>
    <cfRule type="cellIs" dxfId="162" priority="188" stopIfTrue="1" operator="between">
      <formula>#REF!</formula>
      <formula>0</formula>
    </cfRule>
  </conditionalFormatting>
  <conditionalFormatting sqref="AJ31:AK31">
    <cfRule type="cellIs" dxfId="161" priority="305" stopIfTrue="1" operator="between">
      <formula>#REF!</formula>
      <formula>0</formula>
    </cfRule>
  </conditionalFormatting>
  <conditionalFormatting sqref="AJ28:AL28">
    <cfRule type="cellIs" dxfId="160" priority="296" stopIfTrue="1" operator="between">
      <formula>#REF!</formula>
      <formula>0</formula>
    </cfRule>
    <cfRule type="cellIs" dxfId="159" priority="295" stopIfTrue="1" operator="between">
      <formula>#REF!</formula>
      <formula>#REF!</formula>
    </cfRule>
    <cfRule type="cellIs" dxfId="158" priority="297" stopIfTrue="1" operator="lessThan">
      <formula>0</formula>
    </cfRule>
  </conditionalFormatting>
  <conditionalFormatting sqref="AK22">
    <cfRule type="cellIs" dxfId="157" priority="84" stopIfTrue="1" operator="lessThan">
      <formula>0</formula>
    </cfRule>
  </conditionalFormatting>
  <conditionalFormatting sqref="AK31">
    <cfRule type="cellIs" dxfId="156" priority="309" stopIfTrue="1" operator="lessThan">
      <formula>0</formula>
    </cfRule>
  </conditionalFormatting>
  <conditionalFormatting sqref="AK29:AL34">
    <cfRule type="cellIs" dxfId="155" priority="221" stopIfTrue="1" operator="between">
      <formula>#REF!</formula>
      <formula>0</formula>
    </cfRule>
    <cfRule type="cellIs" dxfId="154" priority="222" stopIfTrue="1" operator="lessThan">
      <formula>0</formula>
    </cfRule>
    <cfRule type="cellIs" dxfId="153" priority="220" stopIfTrue="1" operator="between">
      <formula>#REF!</formula>
      <formula>#REF!</formula>
    </cfRule>
  </conditionalFormatting>
  <conditionalFormatting sqref="AL31">
    <cfRule type="cellIs" dxfId="152" priority="312" stopIfTrue="1" operator="lessThan">
      <formula>0</formula>
    </cfRule>
  </conditionalFormatting>
  <printOptions horizontalCentered="1"/>
  <pageMargins left="0" right="0" top="0.78740157480314998" bottom="0.511811023622047" header="0.39370078740157499" footer="0.511811023622047"/>
  <pageSetup paperSize="9" scale="58" fitToHeight="0" orientation="landscape" r:id="rId1"/>
  <headerFooter alignWithMargins="0">
    <oddFooter>&amp;R&amp;"-,Bold"&amp;12Salinan: APMM / GAM *&amp;"-,Regular"&amp;11
*&amp;9 Potong yang mana berkenaan</oddFooter>
  </headerFooter>
  <rowBreaks count="1" manualBreakCount="1">
    <brk id="50"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2"/>
  <sheetViews>
    <sheetView view="pageBreakPreview" zoomScale="68" zoomScaleNormal="50" zoomScaleSheetLayoutView="68" zoomScalePageLayoutView="60" workbookViewId="0">
      <selection activeCell="K23" sqref="K22:K23"/>
    </sheetView>
  </sheetViews>
  <sheetFormatPr defaultColWidth="3.7109375" defaultRowHeight="18" customHeight="1"/>
  <cols>
    <col min="1" max="1" width="1.7109375" style="3" customWidth="1"/>
    <col min="2" max="2" width="14.42578125" style="4" customWidth="1"/>
    <col min="3" max="3" width="17.28515625" style="4" customWidth="1"/>
    <col min="4" max="4" width="16.42578125" style="3" customWidth="1"/>
    <col min="5" max="5" width="14.42578125" style="5" customWidth="1"/>
    <col min="6" max="6" width="15.140625" style="5" customWidth="1"/>
    <col min="7" max="7" width="48.7109375" style="5" customWidth="1"/>
    <col min="8" max="8" width="19" style="6" customWidth="1"/>
    <col min="9" max="9" width="28.28515625" style="7" customWidth="1"/>
    <col min="10" max="10" width="13.85546875" style="7" customWidth="1"/>
    <col min="11" max="11" width="13.28515625" style="5" customWidth="1"/>
    <col min="12" max="12" width="14.85546875" style="5" customWidth="1"/>
    <col min="13" max="13" width="59.85546875" style="6" customWidth="1"/>
    <col min="14" max="14" width="15" style="8" customWidth="1"/>
    <col min="15" max="15" width="15.7109375" style="9" customWidth="1"/>
    <col min="16" max="16" width="12.7109375" style="8" customWidth="1"/>
    <col min="17" max="17" width="12.7109375" style="10" customWidth="1"/>
    <col min="18" max="18" width="46.42578125" style="5" customWidth="1"/>
    <col min="19" max="19" width="1.7109375" style="11" hidden="1" customWidth="1"/>
    <col min="20" max="20" width="14.140625" style="12" hidden="1" customWidth="1"/>
    <col min="21" max="25" width="3.7109375" style="12" customWidth="1"/>
    <col min="26" max="26" width="40.7109375" style="12" customWidth="1"/>
    <col min="27" max="41" width="3.7109375" style="12" customWidth="1"/>
    <col min="42" max="42" width="3.42578125" style="12" customWidth="1"/>
    <col min="43" max="59" width="3.7109375" style="12" customWidth="1"/>
    <col min="60" max="60" width="2.7109375" style="12" customWidth="1"/>
    <col min="61" max="258" width="3.7109375" style="12"/>
    <col min="259" max="259" width="1.7109375" style="12" customWidth="1"/>
    <col min="260" max="260" width="11.28515625" style="12" customWidth="1"/>
    <col min="261" max="261" width="10" style="12" customWidth="1"/>
    <col min="262" max="262" width="11.85546875" style="12" customWidth="1"/>
    <col min="263" max="263" width="13.7109375" style="12" customWidth="1"/>
    <col min="264" max="264" width="40.85546875" style="12" customWidth="1"/>
    <col min="265" max="265" width="13.7109375" style="12" customWidth="1"/>
    <col min="266" max="266" width="31.140625" style="12" customWidth="1"/>
    <col min="267" max="268" width="13.7109375" style="12" customWidth="1"/>
    <col min="269" max="269" width="18.28515625" style="12" customWidth="1"/>
    <col min="270" max="270" width="18.140625" style="12" customWidth="1"/>
    <col min="271" max="271" width="10.7109375" style="12" customWidth="1"/>
    <col min="272" max="272" width="9.7109375" style="12" customWidth="1"/>
    <col min="273" max="273" width="17.85546875" style="12" customWidth="1"/>
    <col min="274" max="274" width="1.7109375" style="12" customWidth="1"/>
    <col min="275" max="297" width="3.7109375" style="12" customWidth="1"/>
    <col min="298" max="298" width="3.42578125" style="12" customWidth="1"/>
    <col min="299" max="315" width="3.7109375" style="12" customWidth="1"/>
    <col min="316" max="316" width="2.7109375" style="12" customWidth="1"/>
    <col min="317" max="514" width="3.7109375" style="12"/>
    <col min="515" max="515" width="1.7109375" style="12" customWidth="1"/>
    <col min="516" max="516" width="11.28515625" style="12" customWidth="1"/>
    <col min="517" max="517" width="10" style="12" customWidth="1"/>
    <col min="518" max="518" width="11.85546875" style="12" customWidth="1"/>
    <col min="519" max="519" width="13.7109375" style="12" customWidth="1"/>
    <col min="520" max="520" width="40.85546875" style="12" customWidth="1"/>
    <col min="521" max="521" width="13.7109375" style="12" customWidth="1"/>
    <col min="522" max="522" width="31.140625" style="12" customWidth="1"/>
    <col min="523" max="524" width="13.7109375" style="12" customWidth="1"/>
    <col min="525" max="525" width="18.28515625" style="12" customWidth="1"/>
    <col min="526" max="526" width="18.140625" style="12" customWidth="1"/>
    <col min="527" max="527" width="10.7109375" style="12" customWidth="1"/>
    <col min="528" max="528" width="9.7109375" style="12" customWidth="1"/>
    <col min="529" max="529" width="17.85546875" style="12" customWidth="1"/>
    <col min="530" max="530" width="1.7109375" style="12" customWidth="1"/>
    <col min="531" max="553" width="3.7109375" style="12" customWidth="1"/>
    <col min="554" max="554" width="3.42578125" style="12" customWidth="1"/>
    <col min="555" max="571" width="3.7109375" style="12" customWidth="1"/>
    <col min="572" max="572" width="2.7109375" style="12" customWidth="1"/>
    <col min="573" max="770" width="3.7109375" style="12"/>
    <col min="771" max="771" width="1.7109375" style="12" customWidth="1"/>
    <col min="772" max="772" width="11.28515625" style="12" customWidth="1"/>
    <col min="773" max="773" width="10" style="12" customWidth="1"/>
    <col min="774" max="774" width="11.85546875" style="12" customWidth="1"/>
    <col min="775" max="775" width="13.7109375" style="12" customWidth="1"/>
    <col min="776" max="776" width="40.85546875" style="12" customWidth="1"/>
    <col min="777" max="777" width="13.7109375" style="12" customWidth="1"/>
    <col min="778" max="778" width="31.140625" style="12" customWidth="1"/>
    <col min="779" max="780" width="13.7109375" style="12" customWidth="1"/>
    <col min="781" max="781" width="18.28515625" style="12" customWidth="1"/>
    <col min="782" max="782" width="18.140625" style="12" customWidth="1"/>
    <col min="783" max="783" width="10.7109375" style="12" customWidth="1"/>
    <col min="784" max="784" width="9.7109375" style="12" customWidth="1"/>
    <col min="785" max="785" width="17.85546875" style="12" customWidth="1"/>
    <col min="786" max="786" width="1.7109375" style="12" customWidth="1"/>
    <col min="787" max="809" width="3.7109375" style="12" customWidth="1"/>
    <col min="810" max="810" width="3.42578125" style="12" customWidth="1"/>
    <col min="811" max="827" width="3.7109375" style="12" customWidth="1"/>
    <col min="828" max="828" width="2.7109375" style="12" customWidth="1"/>
    <col min="829" max="1026" width="3.7109375" style="12"/>
    <col min="1027" max="1027" width="1.7109375" style="12" customWidth="1"/>
    <col min="1028" max="1028" width="11.28515625" style="12" customWidth="1"/>
    <col min="1029" max="1029" width="10" style="12" customWidth="1"/>
    <col min="1030" max="1030" width="11.85546875" style="12" customWidth="1"/>
    <col min="1031" max="1031" width="13.7109375" style="12" customWidth="1"/>
    <col min="1032" max="1032" width="40.85546875" style="12" customWidth="1"/>
    <col min="1033" max="1033" width="13.7109375" style="12" customWidth="1"/>
    <col min="1034" max="1034" width="31.140625" style="12" customWidth="1"/>
    <col min="1035" max="1036" width="13.7109375" style="12" customWidth="1"/>
    <col min="1037" max="1037" width="18.28515625" style="12" customWidth="1"/>
    <col min="1038" max="1038" width="18.140625" style="12" customWidth="1"/>
    <col min="1039" max="1039" width="10.7109375" style="12" customWidth="1"/>
    <col min="1040" max="1040" width="9.7109375" style="12" customWidth="1"/>
    <col min="1041" max="1041" width="17.85546875" style="12" customWidth="1"/>
    <col min="1042" max="1042" width="1.7109375" style="12" customWidth="1"/>
    <col min="1043" max="1065" width="3.7109375" style="12" customWidth="1"/>
    <col min="1066" max="1066" width="3.42578125" style="12" customWidth="1"/>
    <col min="1067" max="1083" width="3.7109375" style="12" customWidth="1"/>
    <col min="1084" max="1084" width="2.7109375" style="12" customWidth="1"/>
    <col min="1085" max="1282" width="3.7109375" style="12"/>
    <col min="1283" max="1283" width="1.7109375" style="12" customWidth="1"/>
    <col min="1284" max="1284" width="11.28515625" style="12" customWidth="1"/>
    <col min="1285" max="1285" width="10" style="12" customWidth="1"/>
    <col min="1286" max="1286" width="11.85546875" style="12" customWidth="1"/>
    <col min="1287" max="1287" width="13.7109375" style="12" customWidth="1"/>
    <col min="1288" max="1288" width="40.85546875" style="12" customWidth="1"/>
    <col min="1289" max="1289" width="13.7109375" style="12" customWidth="1"/>
    <col min="1290" max="1290" width="31.140625" style="12" customWidth="1"/>
    <col min="1291" max="1292" width="13.7109375" style="12" customWidth="1"/>
    <col min="1293" max="1293" width="18.28515625" style="12" customWidth="1"/>
    <col min="1294" max="1294" width="18.140625" style="12" customWidth="1"/>
    <col min="1295" max="1295" width="10.7109375" style="12" customWidth="1"/>
    <col min="1296" max="1296" width="9.7109375" style="12" customWidth="1"/>
    <col min="1297" max="1297" width="17.85546875" style="12" customWidth="1"/>
    <col min="1298" max="1298" width="1.7109375" style="12" customWidth="1"/>
    <col min="1299" max="1321" width="3.7109375" style="12" customWidth="1"/>
    <col min="1322" max="1322" width="3.42578125" style="12" customWidth="1"/>
    <col min="1323" max="1339" width="3.7109375" style="12" customWidth="1"/>
    <col min="1340" max="1340" width="2.7109375" style="12" customWidth="1"/>
    <col min="1341" max="1538" width="3.7109375" style="12"/>
    <col min="1539" max="1539" width="1.7109375" style="12" customWidth="1"/>
    <col min="1540" max="1540" width="11.28515625" style="12" customWidth="1"/>
    <col min="1541" max="1541" width="10" style="12" customWidth="1"/>
    <col min="1542" max="1542" width="11.85546875" style="12" customWidth="1"/>
    <col min="1543" max="1543" width="13.7109375" style="12" customWidth="1"/>
    <col min="1544" max="1544" width="40.85546875" style="12" customWidth="1"/>
    <col min="1545" max="1545" width="13.7109375" style="12" customWidth="1"/>
    <col min="1546" max="1546" width="31.140625" style="12" customWidth="1"/>
    <col min="1547" max="1548" width="13.7109375" style="12" customWidth="1"/>
    <col min="1549" max="1549" width="18.28515625" style="12" customWidth="1"/>
    <col min="1550" max="1550" width="18.140625" style="12" customWidth="1"/>
    <col min="1551" max="1551" width="10.7109375" style="12" customWidth="1"/>
    <col min="1552" max="1552" width="9.7109375" style="12" customWidth="1"/>
    <col min="1553" max="1553" width="17.85546875" style="12" customWidth="1"/>
    <col min="1554" max="1554" width="1.7109375" style="12" customWidth="1"/>
    <col min="1555" max="1577" width="3.7109375" style="12" customWidth="1"/>
    <col min="1578" max="1578" width="3.42578125" style="12" customWidth="1"/>
    <col min="1579" max="1595" width="3.7109375" style="12" customWidth="1"/>
    <col min="1596" max="1596" width="2.7109375" style="12" customWidth="1"/>
    <col min="1597" max="1794" width="3.7109375" style="12"/>
    <col min="1795" max="1795" width="1.7109375" style="12" customWidth="1"/>
    <col min="1796" max="1796" width="11.28515625" style="12" customWidth="1"/>
    <col min="1797" max="1797" width="10" style="12" customWidth="1"/>
    <col min="1798" max="1798" width="11.85546875" style="12" customWidth="1"/>
    <col min="1799" max="1799" width="13.7109375" style="12" customWidth="1"/>
    <col min="1800" max="1800" width="40.85546875" style="12" customWidth="1"/>
    <col min="1801" max="1801" width="13.7109375" style="12" customWidth="1"/>
    <col min="1802" max="1802" width="31.140625" style="12" customWidth="1"/>
    <col min="1803" max="1804" width="13.7109375" style="12" customWidth="1"/>
    <col min="1805" max="1805" width="18.28515625" style="12" customWidth="1"/>
    <col min="1806" max="1806" width="18.140625" style="12" customWidth="1"/>
    <col min="1807" max="1807" width="10.7109375" style="12" customWidth="1"/>
    <col min="1808" max="1808" width="9.7109375" style="12" customWidth="1"/>
    <col min="1809" max="1809" width="17.85546875" style="12" customWidth="1"/>
    <col min="1810" max="1810" width="1.7109375" style="12" customWidth="1"/>
    <col min="1811" max="1833" width="3.7109375" style="12" customWidth="1"/>
    <col min="1834" max="1834" width="3.42578125" style="12" customWidth="1"/>
    <col min="1835" max="1851" width="3.7109375" style="12" customWidth="1"/>
    <col min="1852" max="1852" width="2.7109375" style="12" customWidth="1"/>
    <col min="1853" max="2050" width="3.7109375" style="12"/>
    <col min="2051" max="2051" width="1.7109375" style="12" customWidth="1"/>
    <col min="2052" max="2052" width="11.28515625" style="12" customWidth="1"/>
    <col min="2053" max="2053" width="10" style="12" customWidth="1"/>
    <col min="2054" max="2054" width="11.85546875" style="12" customWidth="1"/>
    <col min="2055" max="2055" width="13.7109375" style="12" customWidth="1"/>
    <col min="2056" max="2056" width="40.85546875" style="12" customWidth="1"/>
    <col min="2057" max="2057" width="13.7109375" style="12" customWidth="1"/>
    <col min="2058" max="2058" width="31.140625" style="12" customWidth="1"/>
    <col min="2059" max="2060" width="13.7109375" style="12" customWidth="1"/>
    <col min="2061" max="2061" width="18.28515625" style="12" customWidth="1"/>
    <col min="2062" max="2062" width="18.140625" style="12" customWidth="1"/>
    <col min="2063" max="2063" width="10.7109375" style="12" customWidth="1"/>
    <col min="2064" max="2064" width="9.7109375" style="12" customWidth="1"/>
    <col min="2065" max="2065" width="17.85546875" style="12" customWidth="1"/>
    <col min="2066" max="2066" width="1.7109375" style="12" customWidth="1"/>
    <col min="2067" max="2089" width="3.7109375" style="12" customWidth="1"/>
    <col min="2090" max="2090" width="3.42578125" style="12" customWidth="1"/>
    <col min="2091" max="2107" width="3.7109375" style="12" customWidth="1"/>
    <col min="2108" max="2108" width="2.7109375" style="12" customWidth="1"/>
    <col min="2109" max="2306" width="3.7109375" style="12"/>
    <col min="2307" max="2307" width="1.7109375" style="12" customWidth="1"/>
    <col min="2308" max="2308" width="11.28515625" style="12" customWidth="1"/>
    <col min="2309" max="2309" width="10" style="12" customWidth="1"/>
    <col min="2310" max="2310" width="11.85546875" style="12" customWidth="1"/>
    <col min="2311" max="2311" width="13.7109375" style="12" customWidth="1"/>
    <col min="2312" max="2312" width="40.85546875" style="12" customWidth="1"/>
    <col min="2313" max="2313" width="13.7109375" style="12" customWidth="1"/>
    <col min="2314" max="2314" width="31.140625" style="12" customWidth="1"/>
    <col min="2315" max="2316" width="13.7109375" style="12" customWidth="1"/>
    <col min="2317" max="2317" width="18.28515625" style="12" customWidth="1"/>
    <col min="2318" max="2318" width="18.140625" style="12" customWidth="1"/>
    <col min="2319" max="2319" width="10.7109375" style="12" customWidth="1"/>
    <col min="2320" max="2320" width="9.7109375" style="12" customWidth="1"/>
    <col min="2321" max="2321" width="17.85546875" style="12" customWidth="1"/>
    <col min="2322" max="2322" width="1.7109375" style="12" customWidth="1"/>
    <col min="2323" max="2345" width="3.7109375" style="12" customWidth="1"/>
    <col min="2346" max="2346" width="3.42578125" style="12" customWidth="1"/>
    <col min="2347" max="2363" width="3.7109375" style="12" customWidth="1"/>
    <col min="2364" max="2364" width="2.7109375" style="12" customWidth="1"/>
    <col min="2365" max="2562" width="3.7109375" style="12"/>
    <col min="2563" max="2563" width="1.7109375" style="12" customWidth="1"/>
    <col min="2564" max="2564" width="11.28515625" style="12" customWidth="1"/>
    <col min="2565" max="2565" width="10" style="12" customWidth="1"/>
    <col min="2566" max="2566" width="11.85546875" style="12" customWidth="1"/>
    <col min="2567" max="2567" width="13.7109375" style="12" customWidth="1"/>
    <col min="2568" max="2568" width="40.85546875" style="12" customWidth="1"/>
    <col min="2569" max="2569" width="13.7109375" style="12" customWidth="1"/>
    <col min="2570" max="2570" width="31.140625" style="12" customWidth="1"/>
    <col min="2571" max="2572" width="13.7109375" style="12" customWidth="1"/>
    <col min="2573" max="2573" width="18.28515625" style="12" customWidth="1"/>
    <col min="2574" max="2574" width="18.140625" style="12" customWidth="1"/>
    <col min="2575" max="2575" width="10.7109375" style="12" customWidth="1"/>
    <col min="2576" max="2576" width="9.7109375" style="12" customWidth="1"/>
    <col min="2577" max="2577" width="17.85546875" style="12" customWidth="1"/>
    <col min="2578" max="2578" width="1.7109375" style="12" customWidth="1"/>
    <col min="2579" max="2601" width="3.7109375" style="12" customWidth="1"/>
    <col min="2602" max="2602" width="3.42578125" style="12" customWidth="1"/>
    <col min="2603" max="2619" width="3.7109375" style="12" customWidth="1"/>
    <col min="2620" max="2620" width="2.7109375" style="12" customWidth="1"/>
    <col min="2621" max="2818" width="3.7109375" style="12"/>
    <col min="2819" max="2819" width="1.7109375" style="12" customWidth="1"/>
    <col min="2820" max="2820" width="11.28515625" style="12" customWidth="1"/>
    <col min="2821" max="2821" width="10" style="12" customWidth="1"/>
    <col min="2822" max="2822" width="11.85546875" style="12" customWidth="1"/>
    <col min="2823" max="2823" width="13.7109375" style="12" customWidth="1"/>
    <col min="2824" max="2824" width="40.85546875" style="12" customWidth="1"/>
    <col min="2825" max="2825" width="13.7109375" style="12" customWidth="1"/>
    <col min="2826" max="2826" width="31.140625" style="12" customWidth="1"/>
    <col min="2827" max="2828" width="13.7109375" style="12" customWidth="1"/>
    <col min="2829" max="2829" width="18.28515625" style="12" customWidth="1"/>
    <col min="2830" max="2830" width="18.140625" style="12" customWidth="1"/>
    <col min="2831" max="2831" width="10.7109375" style="12" customWidth="1"/>
    <col min="2832" max="2832" width="9.7109375" style="12" customWidth="1"/>
    <col min="2833" max="2833" width="17.85546875" style="12" customWidth="1"/>
    <col min="2834" max="2834" width="1.7109375" style="12" customWidth="1"/>
    <col min="2835" max="2857" width="3.7109375" style="12" customWidth="1"/>
    <col min="2858" max="2858" width="3.42578125" style="12" customWidth="1"/>
    <col min="2859" max="2875" width="3.7109375" style="12" customWidth="1"/>
    <col min="2876" max="2876" width="2.7109375" style="12" customWidth="1"/>
    <col min="2877" max="3074" width="3.7109375" style="12"/>
    <col min="3075" max="3075" width="1.7109375" style="12" customWidth="1"/>
    <col min="3076" max="3076" width="11.28515625" style="12" customWidth="1"/>
    <col min="3077" max="3077" width="10" style="12" customWidth="1"/>
    <col min="3078" max="3078" width="11.85546875" style="12" customWidth="1"/>
    <col min="3079" max="3079" width="13.7109375" style="12" customWidth="1"/>
    <col min="3080" max="3080" width="40.85546875" style="12" customWidth="1"/>
    <col min="3081" max="3081" width="13.7109375" style="12" customWidth="1"/>
    <col min="3082" max="3082" width="31.140625" style="12" customWidth="1"/>
    <col min="3083" max="3084" width="13.7109375" style="12" customWidth="1"/>
    <col min="3085" max="3085" width="18.28515625" style="12" customWidth="1"/>
    <col min="3086" max="3086" width="18.140625" style="12" customWidth="1"/>
    <col min="3087" max="3087" width="10.7109375" style="12" customWidth="1"/>
    <col min="3088" max="3088" width="9.7109375" style="12" customWidth="1"/>
    <col min="3089" max="3089" width="17.85546875" style="12" customWidth="1"/>
    <col min="3090" max="3090" width="1.7109375" style="12" customWidth="1"/>
    <col min="3091" max="3113" width="3.7109375" style="12" customWidth="1"/>
    <col min="3114" max="3114" width="3.42578125" style="12" customWidth="1"/>
    <col min="3115" max="3131" width="3.7109375" style="12" customWidth="1"/>
    <col min="3132" max="3132" width="2.7109375" style="12" customWidth="1"/>
    <col min="3133" max="3330" width="3.7109375" style="12"/>
    <col min="3331" max="3331" width="1.7109375" style="12" customWidth="1"/>
    <col min="3332" max="3332" width="11.28515625" style="12" customWidth="1"/>
    <col min="3333" max="3333" width="10" style="12" customWidth="1"/>
    <col min="3334" max="3334" width="11.85546875" style="12" customWidth="1"/>
    <col min="3335" max="3335" width="13.7109375" style="12" customWidth="1"/>
    <col min="3336" max="3336" width="40.85546875" style="12" customWidth="1"/>
    <col min="3337" max="3337" width="13.7109375" style="12" customWidth="1"/>
    <col min="3338" max="3338" width="31.140625" style="12" customWidth="1"/>
    <col min="3339" max="3340" width="13.7109375" style="12" customWidth="1"/>
    <col min="3341" max="3341" width="18.28515625" style="12" customWidth="1"/>
    <col min="3342" max="3342" width="18.140625" style="12" customWidth="1"/>
    <col min="3343" max="3343" width="10.7109375" style="12" customWidth="1"/>
    <col min="3344" max="3344" width="9.7109375" style="12" customWidth="1"/>
    <col min="3345" max="3345" width="17.85546875" style="12" customWidth="1"/>
    <col min="3346" max="3346" width="1.7109375" style="12" customWidth="1"/>
    <col min="3347" max="3369" width="3.7109375" style="12" customWidth="1"/>
    <col min="3370" max="3370" width="3.42578125" style="12" customWidth="1"/>
    <col min="3371" max="3387" width="3.7109375" style="12" customWidth="1"/>
    <col min="3388" max="3388" width="2.7109375" style="12" customWidth="1"/>
    <col min="3389" max="3586" width="3.7109375" style="12"/>
    <col min="3587" max="3587" width="1.7109375" style="12" customWidth="1"/>
    <col min="3588" max="3588" width="11.28515625" style="12" customWidth="1"/>
    <col min="3589" max="3589" width="10" style="12" customWidth="1"/>
    <col min="3590" max="3590" width="11.85546875" style="12" customWidth="1"/>
    <col min="3591" max="3591" width="13.7109375" style="12" customWidth="1"/>
    <col min="3592" max="3592" width="40.85546875" style="12" customWidth="1"/>
    <col min="3593" max="3593" width="13.7109375" style="12" customWidth="1"/>
    <col min="3594" max="3594" width="31.140625" style="12" customWidth="1"/>
    <col min="3595" max="3596" width="13.7109375" style="12" customWidth="1"/>
    <col min="3597" max="3597" width="18.28515625" style="12" customWidth="1"/>
    <col min="3598" max="3598" width="18.140625" style="12" customWidth="1"/>
    <col min="3599" max="3599" width="10.7109375" style="12" customWidth="1"/>
    <col min="3600" max="3600" width="9.7109375" style="12" customWidth="1"/>
    <col min="3601" max="3601" width="17.85546875" style="12" customWidth="1"/>
    <col min="3602" max="3602" width="1.7109375" style="12" customWidth="1"/>
    <col min="3603" max="3625" width="3.7109375" style="12" customWidth="1"/>
    <col min="3626" max="3626" width="3.42578125" style="12" customWidth="1"/>
    <col min="3627" max="3643" width="3.7109375" style="12" customWidth="1"/>
    <col min="3644" max="3644" width="2.7109375" style="12" customWidth="1"/>
    <col min="3645" max="3842" width="3.7109375" style="12"/>
    <col min="3843" max="3843" width="1.7109375" style="12" customWidth="1"/>
    <col min="3844" max="3844" width="11.28515625" style="12" customWidth="1"/>
    <col min="3845" max="3845" width="10" style="12" customWidth="1"/>
    <col min="3846" max="3846" width="11.85546875" style="12" customWidth="1"/>
    <col min="3847" max="3847" width="13.7109375" style="12" customWidth="1"/>
    <col min="3848" max="3848" width="40.85546875" style="12" customWidth="1"/>
    <col min="3849" max="3849" width="13.7109375" style="12" customWidth="1"/>
    <col min="3850" max="3850" width="31.140625" style="12" customWidth="1"/>
    <col min="3851" max="3852" width="13.7109375" style="12" customWidth="1"/>
    <col min="3853" max="3853" width="18.28515625" style="12" customWidth="1"/>
    <col min="3854" max="3854" width="18.140625" style="12" customWidth="1"/>
    <col min="3855" max="3855" width="10.7109375" style="12" customWidth="1"/>
    <col min="3856" max="3856" width="9.7109375" style="12" customWidth="1"/>
    <col min="3857" max="3857" width="17.85546875" style="12" customWidth="1"/>
    <col min="3858" max="3858" width="1.7109375" style="12" customWidth="1"/>
    <col min="3859" max="3881" width="3.7109375" style="12" customWidth="1"/>
    <col min="3882" max="3882" width="3.42578125" style="12" customWidth="1"/>
    <col min="3883" max="3899" width="3.7109375" style="12" customWidth="1"/>
    <col min="3900" max="3900" width="2.7109375" style="12" customWidth="1"/>
    <col min="3901" max="4098" width="3.7109375" style="12"/>
    <col min="4099" max="4099" width="1.7109375" style="12" customWidth="1"/>
    <col min="4100" max="4100" width="11.28515625" style="12" customWidth="1"/>
    <col min="4101" max="4101" width="10" style="12" customWidth="1"/>
    <col min="4102" max="4102" width="11.85546875" style="12" customWidth="1"/>
    <col min="4103" max="4103" width="13.7109375" style="12" customWidth="1"/>
    <col min="4104" max="4104" width="40.85546875" style="12" customWidth="1"/>
    <col min="4105" max="4105" width="13.7109375" style="12" customWidth="1"/>
    <col min="4106" max="4106" width="31.140625" style="12" customWidth="1"/>
    <col min="4107" max="4108" width="13.7109375" style="12" customWidth="1"/>
    <col min="4109" max="4109" width="18.28515625" style="12" customWidth="1"/>
    <col min="4110" max="4110" width="18.140625" style="12" customWidth="1"/>
    <col min="4111" max="4111" width="10.7109375" style="12" customWidth="1"/>
    <col min="4112" max="4112" width="9.7109375" style="12" customWidth="1"/>
    <col min="4113" max="4113" width="17.85546875" style="12" customWidth="1"/>
    <col min="4114" max="4114" width="1.7109375" style="12" customWidth="1"/>
    <col min="4115" max="4137" width="3.7109375" style="12" customWidth="1"/>
    <col min="4138" max="4138" width="3.42578125" style="12" customWidth="1"/>
    <col min="4139" max="4155" width="3.7109375" style="12" customWidth="1"/>
    <col min="4156" max="4156" width="2.7109375" style="12" customWidth="1"/>
    <col min="4157" max="4354" width="3.7109375" style="12"/>
    <col min="4355" max="4355" width="1.7109375" style="12" customWidth="1"/>
    <col min="4356" max="4356" width="11.28515625" style="12" customWidth="1"/>
    <col min="4357" max="4357" width="10" style="12" customWidth="1"/>
    <col min="4358" max="4358" width="11.85546875" style="12" customWidth="1"/>
    <col min="4359" max="4359" width="13.7109375" style="12" customWidth="1"/>
    <col min="4360" max="4360" width="40.85546875" style="12" customWidth="1"/>
    <col min="4361" max="4361" width="13.7109375" style="12" customWidth="1"/>
    <col min="4362" max="4362" width="31.140625" style="12" customWidth="1"/>
    <col min="4363" max="4364" width="13.7109375" style="12" customWidth="1"/>
    <col min="4365" max="4365" width="18.28515625" style="12" customWidth="1"/>
    <col min="4366" max="4366" width="18.140625" style="12" customWidth="1"/>
    <col min="4367" max="4367" width="10.7109375" style="12" customWidth="1"/>
    <col min="4368" max="4368" width="9.7109375" style="12" customWidth="1"/>
    <col min="4369" max="4369" width="17.85546875" style="12" customWidth="1"/>
    <col min="4370" max="4370" width="1.7109375" style="12" customWidth="1"/>
    <col min="4371" max="4393" width="3.7109375" style="12" customWidth="1"/>
    <col min="4394" max="4394" width="3.42578125" style="12" customWidth="1"/>
    <col min="4395" max="4411" width="3.7109375" style="12" customWidth="1"/>
    <col min="4412" max="4412" width="2.7109375" style="12" customWidth="1"/>
    <col min="4413" max="4610" width="3.7109375" style="12"/>
    <col min="4611" max="4611" width="1.7109375" style="12" customWidth="1"/>
    <col min="4612" max="4612" width="11.28515625" style="12" customWidth="1"/>
    <col min="4613" max="4613" width="10" style="12" customWidth="1"/>
    <col min="4614" max="4614" width="11.85546875" style="12" customWidth="1"/>
    <col min="4615" max="4615" width="13.7109375" style="12" customWidth="1"/>
    <col min="4616" max="4616" width="40.85546875" style="12" customWidth="1"/>
    <col min="4617" max="4617" width="13.7109375" style="12" customWidth="1"/>
    <col min="4618" max="4618" width="31.140625" style="12" customWidth="1"/>
    <col min="4619" max="4620" width="13.7109375" style="12" customWidth="1"/>
    <col min="4621" max="4621" width="18.28515625" style="12" customWidth="1"/>
    <col min="4622" max="4622" width="18.140625" style="12" customWidth="1"/>
    <col min="4623" max="4623" width="10.7109375" style="12" customWidth="1"/>
    <col min="4624" max="4624" width="9.7109375" style="12" customWidth="1"/>
    <col min="4625" max="4625" width="17.85546875" style="12" customWidth="1"/>
    <col min="4626" max="4626" width="1.7109375" style="12" customWidth="1"/>
    <col min="4627" max="4649" width="3.7109375" style="12" customWidth="1"/>
    <col min="4650" max="4650" width="3.42578125" style="12" customWidth="1"/>
    <col min="4651" max="4667" width="3.7109375" style="12" customWidth="1"/>
    <col min="4668" max="4668" width="2.7109375" style="12" customWidth="1"/>
    <col min="4669" max="4866" width="3.7109375" style="12"/>
    <col min="4867" max="4867" width="1.7109375" style="12" customWidth="1"/>
    <col min="4868" max="4868" width="11.28515625" style="12" customWidth="1"/>
    <col min="4869" max="4869" width="10" style="12" customWidth="1"/>
    <col min="4870" max="4870" width="11.85546875" style="12" customWidth="1"/>
    <col min="4871" max="4871" width="13.7109375" style="12" customWidth="1"/>
    <col min="4872" max="4872" width="40.85546875" style="12" customWidth="1"/>
    <col min="4873" max="4873" width="13.7109375" style="12" customWidth="1"/>
    <col min="4874" max="4874" width="31.140625" style="12" customWidth="1"/>
    <col min="4875" max="4876" width="13.7109375" style="12" customWidth="1"/>
    <col min="4877" max="4877" width="18.28515625" style="12" customWidth="1"/>
    <col min="4878" max="4878" width="18.140625" style="12" customWidth="1"/>
    <col min="4879" max="4879" width="10.7109375" style="12" customWidth="1"/>
    <col min="4880" max="4880" width="9.7109375" style="12" customWidth="1"/>
    <col min="4881" max="4881" width="17.85546875" style="12" customWidth="1"/>
    <col min="4882" max="4882" width="1.7109375" style="12" customWidth="1"/>
    <col min="4883" max="4905" width="3.7109375" style="12" customWidth="1"/>
    <col min="4906" max="4906" width="3.42578125" style="12" customWidth="1"/>
    <col min="4907" max="4923" width="3.7109375" style="12" customWidth="1"/>
    <col min="4924" max="4924" width="2.7109375" style="12" customWidth="1"/>
    <col min="4925" max="5122" width="3.7109375" style="12"/>
    <col min="5123" max="5123" width="1.7109375" style="12" customWidth="1"/>
    <col min="5124" max="5124" width="11.28515625" style="12" customWidth="1"/>
    <col min="5125" max="5125" width="10" style="12" customWidth="1"/>
    <col min="5126" max="5126" width="11.85546875" style="12" customWidth="1"/>
    <col min="5127" max="5127" width="13.7109375" style="12" customWidth="1"/>
    <col min="5128" max="5128" width="40.85546875" style="12" customWidth="1"/>
    <col min="5129" max="5129" width="13.7109375" style="12" customWidth="1"/>
    <col min="5130" max="5130" width="31.140625" style="12" customWidth="1"/>
    <col min="5131" max="5132" width="13.7109375" style="12" customWidth="1"/>
    <col min="5133" max="5133" width="18.28515625" style="12" customWidth="1"/>
    <col min="5134" max="5134" width="18.140625" style="12" customWidth="1"/>
    <col min="5135" max="5135" width="10.7109375" style="12" customWidth="1"/>
    <col min="5136" max="5136" width="9.7109375" style="12" customWidth="1"/>
    <col min="5137" max="5137" width="17.85546875" style="12" customWidth="1"/>
    <col min="5138" max="5138" width="1.7109375" style="12" customWidth="1"/>
    <col min="5139" max="5161" width="3.7109375" style="12" customWidth="1"/>
    <col min="5162" max="5162" width="3.42578125" style="12" customWidth="1"/>
    <col min="5163" max="5179" width="3.7109375" style="12" customWidth="1"/>
    <col min="5180" max="5180" width="2.7109375" style="12" customWidth="1"/>
    <col min="5181" max="5378" width="3.7109375" style="12"/>
    <col min="5379" max="5379" width="1.7109375" style="12" customWidth="1"/>
    <col min="5380" max="5380" width="11.28515625" style="12" customWidth="1"/>
    <col min="5381" max="5381" width="10" style="12" customWidth="1"/>
    <col min="5382" max="5382" width="11.85546875" style="12" customWidth="1"/>
    <col min="5383" max="5383" width="13.7109375" style="12" customWidth="1"/>
    <col min="5384" max="5384" width="40.85546875" style="12" customWidth="1"/>
    <col min="5385" max="5385" width="13.7109375" style="12" customWidth="1"/>
    <col min="5386" max="5386" width="31.140625" style="12" customWidth="1"/>
    <col min="5387" max="5388" width="13.7109375" style="12" customWidth="1"/>
    <col min="5389" max="5389" width="18.28515625" style="12" customWidth="1"/>
    <col min="5390" max="5390" width="18.140625" style="12" customWidth="1"/>
    <col min="5391" max="5391" width="10.7109375" style="12" customWidth="1"/>
    <col min="5392" max="5392" width="9.7109375" style="12" customWidth="1"/>
    <col min="5393" max="5393" width="17.85546875" style="12" customWidth="1"/>
    <col min="5394" max="5394" width="1.7109375" style="12" customWidth="1"/>
    <col min="5395" max="5417" width="3.7109375" style="12" customWidth="1"/>
    <col min="5418" max="5418" width="3.42578125" style="12" customWidth="1"/>
    <col min="5419" max="5435" width="3.7109375" style="12" customWidth="1"/>
    <col min="5436" max="5436" width="2.7109375" style="12" customWidth="1"/>
    <col min="5437" max="5634" width="3.7109375" style="12"/>
    <col min="5635" max="5635" width="1.7109375" style="12" customWidth="1"/>
    <col min="5636" max="5636" width="11.28515625" style="12" customWidth="1"/>
    <col min="5637" max="5637" width="10" style="12" customWidth="1"/>
    <col min="5638" max="5638" width="11.85546875" style="12" customWidth="1"/>
    <col min="5639" max="5639" width="13.7109375" style="12" customWidth="1"/>
    <col min="5640" max="5640" width="40.85546875" style="12" customWidth="1"/>
    <col min="5641" max="5641" width="13.7109375" style="12" customWidth="1"/>
    <col min="5642" max="5642" width="31.140625" style="12" customWidth="1"/>
    <col min="5643" max="5644" width="13.7109375" style="12" customWidth="1"/>
    <col min="5645" max="5645" width="18.28515625" style="12" customWidth="1"/>
    <col min="5646" max="5646" width="18.140625" style="12" customWidth="1"/>
    <col min="5647" max="5647" width="10.7109375" style="12" customWidth="1"/>
    <col min="5648" max="5648" width="9.7109375" style="12" customWidth="1"/>
    <col min="5649" max="5649" width="17.85546875" style="12" customWidth="1"/>
    <col min="5650" max="5650" width="1.7109375" style="12" customWidth="1"/>
    <col min="5651" max="5673" width="3.7109375" style="12" customWidth="1"/>
    <col min="5674" max="5674" width="3.42578125" style="12" customWidth="1"/>
    <col min="5675" max="5691" width="3.7109375" style="12" customWidth="1"/>
    <col min="5692" max="5692" width="2.7109375" style="12" customWidth="1"/>
    <col min="5693" max="5890" width="3.7109375" style="12"/>
    <col min="5891" max="5891" width="1.7109375" style="12" customWidth="1"/>
    <col min="5892" max="5892" width="11.28515625" style="12" customWidth="1"/>
    <col min="5893" max="5893" width="10" style="12" customWidth="1"/>
    <col min="5894" max="5894" width="11.85546875" style="12" customWidth="1"/>
    <col min="5895" max="5895" width="13.7109375" style="12" customWidth="1"/>
    <col min="5896" max="5896" width="40.85546875" style="12" customWidth="1"/>
    <col min="5897" max="5897" width="13.7109375" style="12" customWidth="1"/>
    <col min="5898" max="5898" width="31.140625" style="12" customWidth="1"/>
    <col min="5899" max="5900" width="13.7109375" style="12" customWidth="1"/>
    <col min="5901" max="5901" width="18.28515625" style="12" customWidth="1"/>
    <col min="5902" max="5902" width="18.140625" style="12" customWidth="1"/>
    <col min="5903" max="5903" width="10.7109375" style="12" customWidth="1"/>
    <col min="5904" max="5904" width="9.7109375" style="12" customWidth="1"/>
    <col min="5905" max="5905" width="17.85546875" style="12" customWidth="1"/>
    <col min="5906" max="5906" width="1.7109375" style="12" customWidth="1"/>
    <col min="5907" max="5929" width="3.7109375" style="12" customWidth="1"/>
    <col min="5930" max="5930" width="3.42578125" style="12" customWidth="1"/>
    <col min="5931" max="5947" width="3.7109375" style="12" customWidth="1"/>
    <col min="5948" max="5948" width="2.7109375" style="12" customWidth="1"/>
    <col min="5949" max="6146" width="3.7109375" style="12"/>
    <col min="6147" max="6147" width="1.7109375" style="12" customWidth="1"/>
    <col min="6148" max="6148" width="11.28515625" style="12" customWidth="1"/>
    <col min="6149" max="6149" width="10" style="12" customWidth="1"/>
    <col min="6150" max="6150" width="11.85546875" style="12" customWidth="1"/>
    <col min="6151" max="6151" width="13.7109375" style="12" customWidth="1"/>
    <col min="6152" max="6152" width="40.85546875" style="12" customWidth="1"/>
    <col min="6153" max="6153" width="13.7109375" style="12" customWidth="1"/>
    <col min="6154" max="6154" width="31.140625" style="12" customWidth="1"/>
    <col min="6155" max="6156" width="13.7109375" style="12" customWidth="1"/>
    <col min="6157" max="6157" width="18.28515625" style="12" customWidth="1"/>
    <col min="6158" max="6158" width="18.140625" style="12" customWidth="1"/>
    <col min="6159" max="6159" width="10.7109375" style="12" customWidth="1"/>
    <col min="6160" max="6160" width="9.7109375" style="12" customWidth="1"/>
    <col min="6161" max="6161" width="17.85546875" style="12" customWidth="1"/>
    <col min="6162" max="6162" width="1.7109375" style="12" customWidth="1"/>
    <col min="6163" max="6185" width="3.7109375" style="12" customWidth="1"/>
    <col min="6186" max="6186" width="3.42578125" style="12" customWidth="1"/>
    <col min="6187" max="6203" width="3.7109375" style="12" customWidth="1"/>
    <col min="6204" max="6204" width="2.7109375" style="12" customWidth="1"/>
    <col min="6205" max="6402" width="3.7109375" style="12"/>
    <col min="6403" max="6403" width="1.7109375" style="12" customWidth="1"/>
    <col min="6404" max="6404" width="11.28515625" style="12" customWidth="1"/>
    <col min="6405" max="6405" width="10" style="12" customWidth="1"/>
    <col min="6406" max="6406" width="11.85546875" style="12" customWidth="1"/>
    <col min="6407" max="6407" width="13.7109375" style="12" customWidth="1"/>
    <col min="6408" max="6408" width="40.85546875" style="12" customWidth="1"/>
    <col min="6409" max="6409" width="13.7109375" style="12" customWidth="1"/>
    <col min="6410" max="6410" width="31.140625" style="12" customWidth="1"/>
    <col min="6411" max="6412" width="13.7109375" style="12" customWidth="1"/>
    <col min="6413" max="6413" width="18.28515625" style="12" customWidth="1"/>
    <col min="6414" max="6414" width="18.140625" style="12" customWidth="1"/>
    <col min="6415" max="6415" width="10.7109375" style="12" customWidth="1"/>
    <col min="6416" max="6416" width="9.7109375" style="12" customWidth="1"/>
    <col min="6417" max="6417" width="17.85546875" style="12" customWidth="1"/>
    <col min="6418" max="6418" width="1.7109375" style="12" customWidth="1"/>
    <col min="6419" max="6441" width="3.7109375" style="12" customWidth="1"/>
    <col min="6442" max="6442" width="3.42578125" style="12" customWidth="1"/>
    <col min="6443" max="6459" width="3.7109375" style="12" customWidth="1"/>
    <col min="6460" max="6460" width="2.7109375" style="12" customWidth="1"/>
    <col min="6461" max="6658" width="3.7109375" style="12"/>
    <col min="6659" max="6659" width="1.7109375" style="12" customWidth="1"/>
    <col min="6660" max="6660" width="11.28515625" style="12" customWidth="1"/>
    <col min="6661" max="6661" width="10" style="12" customWidth="1"/>
    <col min="6662" max="6662" width="11.85546875" style="12" customWidth="1"/>
    <col min="6663" max="6663" width="13.7109375" style="12" customWidth="1"/>
    <col min="6664" max="6664" width="40.85546875" style="12" customWidth="1"/>
    <col min="6665" max="6665" width="13.7109375" style="12" customWidth="1"/>
    <col min="6666" max="6666" width="31.140625" style="12" customWidth="1"/>
    <col min="6667" max="6668" width="13.7109375" style="12" customWidth="1"/>
    <col min="6669" max="6669" width="18.28515625" style="12" customWidth="1"/>
    <col min="6670" max="6670" width="18.140625" style="12" customWidth="1"/>
    <col min="6671" max="6671" width="10.7109375" style="12" customWidth="1"/>
    <col min="6672" max="6672" width="9.7109375" style="12" customWidth="1"/>
    <col min="6673" max="6673" width="17.85546875" style="12" customWidth="1"/>
    <col min="6674" max="6674" width="1.7109375" style="12" customWidth="1"/>
    <col min="6675" max="6697" width="3.7109375" style="12" customWidth="1"/>
    <col min="6698" max="6698" width="3.42578125" style="12" customWidth="1"/>
    <col min="6699" max="6715" width="3.7109375" style="12" customWidth="1"/>
    <col min="6716" max="6716" width="2.7109375" style="12" customWidth="1"/>
    <col min="6717" max="6914" width="3.7109375" style="12"/>
    <col min="6915" max="6915" width="1.7109375" style="12" customWidth="1"/>
    <col min="6916" max="6916" width="11.28515625" style="12" customWidth="1"/>
    <col min="6917" max="6917" width="10" style="12" customWidth="1"/>
    <col min="6918" max="6918" width="11.85546875" style="12" customWidth="1"/>
    <col min="6919" max="6919" width="13.7109375" style="12" customWidth="1"/>
    <col min="6920" max="6920" width="40.85546875" style="12" customWidth="1"/>
    <col min="6921" max="6921" width="13.7109375" style="12" customWidth="1"/>
    <col min="6922" max="6922" width="31.140625" style="12" customWidth="1"/>
    <col min="6923" max="6924" width="13.7109375" style="12" customWidth="1"/>
    <col min="6925" max="6925" width="18.28515625" style="12" customWidth="1"/>
    <col min="6926" max="6926" width="18.140625" style="12" customWidth="1"/>
    <col min="6927" max="6927" width="10.7109375" style="12" customWidth="1"/>
    <col min="6928" max="6928" width="9.7109375" style="12" customWidth="1"/>
    <col min="6929" max="6929" width="17.85546875" style="12" customWidth="1"/>
    <col min="6930" max="6930" width="1.7109375" style="12" customWidth="1"/>
    <col min="6931" max="6953" width="3.7109375" style="12" customWidth="1"/>
    <col min="6954" max="6954" width="3.42578125" style="12" customWidth="1"/>
    <col min="6955" max="6971" width="3.7109375" style="12" customWidth="1"/>
    <col min="6972" max="6972" width="2.7109375" style="12" customWidth="1"/>
    <col min="6973" max="7170" width="3.7109375" style="12"/>
    <col min="7171" max="7171" width="1.7109375" style="12" customWidth="1"/>
    <col min="7172" max="7172" width="11.28515625" style="12" customWidth="1"/>
    <col min="7173" max="7173" width="10" style="12" customWidth="1"/>
    <col min="7174" max="7174" width="11.85546875" style="12" customWidth="1"/>
    <col min="7175" max="7175" width="13.7109375" style="12" customWidth="1"/>
    <col min="7176" max="7176" width="40.85546875" style="12" customWidth="1"/>
    <col min="7177" max="7177" width="13.7109375" style="12" customWidth="1"/>
    <col min="7178" max="7178" width="31.140625" style="12" customWidth="1"/>
    <col min="7179" max="7180" width="13.7109375" style="12" customWidth="1"/>
    <col min="7181" max="7181" width="18.28515625" style="12" customWidth="1"/>
    <col min="7182" max="7182" width="18.140625" style="12" customWidth="1"/>
    <col min="7183" max="7183" width="10.7109375" style="12" customWidth="1"/>
    <col min="7184" max="7184" width="9.7109375" style="12" customWidth="1"/>
    <col min="7185" max="7185" width="17.85546875" style="12" customWidth="1"/>
    <col min="7186" max="7186" width="1.7109375" style="12" customWidth="1"/>
    <col min="7187" max="7209" width="3.7109375" style="12" customWidth="1"/>
    <col min="7210" max="7210" width="3.42578125" style="12" customWidth="1"/>
    <col min="7211" max="7227" width="3.7109375" style="12" customWidth="1"/>
    <col min="7228" max="7228" width="2.7109375" style="12" customWidth="1"/>
    <col min="7229" max="7426" width="3.7109375" style="12"/>
    <col min="7427" max="7427" width="1.7109375" style="12" customWidth="1"/>
    <col min="7428" max="7428" width="11.28515625" style="12" customWidth="1"/>
    <col min="7429" max="7429" width="10" style="12" customWidth="1"/>
    <col min="7430" max="7430" width="11.85546875" style="12" customWidth="1"/>
    <col min="7431" max="7431" width="13.7109375" style="12" customWidth="1"/>
    <col min="7432" max="7432" width="40.85546875" style="12" customWidth="1"/>
    <col min="7433" max="7433" width="13.7109375" style="12" customWidth="1"/>
    <col min="7434" max="7434" width="31.140625" style="12" customWidth="1"/>
    <col min="7435" max="7436" width="13.7109375" style="12" customWidth="1"/>
    <col min="7437" max="7437" width="18.28515625" style="12" customWidth="1"/>
    <col min="7438" max="7438" width="18.140625" style="12" customWidth="1"/>
    <col min="7439" max="7439" width="10.7109375" style="12" customWidth="1"/>
    <col min="7440" max="7440" width="9.7109375" style="12" customWidth="1"/>
    <col min="7441" max="7441" width="17.85546875" style="12" customWidth="1"/>
    <col min="7442" max="7442" width="1.7109375" style="12" customWidth="1"/>
    <col min="7443" max="7465" width="3.7109375" style="12" customWidth="1"/>
    <col min="7466" max="7466" width="3.42578125" style="12" customWidth="1"/>
    <col min="7467" max="7483" width="3.7109375" style="12" customWidth="1"/>
    <col min="7484" max="7484" width="2.7109375" style="12" customWidth="1"/>
    <col min="7485" max="7682" width="3.7109375" style="12"/>
    <col min="7683" max="7683" width="1.7109375" style="12" customWidth="1"/>
    <col min="7684" max="7684" width="11.28515625" style="12" customWidth="1"/>
    <col min="7685" max="7685" width="10" style="12" customWidth="1"/>
    <col min="7686" max="7686" width="11.85546875" style="12" customWidth="1"/>
    <col min="7687" max="7687" width="13.7109375" style="12" customWidth="1"/>
    <col min="7688" max="7688" width="40.85546875" style="12" customWidth="1"/>
    <col min="7689" max="7689" width="13.7109375" style="12" customWidth="1"/>
    <col min="7690" max="7690" width="31.140625" style="12" customWidth="1"/>
    <col min="7691" max="7692" width="13.7109375" style="12" customWidth="1"/>
    <col min="7693" max="7693" width="18.28515625" style="12" customWidth="1"/>
    <col min="7694" max="7694" width="18.140625" style="12" customWidth="1"/>
    <col min="7695" max="7695" width="10.7109375" style="12" customWidth="1"/>
    <col min="7696" max="7696" width="9.7109375" style="12" customWidth="1"/>
    <col min="7697" max="7697" width="17.85546875" style="12" customWidth="1"/>
    <col min="7698" max="7698" width="1.7109375" style="12" customWidth="1"/>
    <col min="7699" max="7721" width="3.7109375" style="12" customWidth="1"/>
    <col min="7722" max="7722" width="3.42578125" style="12" customWidth="1"/>
    <col min="7723" max="7739" width="3.7109375" style="12" customWidth="1"/>
    <col min="7740" max="7740" width="2.7109375" style="12" customWidth="1"/>
    <col min="7741" max="7938" width="3.7109375" style="12"/>
    <col min="7939" max="7939" width="1.7109375" style="12" customWidth="1"/>
    <col min="7940" max="7940" width="11.28515625" style="12" customWidth="1"/>
    <col min="7941" max="7941" width="10" style="12" customWidth="1"/>
    <col min="7942" max="7942" width="11.85546875" style="12" customWidth="1"/>
    <col min="7943" max="7943" width="13.7109375" style="12" customWidth="1"/>
    <col min="7944" max="7944" width="40.85546875" style="12" customWidth="1"/>
    <col min="7945" max="7945" width="13.7109375" style="12" customWidth="1"/>
    <col min="7946" max="7946" width="31.140625" style="12" customWidth="1"/>
    <col min="7947" max="7948" width="13.7109375" style="12" customWidth="1"/>
    <col min="7949" max="7949" width="18.28515625" style="12" customWidth="1"/>
    <col min="7950" max="7950" width="18.140625" style="12" customWidth="1"/>
    <col min="7951" max="7951" width="10.7109375" style="12" customWidth="1"/>
    <col min="7952" max="7952" width="9.7109375" style="12" customWidth="1"/>
    <col min="7953" max="7953" width="17.85546875" style="12" customWidth="1"/>
    <col min="7954" max="7954" width="1.7109375" style="12" customWidth="1"/>
    <col min="7955" max="7977" width="3.7109375" style="12" customWidth="1"/>
    <col min="7978" max="7978" width="3.42578125" style="12" customWidth="1"/>
    <col min="7979" max="7995" width="3.7109375" style="12" customWidth="1"/>
    <col min="7996" max="7996" width="2.7109375" style="12" customWidth="1"/>
    <col min="7997" max="8194" width="3.7109375" style="12"/>
    <col min="8195" max="8195" width="1.7109375" style="12" customWidth="1"/>
    <col min="8196" max="8196" width="11.28515625" style="12" customWidth="1"/>
    <col min="8197" max="8197" width="10" style="12" customWidth="1"/>
    <col min="8198" max="8198" width="11.85546875" style="12" customWidth="1"/>
    <col min="8199" max="8199" width="13.7109375" style="12" customWidth="1"/>
    <col min="8200" max="8200" width="40.85546875" style="12" customWidth="1"/>
    <col min="8201" max="8201" width="13.7109375" style="12" customWidth="1"/>
    <col min="8202" max="8202" width="31.140625" style="12" customWidth="1"/>
    <col min="8203" max="8204" width="13.7109375" style="12" customWidth="1"/>
    <col min="8205" max="8205" width="18.28515625" style="12" customWidth="1"/>
    <col min="8206" max="8206" width="18.140625" style="12" customWidth="1"/>
    <col min="8207" max="8207" width="10.7109375" style="12" customWidth="1"/>
    <col min="8208" max="8208" width="9.7109375" style="12" customWidth="1"/>
    <col min="8209" max="8209" width="17.85546875" style="12" customWidth="1"/>
    <col min="8210" max="8210" width="1.7109375" style="12" customWidth="1"/>
    <col min="8211" max="8233" width="3.7109375" style="12" customWidth="1"/>
    <col min="8234" max="8234" width="3.42578125" style="12" customWidth="1"/>
    <col min="8235" max="8251" width="3.7109375" style="12" customWidth="1"/>
    <col min="8252" max="8252" width="2.7109375" style="12" customWidth="1"/>
    <col min="8253" max="8450" width="3.7109375" style="12"/>
    <col min="8451" max="8451" width="1.7109375" style="12" customWidth="1"/>
    <col min="8452" max="8452" width="11.28515625" style="12" customWidth="1"/>
    <col min="8453" max="8453" width="10" style="12" customWidth="1"/>
    <col min="8454" max="8454" width="11.85546875" style="12" customWidth="1"/>
    <col min="8455" max="8455" width="13.7109375" style="12" customWidth="1"/>
    <col min="8456" max="8456" width="40.85546875" style="12" customWidth="1"/>
    <col min="8457" max="8457" width="13.7109375" style="12" customWidth="1"/>
    <col min="8458" max="8458" width="31.140625" style="12" customWidth="1"/>
    <col min="8459" max="8460" width="13.7109375" style="12" customWidth="1"/>
    <col min="8461" max="8461" width="18.28515625" style="12" customWidth="1"/>
    <col min="8462" max="8462" width="18.140625" style="12" customWidth="1"/>
    <col min="8463" max="8463" width="10.7109375" style="12" customWidth="1"/>
    <col min="8464" max="8464" width="9.7109375" style="12" customWidth="1"/>
    <col min="8465" max="8465" width="17.85546875" style="12" customWidth="1"/>
    <col min="8466" max="8466" width="1.7109375" style="12" customWidth="1"/>
    <col min="8467" max="8489" width="3.7109375" style="12" customWidth="1"/>
    <col min="8490" max="8490" width="3.42578125" style="12" customWidth="1"/>
    <col min="8491" max="8507" width="3.7109375" style="12" customWidth="1"/>
    <col min="8508" max="8508" width="2.7109375" style="12" customWidth="1"/>
    <col min="8509" max="8706" width="3.7109375" style="12"/>
    <col min="8707" max="8707" width="1.7109375" style="12" customWidth="1"/>
    <col min="8708" max="8708" width="11.28515625" style="12" customWidth="1"/>
    <col min="8709" max="8709" width="10" style="12" customWidth="1"/>
    <col min="8710" max="8710" width="11.85546875" style="12" customWidth="1"/>
    <col min="8711" max="8711" width="13.7109375" style="12" customWidth="1"/>
    <col min="8712" max="8712" width="40.85546875" style="12" customWidth="1"/>
    <col min="8713" max="8713" width="13.7109375" style="12" customWidth="1"/>
    <col min="8714" max="8714" width="31.140625" style="12" customWidth="1"/>
    <col min="8715" max="8716" width="13.7109375" style="12" customWidth="1"/>
    <col min="8717" max="8717" width="18.28515625" style="12" customWidth="1"/>
    <col min="8718" max="8718" width="18.140625" style="12" customWidth="1"/>
    <col min="8719" max="8719" width="10.7109375" style="12" customWidth="1"/>
    <col min="8720" max="8720" width="9.7109375" style="12" customWidth="1"/>
    <col min="8721" max="8721" width="17.85546875" style="12" customWidth="1"/>
    <col min="8722" max="8722" width="1.7109375" style="12" customWidth="1"/>
    <col min="8723" max="8745" width="3.7109375" style="12" customWidth="1"/>
    <col min="8746" max="8746" width="3.42578125" style="12" customWidth="1"/>
    <col min="8747" max="8763" width="3.7109375" style="12" customWidth="1"/>
    <col min="8764" max="8764" width="2.7109375" style="12" customWidth="1"/>
    <col min="8765" max="8962" width="3.7109375" style="12"/>
    <col min="8963" max="8963" width="1.7109375" style="12" customWidth="1"/>
    <col min="8964" max="8964" width="11.28515625" style="12" customWidth="1"/>
    <col min="8965" max="8965" width="10" style="12" customWidth="1"/>
    <col min="8966" max="8966" width="11.85546875" style="12" customWidth="1"/>
    <col min="8967" max="8967" width="13.7109375" style="12" customWidth="1"/>
    <col min="8968" max="8968" width="40.85546875" style="12" customWidth="1"/>
    <col min="8969" max="8969" width="13.7109375" style="12" customWidth="1"/>
    <col min="8970" max="8970" width="31.140625" style="12" customWidth="1"/>
    <col min="8971" max="8972" width="13.7109375" style="12" customWidth="1"/>
    <col min="8973" max="8973" width="18.28515625" style="12" customWidth="1"/>
    <col min="8974" max="8974" width="18.140625" style="12" customWidth="1"/>
    <col min="8975" max="8975" width="10.7109375" style="12" customWidth="1"/>
    <col min="8976" max="8976" width="9.7109375" style="12" customWidth="1"/>
    <col min="8977" max="8977" width="17.85546875" style="12" customWidth="1"/>
    <col min="8978" max="8978" width="1.7109375" style="12" customWidth="1"/>
    <col min="8979" max="9001" width="3.7109375" style="12" customWidth="1"/>
    <col min="9002" max="9002" width="3.42578125" style="12" customWidth="1"/>
    <col min="9003" max="9019" width="3.7109375" style="12" customWidth="1"/>
    <col min="9020" max="9020" width="2.7109375" style="12" customWidth="1"/>
    <col min="9021" max="9218" width="3.7109375" style="12"/>
    <col min="9219" max="9219" width="1.7109375" style="12" customWidth="1"/>
    <col min="9220" max="9220" width="11.28515625" style="12" customWidth="1"/>
    <col min="9221" max="9221" width="10" style="12" customWidth="1"/>
    <col min="9222" max="9222" width="11.85546875" style="12" customWidth="1"/>
    <col min="9223" max="9223" width="13.7109375" style="12" customWidth="1"/>
    <col min="9224" max="9224" width="40.85546875" style="12" customWidth="1"/>
    <col min="9225" max="9225" width="13.7109375" style="12" customWidth="1"/>
    <col min="9226" max="9226" width="31.140625" style="12" customWidth="1"/>
    <col min="9227" max="9228" width="13.7109375" style="12" customWidth="1"/>
    <col min="9229" max="9229" width="18.28515625" style="12" customWidth="1"/>
    <col min="9230" max="9230" width="18.140625" style="12" customWidth="1"/>
    <col min="9231" max="9231" width="10.7109375" style="12" customWidth="1"/>
    <col min="9232" max="9232" width="9.7109375" style="12" customWidth="1"/>
    <col min="9233" max="9233" width="17.85546875" style="12" customWidth="1"/>
    <col min="9234" max="9234" width="1.7109375" style="12" customWidth="1"/>
    <col min="9235" max="9257" width="3.7109375" style="12" customWidth="1"/>
    <col min="9258" max="9258" width="3.42578125" style="12" customWidth="1"/>
    <col min="9259" max="9275" width="3.7109375" style="12" customWidth="1"/>
    <col min="9276" max="9276" width="2.7109375" style="12" customWidth="1"/>
    <col min="9277" max="9474" width="3.7109375" style="12"/>
    <col min="9475" max="9475" width="1.7109375" style="12" customWidth="1"/>
    <col min="9476" max="9476" width="11.28515625" style="12" customWidth="1"/>
    <col min="9477" max="9477" width="10" style="12" customWidth="1"/>
    <col min="9478" max="9478" width="11.85546875" style="12" customWidth="1"/>
    <col min="9479" max="9479" width="13.7109375" style="12" customWidth="1"/>
    <col min="9480" max="9480" width="40.85546875" style="12" customWidth="1"/>
    <col min="9481" max="9481" width="13.7109375" style="12" customWidth="1"/>
    <col min="9482" max="9482" width="31.140625" style="12" customWidth="1"/>
    <col min="9483" max="9484" width="13.7109375" style="12" customWidth="1"/>
    <col min="9485" max="9485" width="18.28515625" style="12" customWidth="1"/>
    <col min="9486" max="9486" width="18.140625" style="12" customWidth="1"/>
    <col min="9487" max="9487" width="10.7109375" style="12" customWidth="1"/>
    <col min="9488" max="9488" width="9.7109375" style="12" customWidth="1"/>
    <col min="9489" max="9489" width="17.85546875" style="12" customWidth="1"/>
    <col min="9490" max="9490" width="1.7109375" style="12" customWidth="1"/>
    <col min="9491" max="9513" width="3.7109375" style="12" customWidth="1"/>
    <col min="9514" max="9514" width="3.42578125" style="12" customWidth="1"/>
    <col min="9515" max="9531" width="3.7109375" style="12" customWidth="1"/>
    <col min="9532" max="9532" width="2.7109375" style="12" customWidth="1"/>
    <col min="9533" max="9730" width="3.7109375" style="12"/>
    <col min="9731" max="9731" width="1.7109375" style="12" customWidth="1"/>
    <col min="9732" max="9732" width="11.28515625" style="12" customWidth="1"/>
    <col min="9733" max="9733" width="10" style="12" customWidth="1"/>
    <col min="9734" max="9734" width="11.85546875" style="12" customWidth="1"/>
    <col min="9735" max="9735" width="13.7109375" style="12" customWidth="1"/>
    <col min="9736" max="9736" width="40.85546875" style="12" customWidth="1"/>
    <col min="9737" max="9737" width="13.7109375" style="12" customWidth="1"/>
    <col min="9738" max="9738" width="31.140625" style="12" customWidth="1"/>
    <col min="9739" max="9740" width="13.7109375" style="12" customWidth="1"/>
    <col min="9741" max="9741" width="18.28515625" style="12" customWidth="1"/>
    <col min="9742" max="9742" width="18.140625" style="12" customWidth="1"/>
    <col min="9743" max="9743" width="10.7109375" style="12" customWidth="1"/>
    <col min="9744" max="9744" width="9.7109375" style="12" customWidth="1"/>
    <col min="9745" max="9745" width="17.85546875" style="12" customWidth="1"/>
    <col min="9746" max="9746" width="1.7109375" style="12" customWidth="1"/>
    <col min="9747" max="9769" width="3.7109375" style="12" customWidth="1"/>
    <col min="9770" max="9770" width="3.42578125" style="12" customWidth="1"/>
    <col min="9771" max="9787" width="3.7109375" style="12" customWidth="1"/>
    <col min="9788" max="9788" width="2.7109375" style="12" customWidth="1"/>
    <col min="9789" max="9986" width="3.7109375" style="12"/>
    <col min="9987" max="9987" width="1.7109375" style="12" customWidth="1"/>
    <col min="9988" max="9988" width="11.28515625" style="12" customWidth="1"/>
    <col min="9989" max="9989" width="10" style="12" customWidth="1"/>
    <col min="9990" max="9990" width="11.85546875" style="12" customWidth="1"/>
    <col min="9991" max="9991" width="13.7109375" style="12" customWidth="1"/>
    <col min="9992" max="9992" width="40.85546875" style="12" customWidth="1"/>
    <col min="9993" max="9993" width="13.7109375" style="12" customWidth="1"/>
    <col min="9994" max="9994" width="31.140625" style="12" customWidth="1"/>
    <col min="9995" max="9996" width="13.7109375" style="12" customWidth="1"/>
    <col min="9997" max="9997" width="18.28515625" style="12" customWidth="1"/>
    <col min="9998" max="9998" width="18.140625" style="12" customWidth="1"/>
    <col min="9999" max="9999" width="10.7109375" style="12" customWidth="1"/>
    <col min="10000" max="10000" width="9.7109375" style="12" customWidth="1"/>
    <col min="10001" max="10001" width="17.85546875" style="12" customWidth="1"/>
    <col min="10002" max="10002" width="1.7109375" style="12" customWidth="1"/>
    <col min="10003" max="10025" width="3.7109375" style="12" customWidth="1"/>
    <col min="10026" max="10026" width="3.42578125" style="12" customWidth="1"/>
    <col min="10027" max="10043" width="3.7109375" style="12" customWidth="1"/>
    <col min="10044" max="10044" width="2.7109375" style="12" customWidth="1"/>
    <col min="10045" max="10242" width="3.7109375" style="12"/>
    <col min="10243" max="10243" width="1.7109375" style="12" customWidth="1"/>
    <col min="10244" max="10244" width="11.28515625" style="12" customWidth="1"/>
    <col min="10245" max="10245" width="10" style="12" customWidth="1"/>
    <col min="10246" max="10246" width="11.85546875" style="12" customWidth="1"/>
    <col min="10247" max="10247" width="13.7109375" style="12" customWidth="1"/>
    <col min="10248" max="10248" width="40.85546875" style="12" customWidth="1"/>
    <col min="10249" max="10249" width="13.7109375" style="12" customWidth="1"/>
    <col min="10250" max="10250" width="31.140625" style="12" customWidth="1"/>
    <col min="10251" max="10252" width="13.7109375" style="12" customWidth="1"/>
    <col min="10253" max="10253" width="18.28515625" style="12" customWidth="1"/>
    <col min="10254" max="10254" width="18.140625" style="12" customWidth="1"/>
    <col min="10255" max="10255" width="10.7109375" style="12" customWidth="1"/>
    <col min="10256" max="10256" width="9.7109375" style="12" customWidth="1"/>
    <col min="10257" max="10257" width="17.85546875" style="12" customWidth="1"/>
    <col min="10258" max="10258" width="1.7109375" style="12" customWidth="1"/>
    <col min="10259" max="10281" width="3.7109375" style="12" customWidth="1"/>
    <col min="10282" max="10282" width="3.42578125" style="12" customWidth="1"/>
    <col min="10283" max="10299" width="3.7109375" style="12" customWidth="1"/>
    <col min="10300" max="10300" width="2.7109375" style="12" customWidth="1"/>
    <col min="10301" max="10498" width="3.7109375" style="12"/>
    <col min="10499" max="10499" width="1.7109375" style="12" customWidth="1"/>
    <col min="10500" max="10500" width="11.28515625" style="12" customWidth="1"/>
    <col min="10501" max="10501" width="10" style="12" customWidth="1"/>
    <col min="10502" max="10502" width="11.85546875" style="12" customWidth="1"/>
    <col min="10503" max="10503" width="13.7109375" style="12" customWidth="1"/>
    <col min="10504" max="10504" width="40.85546875" style="12" customWidth="1"/>
    <col min="10505" max="10505" width="13.7109375" style="12" customWidth="1"/>
    <col min="10506" max="10506" width="31.140625" style="12" customWidth="1"/>
    <col min="10507" max="10508" width="13.7109375" style="12" customWidth="1"/>
    <col min="10509" max="10509" width="18.28515625" style="12" customWidth="1"/>
    <col min="10510" max="10510" width="18.140625" style="12" customWidth="1"/>
    <col min="10511" max="10511" width="10.7109375" style="12" customWidth="1"/>
    <col min="10512" max="10512" width="9.7109375" style="12" customWidth="1"/>
    <col min="10513" max="10513" width="17.85546875" style="12" customWidth="1"/>
    <col min="10514" max="10514" width="1.7109375" style="12" customWidth="1"/>
    <col min="10515" max="10537" width="3.7109375" style="12" customWidth="1"/>
    <col min="10538" max="10538" width="3.42578125" style="12" customWidth="1"/>
    <col min="10539" max="10555" width="3.7109375" style="12" customWidth="1"/>
    <col min="10556" max="10556" width="2.7109375" style="12" customWidth="1"/>
    <col min="10557" max="10754" width="3.7109375" style="12"/>
    <col min="10755" max="10755" width="1.7109375" style="12" customWidth="1"/>
    <col min="10756" max="10756" width="11.28515625" style="12" customWidth="1"/>
    <col min="10757" max="10757" width="10" style="12" customWidth="1"/>
    <col min="10758" max="10758" width="11.85546875" style="12" customWidth="1"/>
    <col min="10759" max="10759" width="13.7109375" style="12" customWidth="1"/>
    <col min="10760" max="10760" width="40.85546875" style="12" customWidth="1"/>
    <col min="10761" max="10761" width="13.7109375" style="12" customWidth="1"/>
    <col min="10762" max="10762" width="31.140625" style="12" customWidth="1"/>
    <col min="10763" max="10764" width="13.7109375" style="12" customWidth="1"/>
    <col min="10765" max="10765" width="18.28515625" style="12" customWidth="1"/>
    <col min="10766" max="10766" width="18.140625" style="12" customWidth="1"/>
    <col min="10767" max="10767" width="10.7109375" style="12" customWidth="1"/>
    <col min="10768" max="10768" width="9.7109375" style="12" customWidth="1"/>
    <col min="10769" max="10769" width="17.85546875" style="12" customWidth="1"/>
    <col min="10770" max="10770" width="1.7109375" style="12" customWidth="1"/>
    <col min="10771" max="10793" width="3.7109375" style="12" customWidth="1"/>
    <col min="10794" max="10794" width="3.42578125" style="12" customWidth="1"/>
    <col min="10795" max="10811" width="3.7109375" style="12" customWidth="1"/>
    <col min="10812" max="10812" width="2.7109375" style="12" customWidth="1"/>
    <col min="10813" max="11010" width="3.7109375" style="12"/>
    <col min="11011" max="11011" width="1.7109375" style="12" customWidth="1"/>
    <col min="11012" max="11012" width="11.28515625" style="12" customWidth="1"/>
    <col min="11013" max="11013" width="10" style="12" customWidth="1"/>
    <col min="11014" max="11014" width="11.85546875" style="12" customWidth="1"/>
    <col min="11015" max="11015" width="13.7109375" style="12" customWidth="1"/>
    <col min="11016" max="11016" width="40.85546875" style="12" customWidth="1"/>
    <col min="11017" max="11017" width="13.7109375" style="12" customWidth="1"/>
    <col min="11018" max="11018" width="31.140625" style="12" customWidth="1"/>
    <col min="11019" max="11020" width="13.7109375" style="12" customWidth="1"/>
    <col min="11021" max="11021" width="18.28515625" style="12" customWidth="1"/>
    <col min="11022" max="11022" width="18.140625" style="12" customWidth="1"/>
    <col min="11023" max="11023" width="10.7109375" style="12" customWidth="1"/>
    <col min="11024" max="11024" width="9.7109375" style="12" customWidth="1"/>
    <col min="11025" max="11025" width="17.85546875" style="12" customWidth="1"/>
    <col min="11026" max="11026" width="1.7109375" style="12" customWidth="1"/>
    <col min="11027" max="11049" width="3.7109375" style="12" customWidth="1"/>
    <col min="11050" max="11050" width="3.42578125" style="12" customWidth="1"/>
    <col min="11051" max="11067" width="3.7109375" style="12" customWidth="1"/>
    <col min="11068" max="11068" width="2.7109375" style="12" customWidth="1"/>
    <col min="11069" max="11266" width="3.7109375" style="12"/>
    <col min="11267" max="11267" width="1.7109375" style="12" customWidth="1"/>
    <col min="11268" max="11268" width="11.28515625" style="12" customWidth="1"/>
    <col min="11269" max="11269" width="10" style="12" customWidth="1"/>
    <col min="11270" max="11270" width="11.85546875" style="12" customWidth="1"/>
    <col min="11271" max="11271" width="13.7109375" style="12" customWidth="1"/>
    <col min="11272" max="11272" width="40.85546875" style="12" customWidth="1"/>
    <col min="11273" max="11273" width="13.7109375" style="12" customWidth="1"/>
    <col min="11274" max="11274" width="31.140625" style="12" customWidth="1"/>
    <col min="11275" max="11276" width="13.7109375" style="12" customWidth="1"/>
    <col min="11277" max="11277" width="18.28515625" style="12" customWidth="1"/>
    <col min="11278" max="11278" width="18.140625" style="12" customWidth="1"/>
    <col min="11279" max="11279" width="10.7109375" style="12" customWidth="1"/>
    <col min="11280" max="11280" width="9.7109375" style="12" customWidth="1"/>
    <col min="11281" max="11281" width="17.85546875" style="12" customWidth="1"/>
    <col min="11282" max="11282" width="1.7109375" style="12" customWidth="1"/>
    <col min="11283" max="11305" width="3.7109375" style="12" customWidth="1"/>
    <col min="11306" max="11306" width="3.42578125" style="12" customWidth="1"/>
    <col min="11307" max="11323" width="3.7109375" style="12" customWidth="1"/>
    <col min="11324" max="11324" width="2.7109375" style="12" customWidth="1"/>
    <col min="11325" max="11522" width="3.7109375" style="12"/>
    <col min="11523" max="11523" width="1.7109375" style="12" customWidth="1"/>
    <col min="11524" max="11524" width="11.28515625" style="12" customWidth="1"/>
    <col min="11525" max="11525" width="10" style="12" customWidth="1"/>
    <col min="11526" max="11526" width="11.85546875" style="12" customWidth="1"/>
    <col min="11527" max="11527" width="13.7109375" style="12" customWidth="1"/>
    <col min="11528" max="11528" width="40.85546875" style="12" customWidth="1"/>
    <col min="11529" max="11529" width="13.7109375" style="12" customWidth="1"/>
    <col min="11530" max="11530" width="31.140625" style="12" customWidth="1"/>
    <col min="11531" max="11532" width="13.7109375" style="12" customWidth="1"/>
    <col min="11533" max="11533" width="18.28515625" style="12" customWidth="1"/>
    <col min="11534" max="11534" width="18.140625" style="12" customWidth="1"/>
    <col min="11535" max="11535" width="10.7109375" style="12" customWidth="1"/>
    <col min="11536" max="11536" width="9.7109375" style="12" customWidth="1"/>
    <col min="11537" max="11537" width="17.85546875" style="12" customWidth="1"/>
    <col min="11538" max="11538" width="1.7109375" style="12" customWidth="1"/>
    <col min="11539" max="11561" width="3.7109375" style="12" customWidth="1"/>
    <col min="11562" max="11562" width="3.42578125" style="12" customWidth="1"/>
    <col min="11563" max="11579" width="3.7109375" style="12" customWidth="1"/>
    <col min="11580" max="11580" width="2.7109375" style="12" customWidth="1"/>
    <col min="11581" max="11778" width="3.7109375" style="12"/>
    <col min="11779" max="11779" width="1.7109375" style="12" customWidth="1"/>
    <col min="11780" max="11780" width="11.28515625" style="12" customWidth="1"/>
    <col min="11781" max="11781" width="10" style="12" customWidth="1"/>
    <col min="11782" max="11782" width="11.85546875" style="12" customWidth="1"/>
    <col min="11783" max="11783" width="13.7109375" style="12" customWidth="1"/>
    <col min="11784" max="11784" width="40.85546875" style="12" customWidth="1"/>
    <col min="11785" max="11785" width="13.7109375" style="12" customWidth="1"/>
    <col min="11786" max="11786" width="31.140625" style="12" customWidth="1"/>
    <col min="11787" max="11788" width="13.7109375" style="12" customWidth="1"/>
    <col min="11789" max="11789" width="18.28515625" style="12" customWidth="1"/>
    <col min="11790" max="11790" width="18.140625" style="12" customWidth="1"/>
    <col min="11791" max="11791" width="10.7109375" style="12" customWidth="1"/>
    <col min="11792" max="11792" width="9.7109375" style="12" customWidth="1"/>
    <col min="11793" max="11793" width="17.85546875" style="12" customWidth="1"/>
    <col min="11794" max="11794" width="1.7109375" style="12" customWidth="1"/>
    <col min="11795" max="11817" width="3.7109375" style="12" customWidth="1"/>
    <col min="11818" max="11818" width="3.42578125" style="12" customWidth="1"/>
    <col min="11819" max="11835" width="3.7109375" style="12" customWidth="1"/>
    <col min="11836" max="11836" width="2.7109375" style="12" customWidth="1"/>
    <col min="11837" max="12034" width="3.7109375" style="12"/>
    <col min="12035" max="12035" width="1.7109375" style="12" customWidth="1"/>
    <col min="12036" max="12036" width="11.28515625" style="12" customWidth="1"/>
    <col min="12037" max="12037" width="10" style="12" customWidth="1"/>
    <col min="12038" max="12038" width="11.85546875" style="12" customWidth="1"/>
    <col min="12039" max="12039" width="13.7109375" style="12" customWidth="1"/>
    <col min="12040" max="12040" width="40.85546875" style="12" customWidth="1"/>
    <col min="12041" max="12041" width="13.7109375" style="12" customWidth="1"/>
    <col min="12042" max="12042" width="31.140625" style="12" customWidth="1"/>
    <col min="12043" max="12044" width="13.7109375" style="12" customWidth="1"/>
    <col min="12045" max="12045" width="18.28515625" style="12" customWidth="1"/>
    <col min="12046" max="12046" width="18.140625" style="12" customWidth="1"/>
    <col min="12047" max="12047" width="10.7109375" style="12" customWidth="1"/>
    <col min="12048" max="12048" width="9.7109375" style="12" customWidth="1"/>
    <col min="12049" max="12049" width="17.85546875" style="12" customWidth="1"/>
    <col min="12050" max="12050" width="1.7109375" style="12" customWidth="1"/>
    <col min="12051" max="12073" width="3.7109375" style="12" customWidth="1"/>
    <col min="12074" max="12074" width="3.42578125" style="12" customWidth="1"/>
    <col min="12075" max="12091" width="3.7109375" style="12" customWidth="1"/>
    <col min="12092" max="12092" width="2.7109375" style="12" customWidth="1"/>
    <col min="12093" max="12290" width="3.7109375" style="12"/>
    <col min="12291" max="12291" width="1.7109375" style="12" customWidth="1"/>
    <col min="12292" max="12292" width="11.28515625" style="12" customWidth="1"/>
    <col min="12293" max="12293" width="10" style="12" customWidth="1"/>
    <col min="12294" max="12294" width="11.85546875" style="12" customWidth="1"/>
    <col min="12295" max="12295" width="13.7109375" style="12" customWidth="1"/>
    <col min="12296" max="12296" width="40.85546875" style="12" customWidth="1"/>
    <col min="12297" max="12297" width="13.7109375" style="12" customWidth="1"/>
    <col min="12298" max="12298" width="31.140625" style="12" customWidth="1"/>
    <col min="12299" max="12300" width="13.7109375" style="12" customWidth="1"/>
    <col min="12301" max="12301" width="18.28515625" style="12" customWidth="1"/>
    <col min="12302" max="12302" width="18.140625" style="12" customWidth="1"/>
    <col min="12303" max="12303" width="10.7109375" style="12" customWidth="1"/>
    <col min="12304" max="12304" width="9.7109375" style="12" customWidth="1"/>
    <col min="12305" max="12305" width="17.85546875" style="12" customWidth="1"/>
    <col min="12306" max="12306" width="1.7109375" style="12" customWidth="1"/>
    <col min="12307" max="12329" width="3.7109375" style="12" customWidth="1"/>
    <col min="12330" max="12330" width="3.42578125" style="12" customWidth="1"/>
    <col min="12331" max="12347" width="3.7109375" style="12" customWidth="1"/>
    <col min="12348" max="12348" width="2.7109375" style="12" customWidth="1"/>
    <col min="12349" max="12546" width="3.7109375" style="12"/>
    <col min="12547" max="12547" width="1.7109375" style="12" customWidth="1"/>
    <col min="12548" max="12548" width="11.28515625" style="12" customWidth="1"/>
    <col min="12549" max="12549" width="10" style="12" customWidth="1"/>
    <col min="12550" max="12550" width="11.85546875" style="12" customWidth="1"/>
    <col min="12551" max="12551" width="13.7109375" style="12" customWidth="1"/>
    <col min="12552" max="12552" width="40.85546875" style="12" customWidth="1"/>
    <col min="12553" max="12553" width="13.7109375" style="12" customWidth="1"/>
    <col min="12554" max="12554" width="31.140625" style="12" customWidth="1"/>
    <col min="12555" max="12556" width="13.7109375" style="12" customWidth="1"/>
    <col min="12557" max="12557" width="18.28515625" style="12" customWidth="1"/>
    <col min="12558" max="12558" width="18.140625" style="12" customWidth="1"/>
    <col min="12559" max="12559" width="10.7109375" style="12" customWidth="1"/>
    <col min="12560" max="12560" width="9.7109375" style="12" customWidth="1"/>
    <col min="12561" max="12561" width="17.85546875" style="12" customWidth="1"/>
    <col min="12562" max="12562" width="1.7109375" style="12" customWidth="1"/>
    <col min="12563" max="12585" width="3.7109375" style="12" customWidth="1"/>
    <col min="12586" max="12586" width="3.42578125" style="12" customWidth="1"/>
    <col min="12587" max="12603" width="3.7109375" style="12" customWidth="1"/>
    <col min="12604" max="12604" width="2.7109375" style="12" customWidth="1"/>
    <col min="12605" max="12802" width="3.7109375" style="12"/>
    <col min="12803" max="12803" width="1.7109375" style="12" customWidth="1"/>
    <col min="12804" max="12804" width="11.28515625" style="12" customWidth="1"/>
    <col min="12805" max="12805" width="10" style="12" customWidth="1"/>
    <col min="12806" max="12806" width="11.85546875" style="12" customWidth="1"/>
    <col min="12807" max="12807" width="13.7109375" style="12" customWidth="1"/>
    <col min="12808" max="12808" width="40.85546875" style="12" customWidth="1"/>
    <col min="12809" max="12809" width="13.7109375" style="12" customWidth="1"/>
    <col min="12810" max="12810" width="31.140625" style="12" customWidth="1"/>
    <col min="12811" max="12812" width="13.7109375" style="12" customWidth="1"/>
    <col min="12813" max="12813" width="18.28515625" style="12" customWidth="1"/>
    <col min="12814" max="12814" width="18.140625" style="12" customWidth="1"/>
    <col min="12815" max="12815" width="10.7109375" style="12" customWidth="1"/>
    <col min="12816" max="12816" width="9.7109375" style="12" customWidth="1"/>
    <col min="12817" max="12817" width="17.85546875" style="12" customWidth="1"/>
    <col min="12818" max="12818" width="1.7109375" style="12" customWidth="1"/>
    <col min="12819" max="12841" width="3.7109375" style="12" customWidth="1"/>
    <col min="12842" max="12842" width="3.42578125" style="12" customWidth="1"/>
    <col min="12843" max="12859" width="3.7109375" style="12" customWidth="1"/>
    <col min="12860" max="12860" width="2.7109375" style="12" customWidth="1"/>
    <col min="12861" max="13058" width="3.7109375" style="12"/>
    <col min="13059" max="13059" width="1.7109375" style="12" customWidth="1"/>
    <col min="13060" max="13060" width="11.28515625" style="12" customWidth="1"/>
    <col min="13061" max="13061" width="10" style="12" customWidth="1"/>
    <col min="13062" max="13062" width="11.85546875" style="12" customWidth="1"/>
    <col min="13063" max="13063" width="13.7109375" style="12" customWidth="1"/>
    <col min="13064" max="13064" width="40.85546875" style="12" customWidth="1"/>
    <col min="13065" max="13065" width="13.7109375" style="12" customWidth="1"/>
    <col min="13066" max="13066" width="31.140625" style="12" customWidth="1"/>
    <col min="13067" max="13068" width="13.7109375" style="12" customWidth="1"/>
    <col min="13069" max="13069" width="18.28515625" style="12" customWidth="1"/>
    <col min="13070" max="13070" width="18.140625" style="12" customWidth="1"/>
    <col min="13071" max="13071" width="10.7109375" style="12" customWidth="1"/>
    <col min="13072" max="13072" width="9.7109375" style="12" customWidth="1"/>
    <col min="13073" max="13073" width="17.85546875" style="12" customWidth="1"/>
    <col min="13074" max="13074" width="1.7109375" style="12" customWidth="1"/>
    <col min="13075" max="13097" width="3.7109375" style="12" customWidth="1"/>
    <col min="13098" max="13098" width="3.42578125" style="12" customWidth="1"/>
    <col min="13099" max="13115" width="3.7109375" style="12" customWidth="1"/>
    <col min="13116" max="13116" width="2.7109375" style="12" customWidth="1"/>
    <col min="13117" max="13314" width="3.7109375" style="12"/>
    <col min="13315" max="13315" width="1.7109375" style="12" customWidth="1"/>
    <col min="13316" max="13316" width="11.28515625" style="12" customWidth="1"/>
    <col min="13317" max="13317" width="10" style="12" customWidth="1"/>
    <col min="13318" max="13318" width="11.85546875" style="12" customWidth="1"/>
    <col min="13319" max="13319" width="13.7109375" style="12" customWidth="1"/>
    <col min="13320" max="13320" width="40.85546875" style="12" customWidth="1"/>
    <col min="13321" max="13321" width="13.7109375" style="12" customWidth="1"/>
    <col min="13322" max="13322" width="31.140625" style="12" customWidth="1"/>
    <col min="13323" max="13324" width="13.7109375" style="12" customWidth="1"/>
    <col min="13325" max="13325" width="18.28515625" style="12" customWidth="1"/>
    <col min="13326" max="13326" width="18.140625" style="12" customWidth="1"/>
    <col min="13327" max="13327" width="10.7109375" style="12" customWidth="1"/>
    <col min="13328" max="13328" width="9.7109375" style="12" customWidth="1"/>
    <col min="13329" max="13329" width="17.85546875" style="12" customWidth="1"/>
    <col min="13330" max="13330" width="1.7109375" style="12" customWidth="1"/>
    <col min="13331" max="13353" width="3.7109375" style="12" customWidth="1"/>
    <col min="13354" max="13354" width="3.42578125" style="12" customWidth="1"/>
    <col min="13355" max="13371" width="3.7109375" style="12" customWidth="1"/>
    <col min="13372" max="13372" width="2.7109375" style="12" customWidth="1"/>
    <col min="13373" max="13570" width="3.7109375" style="12"/>
    <col min="13571" max="13571" width="1.7109375" style="12" customWidth="1"/>
    <col min="13572" max="13572" width="11.28515625" style="12" customWidth="1"/>
    <col min="13573" max="13573" width="10" style="12" customWidth="1"/>
    <col min="13574" max="13574" width="11.85546875" style="12" customWidth="1"/>
    <col min="13575" max="13575" width="13.7109375" style="12" customWidth="1"/>
    <col min="13576" max="13576" width="40.85546875" style="12" customWidth="1"/>
    <col min="13577" max="13577" width="13.7109375" style="12" customWidth="1"/>
    <col min="13578" max="13578" width="31.140625" style="12" customWidth="1"/>
    <col min="13579" max="13580" width="13.7109375" style="12" customWidth="1"/>
    <col min="13581" max="13581" width="18.28515625" style="12" customWidth="1"/>
    <col min="13582" max="13582" width="18.140625" style="12" customWidth="1"/>
    <col min="13583" max="13583" width="10.7109375" style="12" customWidth="1"/>
    <col min="13584" max="13584" width="9.7109375" style="12" customWidth="1"/>
    <col min="13585" max="13585" width="17.85546875" style="12" customWidth="1"/>
    <col min="13586" max="13586" width="1.7109375" style="12" customWidth="1"/>
    <col min="13587" max="13609" width="3.7109375" style="12" customWidth="1"/>
    <col min="13610" max="13610" width="3.42578125" style="12" customWidth="1"/>
    <col min="13611" max="13627" width="3.7109375" style="12" customWidth="1"/>
    <col min="13628" max="13628" width="2.7109375" style="12" customWidth="1"/>
    <col min="13629" max="13826" width="3.7109375" style="12"/>
    <col min="13827" max="13827" width="1.7109375" style="12" customWidth="1"/>
    <col min="13828" max="13828" width="11.28515625" style="12" customWidth="1"/>
    <col min="13829" max="13829" width="10" style="12" customWidth="1"/>
    <col min="13830" max="13830" width="11.85546875" style="12" customWidth="1"/>
    <col min="13831" max="13831" width="13.7109375" style="12" customWidth="1"/>
    <col min="13832" max="13832" width="40.85546875" style="12" customWidth="1"/>
    <col min="13833" max="13833" width="13.7109375" style="12" customWidth="1"/>
    <col min="13834" max="13834" width="31.140625" style="12" customWidth="1"/>
    <col min="13835" max="13836" width="13.7109375" style="12" customWidth="1"/>
    <col min="13837" max="13837" width="18.28515625" style="12" customWidth="1"/>
    <col min="13838" max="13838" width="18.140625" style="12" customWidth="1"/>
    <col min="13839" max="13839" width="10.7109375" style="12" customWidth="1"/>
    <col min="13840" max="13840" width="9.7109375" style="12" customWidth="1"/>
    <col min="13841" max="13841" width="17.85546875" style="12" customWidth="1"/>
    <col min="13842" max="13842" width="1.7109375" style="12" customWidth="1"/>
    <col min="13843" max="13865" width="3.7109375" style="12" customWidth="1"/>
    <col min="13866" max="13866" width="3.42578125" style="12" customWidth="1"/>
    <col min="13867" max="13883" width="3.7109375" style="12" customWidth="1"/>
    <col min="13884" max="13884" width="2.7109375" style="12" customWidth="1"/>
    <col min="13885" max="14082" width="3.7109375" style="12"/>
    <col min="14083" max="14083" width="1.7109375" style="12" customWidth="1"/>
    <col min="14084" max="14084" width="11.28515625" style="12" customWidth="1"/>
    <col min="14085" max="14085" width="10" style="12" customWidth="1"/>
    <col min="14086" max="14086" width="11.85546875" style="12" customWidth="1"/>
    <col min="14087" max="14087" width="13.7109375" style="12" customWidth="1"/>
    <col min="14088" max="14088" width="40.85546875" style="12" customWidth="1"/>
    <col min="14089" max="14089" width="13.7109375" style="12" customWidth="1"/>
    <col min="14090" max="14090" width="31.140625" style="12" customWidth="1"/>
    <col min="14091" max="14092" width="13.7109375" style="12" customWidth="1"/>
    <col min="14093" max="14093" width="18.28515625" style="12" customWidth="1"/>
    <col min="14094" max="14094" width="18.140625" style="12" customWidth="1"/>
    <col min="14095" max="14095" width="10.7109375" style="12" customWidth="1"/>
    <col min="14096" max="14096" width="9.7109375" style="12" customWidth="1"/>
    <col min="14097" max="14097" width="17.85546875" style="12" customWidth="1"/>
    <col min="14098" max="14098" width="1.7109375" style="12" customWidth="1"/>
    <col min="14099" max="14121" width="3.7109375" style="12" customWidth="1"/>
    <col min="14122" max="14122" width="3.42578125" style="12" customWidth="1"/>
    <col min="14123" max="14139" width="3.7109375" style="12" customWidth="1"/>
    <col min="14140" max="14140" width="2.7109375" style="12" customWidth="1"/>
    <col min="14141" max="14338" width="3.7109375" style="12"/>
    <col min="14339" max="14339" width="1.7109375" style="12" customWidth="1"/>
    <col min="14340" max="14340" width="11.28515625" style="12" customWidth="1"/>
    <col min="14341" max="14341" width="10" style="12" customWidth="1"/>
    <col min="14342" max="14342" width="11.85546875" style="12" customWidth="1"/>
    <col min="14343" max="14343" width="13.7109375" style="12" customWidth="1"/>
    <col min="14344" max="14344" width="40.85546875" style="12" customWidth="1"/>
    <col min="14345" max="14345" width="13.7109375" style="12" customWidth="1"/>
    <col min="14346" max="14346" width="31.140625" style="12" customWidth="1"/>
    <col min="14347" max="14348" width="13.7109375" style="12" customWidth="1"/>
    <col min="14349" max="14349" width="18.28515625" style="12" customWidth="1"/>
    <col min="14350" max="14350" width="18.140625" style="12" customWidth="1"/>
    <col min="14351" max="14351" width="10.7109375" style="12" customWidth="1"/>
    <col min="14352" max="14352" width="9.7109375" style="12" customWidth="1"/>
    <col min="14353" max="14353" width="17.85546875" style="12" customWidth="1"/>
    <col min="14354" max="14354" width="1.7109375" style="12" customWidth="1"/>
    <col min="14355" max="14377" width="3.7109375" style="12" customWidth="1"/>
    <col min="14378" max="14378" width="3.42578125" style="12" customWidth="1"/>
    <col min="14379" max="14395" width="3.7109375" style="12" customWidth="1"/>
    <col min="14396" max="14396" width="2.7109375" style="12" customWidth="1"/>
    <col min="14397" max="14594" width="3.7109375" style="12"/>
    <col min="14595" max="14595" width="1.7109375" style="12" customWidth="1"/>
    <col min="14596" max="14596" width="11.28515625" style="12" customWidth="1"/>
    <col min="14597" max="14597" width="10" style="12" customWidth="1"/>
    <col min="14598" max="14598" width="11.85546875" style="12" customWidth="1"/>
    <col min="14599" max="14599" width="13.7109375" style="12" customWidth="1"/>
    <col min="14600" max="14600" width="40.85546875" style="12" customWidth="1"/>
    <col min="14601" max="14601" width="13.7109375" style="12" customWidth="1"/>
    <col min="14602" max="14602" width="31.140625" style="12" customWidth="1"/>
    <col min="14603" max="14604" width="13.7109375" style="12" customWidth="1"/>
    <col min="14605" max="14605" width="18.28515625" style="12" customWidth="1"/>
    <col min="14606" max="14606" width="18.140625" style="12" customWidth="1"/>
    <col min="14607" max="14607" width="10.7109375" style="12" customWidth="1"/>
    <col min="14608" max="14608" width="9.7109375" style="12" customWidth="1"/>
    <col min="14609" max="14609" width="17.85546875" style="12" customWidth="1"/>
    <col min="14610" max="14610" width="1.7109375" style="12" customWidth="1"/>
    <col min="14611" max="14633" width="3.7109375" style="12" customWidth="1"/>
    <col min="14634" max="14634" width="3.42578125" style="12" customWidth="1"/>
    <col min="14635" max="14651" width="3.7109375" style="12" customWidth="1"/>
    <col min="14652" max="14652" width="2.7109375" style="12" customWidth="1"/>
    <col min="14653" max="14850" width="3.7109375" style="12"/>
    <col min="14851" max="14851" width="1.7109375" style="12" customWidth="1"/>
    <col min="14852" max="14852" width="11.28515625" style="12" customWidth="1"/>
    <col min="14853" max="14853" width="10" style="12" customWidth="1"/>
    <col min="14854" max="14854" width="11.85546875" style="12" customWidth="1"/>
    <col min="14855" max="14855" width="13.7109375" style="12" customWidth="1"/>
    <col min="14856" max="14856" width="40.85546875" style="12" customWidth="1"/>
    <col min="14857" max="14857" width="13.7109375" style="12" customWidth="1"/>
    <col min="14858" max="14858" width="31.140625" style="12" customWidth="1"/>
    <col min="14859" max="14860" width="13.7109375" style="12" customWidth="1"/>
    <col min="14861" max="14861" width="18.28515625" style="12" customWidth="1"/>
    <col min="14862" max="14862" width="18.140625" style="12" customWidth="1"/>
    <col min="14863" max="14863" width="10.7109375" style="12" customWidth="1"/>
    <col min="14864" max="14864" width="9.7109375" style="12" customWidth="1"/>
    <col min="14865" max="14865" width="17.85546875" style="12" customWidth="1"/>
    <col min="14866" max="14866" width="1.7109375" style="12" customWidth="1"/>
    <col min="14867" max="14889" width="3.7109375" style="12" customWidth="1"/>
    <col min="14890" max="14890" width="3.42578125" style="12" customWidth="1"/>
    <col min="14891" max="14907" width="3.7109375" style="12" customWidth="1"/>
    <col min="14908" max="14908" width="2.7109375" style="12" customWidth="1"/>
    <col min="14909" max="15106" width="3.7109375" style="12"/>
    <col min="15107" max="15107" width="1.7109375" style="12" customWidth="1"/>
    <col min="15108" max="15108" width="11.28515625" style="12" customWidth="1"/>
    <col min="15109" max="15109" width="10" style="12" customWidth="1"/>
    <col min="15110" max="15110" width="11.85546875" style="12" customWidth="1"/>
    <col min="15111" max="15111" width="13.7109375" style="12" customWidth="1"/>
    <col min="15112" max="15112" width="40.85546875" style="12" customWidth="1"/>
    <col min="15113" max="15113" width="13.7109375" style="12" customWidth="1"/>
    <col min="15114" max="15114" width="31.140625" style="12" customWidth="1"/>
    <col min="15115" max="15116" width="13.7109375" style="12" customWidth="1"/>
    <col min="15117" max="15117" width="18.28515625" style="12" customWidth="1"/>
    <col min="15118" max="15118" width="18.140625" style="12" customWidth="1"/>
    <col min="15119" max="15119" width="10.7109375" style="12" customWidth="1"/>
    <col min="15120" max="15120" width="9.7109375" style="12" customWidth="1"/>
    <col min="15121" max="15121" width="17.85546875" style="12" customWidth="1"/>
    <col min="15122" max="15122" width="1.7109375" style="12" customWidth="1"/>
    <col min="15123" max="15145" width="3.7109375" style="12" customWidth="1"/>
    <col min="15146" max="15146" width="3.42578125" style="12" customWidth="1"/>
    <col min="15147" max="15163" width="3.7109375" style="12" customWidth="1"/>
    <col min="15164" max="15164" width="2.7109375" style="12" customWidth="1"/>
    <col min="15165" max="15362" width="3.7109375" style="12"/>
    <col min="15363" max="15363" width="1.7109375" style="12" customWidth="1"/>
    <col min="15364" max="15364" width="11.28515625" style="12" customWidth="1"/>
    <col min="15365" max="15365" width="10" style="12" customWidth="1"/>
    <col min="15366" max="15366" width="11.85546875" style="12" customWidth="1"/>
    <col min="15367" max="15367" width="13.7109375" style="12" customWidth="1"/>
    <col min="15368" max="15368" width="40.85546875" style="12" customWidth="1"/>
    <col min="15369" max="15369" width="13.7109375" style="12" customWidth="1"/>
    <col min="15370" max="15370" width="31.140625" style="12" customWidth="1"/>
    <col min="15371" max="15372" width="13.7109375" style="12" customWidth="1"/>
    <col min="15373" max="15373" width="18.28515625" style="12" customWidth="1"/>
    <col min="15374" max="15374" width="18.140625" style="12" customWidth="1"/>
    <col min="15375" max="15375" width="10.7109375" style="12" customWidth="1"/>
    <col min="15376" max="15376" width="9.7109375" style="12" customWidth="1"/>
    <col min="15377" max="15377" width="17.85546875" style="12" customWidth="1"/>
    <col min="15378" max="15378" width="1.7109375" style="12" customWidth="1"/>
    <col min="15379" max="15401" width="3.7109375" style="12" customWidth="1"/>
    <col min="15402" max="15402" width="3.42578125" style="12" customWidth="1"/>
    <col min="15403" max="15419" width="3.7109375" style="12" customWidth="1"/>
    <col min="15420" max="15420" width="2.7109375" style="12" customWidth="1"/>
    <col min="15421" max="15618" width="3.7109375" style="12"/>
    <col min="15619" max="15619" width="1.7109375" style="12" customWidth="1"/>
    <col min="15620" max="15620" width="11.28515625" style="12" customWidth="1"/>
    <col min="15621" max="15621" width="10" style="12" customWidth="1"/>
    <col min="15622" max="15622" width="11.85546875" style="12" customWidth="1"/>
    <col min="15623" max="15623" width="13.7109375" style="12" customWidth="1"/>
    <col min="15624" max="15624" width="40.85546875" style="12" customWidth="1"/>
    <col min="15625" max="15625" width="13.7109375" style="12" customWidth="1"/>
    <col min="15626" max="15626" width="31.140625" style="12" customWidth="1"/>
    <col min="15627" max="15628" width="13.7109375" style="12" customWidth="1"/>
    <col min="15629" max="15629" width="18.28515625" style="12" customWidth="1"/>
    <col min="15630" max="15630" width="18.140625" style="12" customWidth="1"/>
    <col min="15631" max="15631" width="10.7109375" style="12" customWidth="1"/>
    <col min="15632" max="15632" width="9.7109375" style="12" customWidth="1"/>
    <col min="15633" max="15633" width="17.85546875" style="12" customWidth="1"/>
    <col min="15634" max="15634" width="1.7109375" style="12" customWidth="1"/>
    <col min="15635" max="15657" width="3.7109375" style="12" customWidth="1"/>
    <col min="15658" max="15658" width="3.42578125" style="12" customWidth="1"/>
    <col min="15659" max="15675" width="3.7109375" style="12" customWidth="1"/>
    <col min="15676" max="15676" width="2.7109375" style="12" customWidth="1"/>
    <col min="15677" max="15874" width="3.7109375" style="12"/>
    <col min="15875" max="15875" width="1.7109375" style="12" customWidth="1"/>
    <col min="15876" max="15876" width="11.28515625" style="12" customWidth="1"/>
    <col min="15877" max="15877" width="10" style="12" customWidth="1"/>
    <col min="15878" max="15878" width="11.85546875" style="12" customWidth="1"/>
    <col min="15879" max="15879" width="13.7109375" style="12" customWidth="1"/>
    <col min="15880" max="15880" width="40.85546875" style="12" customWidth="1"/>
    <col min="15881" max="15881" width="13.7109375" style="12" customWidth="1"/>
    <col min="15882" max="15882" width="31.140625" style="12" customWidth="1"/>
    <col min="15883" max="15884" width="13.7109375" style="12" customWidth="1"/>
    <col min="15885" max="15885" width="18.28515625" style="12" customWidth="1"/>
    <col min="15886" max="15886" width="18.140625" style="12" customWidth="1"/>
    <col min="15887" max="15887" width="10.7109375" style="12" customWidth="1"/>
    <col min="15888" max="15888" width="9.7109375" style="12" customWidth="1"/>
    <col min="15889" max="15889" width="17.85546875" style="12" customWidth="1"/>
    <col min="15890" max="15890" width="1.7109375" style="12" customWidth="1"/>
    <col min="15891" max="15913" width="3.7109375" style="12" customWidth="1"/>
    <col min="15914" max="15914" width="3.42578125" style="12" customWidth="1"/>
    <col min="15915" max="15931" width="3.7109375" style="12" customWidth="1"/>
    <col min="15932" max="15932" width="2.7109375" style="12" customWidth="1"/>
    <col min="15933" max="16130" width="3.7109375" style="12"/>
    <col min="16131" max="16131" width="1.7109375" style="12" customWidth="1"/>
    <col min="16132" max="16132" width="11.28515625" style="12" customWidth="1"/>
    <col min="16133" max="16133" width="10" style="12" customWidth="1"/>
    <col min="16134" max="16134" width="11.85546875" style="12" customWidth="1"/>
    <col min="16135" max="16135" width="13.7109375" style="12" customWidth="1"/>
    <col min="16136" max="16136" width="40.85546875" style="12" customWidth="1"/>
    <col min="16137" max="16137" width="13.7109375" style="12" customWidth="1"/>
    <col min="16138" max="16138" width="31.140625" style="12" customWidth="1"/>
    <col min="16139" max="16140" width="13.7109375" style="12" customWidth="1"/>
    <col min="16141" max="16141" width="18.28515625" style="12" customWidth="1"/>
    <col min="16142" max="16142" width="18.140625" style="12" customWidth="1"/>
    <col min="16143" max="16143" width="10.7109375" style="12" customWidth="1"/>
    <col min="16144" max="16144" width="9.7109375" style="12" customWidth="1"/>
    <col min="16145" max="16145" width="17.85546875" style="12" customWidth="1"/>
    <col min="16146" max="16146" width="1.7109375" style="12" customWidth="1"/>
    <col min="16147" max="16169" width="3.7109375" style="12" customWidth="1"/>
    <col min="16170" max="16170" width="3.42578125" style="12" customWidth="1"/>
    <col min="16171" max="16187" width="3.7109375" style="12" customWidth="1"/>
    <col min="16188" max="16188" width="2.7109375" style="12" customWidth="1"/>
    <col min="16189" max="16384" width="3.7109375" style="12"/>
  </cols>
  <sheetData>
    <row r="1" spans="1:26" ht="11.25" customHeight="1">
      <c r="A1" s="13"/>
      <c r="B1" s="14"/>
      <c r="C1" s="14"/>
      <c r="D1" s="13"/>
      <c r="E1" s="15"/>
      <c r="F1" s="15"/>
      <c r="G1" s="15"/>
      <c r="H1" s="16"/>
      <c r="I1" s="103"/>
      <c r="J1" s="103"/>
      <c r="K1" s="15"/>
      <c r="L1" s="15"/>
      <c r="M1" s="16"/>
      <c r="N1" s="104"/>
      <c r="O1" s="105"/>
      <c r="R1" s="217" t="s">
        <v>78</v>
      </c>
    </row>
    <row r="2" spans="1:26" ht="17.25" customHeight="1">
      <c r="A2" s="13"/>
      <c r="B2" s="17" t="s">
        <v>79</v>
      </c>
      <c r="C2" s="951" t="s">
        <v>80</v>
      </c>
      <c r="D2" s="18" t="s">
        <v>81</v>
      </c>
      <c r="E2" s="959">
        <v>45212</v>
      </c>
      <c r="G2" s="19"/>
      <c r="H2" s="16"/>
      <c r="I2" s="103"/>
      <c r="J2" s="103"/>
      <c r="K2" s="15"/>
      <c r="L2" s="15"/>
      <c r="M2" s="16"/>
      <c r="N2" s="104"/>
      <c r="O2" s="105"/>
      <c r="P2" s="104"/>
      <c r="Q2" s="218"/>
      <c r="R2" s="15"/>
    </row>
    <row r="3" spans="1:26">
      <c r="A3" s="13"/>
      <c r="B3" s="20" t="s">
        <v>82</v>
      </c>
      <c r="C3" s="952"/>
      <c r="D3" s="21" t="s">
        <v>83</v>
      </c>
      <c r="E3" s="960"/>
      <c r="G3" s="15"/>
      <c r="H3" s="16"/>
      <c r="I3" s="103"/>
      <c r="J3" s="103"/>
      <c r="K3" s="15"/>
      <c r="L3" s="15"/>
      <c r="M3" s="16"/>
      <c r="N3" s="104"/>
      <c r="O3" s="105"/>
      <c r="P3" s="104"/>
      <c r="Q3" s="218"/>
      <c r="R3" s="15"/>
    </row>
    <row r="4" spans="1:26" ht="6" customHeight="1">
      <c r="A4" s="13"/>
      <c r="B4" s="14"/>
      <c r="C4" s="14"/>
      <c r="D4" s="13"/>
      <c r="E4" s="15" t="s">
        <v>23</v>
      </c>
      <c r="F4" s="15"/>
      <c r="G4" s="15"/>
      <c r="H4" s="16"/>
      <c r="I4" s="103"/>
      <c r="J4" s="103"/>
      <c r="K4" s="15"/>
      <c r="L4" s="15"/>
      <c r="M4" s="16"/>
      <c r="N4" s="104"/>
      <c r="O4" s="105"/>
      <c r="P4" s="104"/>
      <c r="Q4" s="218"/>
      <c r="R4" s="15"/>
    </row>
    <row r="5" spans="1:26" ht="18" customHeight="1">
      <c r="A5" s="22"/>
      <c r="B5" s="23" t="s">
        <v>84</v>
      </c>
      <c r="C5" s="23"/>
      <c r="D5" s="24"/>
      <c r="E5" s="25"/>
      <c r="F5" s="25"/>
      <c r="G5" s="25"/>
      <c r="H5" s="26"/>
      <c r="I5" s="106"/>
      <c r="J5" s="106"/>
      <c r="K5" s="25"/>
      <c r="L5" s="25"/>
      <c r="M5" s="26"/>
      <c r="N5" s="107"/>
      <c r="O5" s="108"/>
      <c r="P5" s="107"/>
      <c r="Q5" s="219"/>
      <c r="R5" s="220" t="s">
        <v>85</v>
      </c>
      <c r="S5" s="25"/>
    </row>
    <row r="6" spans="1:26" ht="18" customHeight="1">
      <c r="A6" s="22"/>
      <c r="B6" s="23" t="s">
        <v>86</v>
      </c>
      <c r="C6" s="23"/>
      <c r="D6" s="24"/>
      <c r="E6" s="25"/>
      <c r="F6" s="25"/>
      <c r="G6" s="25"/>
      <c r="H6" s="26"/>
      <c r="I6" s="106"/>
      <c r="J6" s="106"/>
      <c r="K6" s="25"/>
      <c r="L6" s="25"/>
      <c r="M6" s="26"/>
      <c r="N6" s="107"/>
      <c r="O6" s="108"/>
      <c r="P6" s="107"/>
      <c r="Q6" s="219"/>
      <c r="R6" s="221" t="s">
        <v>87</v>
      </c>
      <c r="S6" s="25"/>
    </row>
    <row r="7" spans="1:26" ht="15" customHeight="1">
      <c r="A7" s="22"/>
      <c r="B7" s="27"/>
      <c r="C7" s="23" t="s">
        <v>88</v>
      </c>
      <c r="D7" s="27"/>
      <c r="E7" s="25"/>
      <c r="F7" s="25"/>
      <c r="G7" s="25"/>
      <c r="H7" s="26"/>
      <c r="I7" s="106"/>
      <c r="J7" s="106"/>
      <c r="K7" s="25"/>
      <c r="L7" s="25"/>
      <c r="M7" s="26"/>
      <c r="N7" s="107"/>
      <c r="O7" s="108"/>
      <c r="P7" s="107"/>
      <c r="Q7" s="219"/>
      <c r="R7" s="25"/>
      <c r="S7" s="25"/>
    </row>
    <row r="8" spans="1:26" ht="18.75" customHeight="1">
      <c r="A8" s="22"/>
      <c r="B8" s="28"/>
      <c r="C8" s="23" t="s">
        <v>89</v>
      </c>
      <c r="D8" s="24"/>
      <c r="E8" s="25"/>
      <c r="F8" s="25"/>
      <c r="G8" s="25"/>
      <c r="H8" s="26"/>
      <c r="I8" s="106"/>
      <c r="J8" s="106"/>
      <c r="K8" s="25"/>
      <c r="L8" s="25"/>
      <c r="M8" s="26"/>
      <c r="N8" s="107"/>
      <c r="O8" s="108"/>
      <c r="P8" s="107"/>
      <c r="Q8" s="219"/>
      <c r="R8" s="25"/>
      <c r="S8" s="25"/>
    </row>
    <row r="9" spans="1:26" ht="30" customHeight="1">
      <c r="A9" s="22"/>
      <c r="B9" s="27"/>
      <c r="C9" s="27"/>
      <c r="D9" s="28"/>
      <c r="E9" s="977" t="s">
        <v>90</v>
      </c>
      <c r="F9" s="978"/>
      <c r="G9" s="978"/>
      <c r="H9" s="978"/>
      <c r="I9" s="979" t="s">
        <v>91</v>
      </c>
      <c r="J9" s="980"/>
      <c r="K9" s="980"/>
      <c r="L9" s="980"/>
      <c r="M9" s="981" t="s">
        <v>92</v>
      </c>
      <c r="N9" s="982"/>
      <c r="O9" s="982"/>
      <c r="P9" s="982"/>
      <c r="Q9" s="983"/>
      <c r="R9" s="222"/>
      <c r="S9" s="25"/>
    </row>
    <row r="10" spans="1:26" ht="54.75" customHeight="1">
      <c r="A10" s="22"/>
      <c r="B10" s="29" t="s">
        <v>93</v>
      </c>
      <c r="C10" s="30" t="s">
        <v>94</v>
      </c>
      <c r="D10" s="30" t="s">
        <v>95</v>
      </c>
      <c r="E10" s="31" t="s">
        <v>96</v>
      </c>
      <c r="F10" s="32" t="s">
        <v>97</v>
      </c>
      <c r="G10" s="31" t="s">
        <v>98</v>
      </c>
      <c r="H10" s="33" t="s">
        <v>99</v>
      </c>
      <c r="I10" s="109" t="s">
        <v>100</v>
      </c>
      <c r="J10" s="32" t="s">
        <v>97</v>
      </c>
      <c r="K10" s="110" t="s">
        <v>99</v>
      </c>
      <c r="L10" s="33" t="s">
        <v>101</v>
      </c>
      <c r="M10" s="111" t="s">
        <v>100</v>
      </c>
      <c r="N10" s="984" t="s">
        <v>102</v>
      </c>
      <c r="O10" s="985"/>
      <c r="P10" s="986" t="s">
        <v>103</v>
      </c>
      <c r="Q10" s="987"/>
      <c r="R10" s="223" t="s">
        <v>104</v>
      </c>
      <c r="S10" s="25"/>
    </row>
    <row r="11" spans="1:26" ht="38.25">
      <c r="A11" s="22"/>
      <c r="B11" s="34" t="s">
        <v>105</v>
      </c>
      <c r="C11" s="35" t="s">
        <v>106</v>
      </c>
      <c r="D11" s="36" t="s">
        <v>107</v>
      </c>
      <c r="E11" s="37" t="s">
        <v>108</v>
      </c>
      <c r="F11" s="37" t="s">
        <v>109</v>
      </c>
      <c r="G11" s="37" t="s">
        <v>110</v>
      </c>
      <c r="H11" s="38" t="s">
        <v>111</v>
      </c>
      <c r="I11" s="112" t="s">
        <v>112</v>
      </c>
      <c r="J11" s="37" t="s">
        <v>113</v>
      </c>
      <c r="K11" s="113" t="s">
        <v>111</v>
      </c>
      <c r="L11" s="38" t="s">
        <v>114</v>
      </c>
      <c r="M11" s="114" t="s">
        <v>112</v>
      </c>
      <c r="N11" s="115" t="s">
        <v>115</v>
      </c>
      <c r="O11" s="116" t="s">
        <v>116</v>
      </c>
      <c r="P11" s="115" t="s">
        <v>115</v>
      </c>
      <c r="Q11" s="224" t="s">
        <v>117</v>
      </c>
      <c r="R11" s="225" t="s">
        <v>118</v>
      </c>
      <c r="S11" s="25"/>
    </row>
    <row r="12" spans="1:26" ht="23.25" customHeight="1">
      <c r="A12" s="22"/>
      <c r="B12" s="39"/>
      <c r="C12" s="39"/>
      <c r="D12" s="953">
        <f>4815+2.5</f>
        <v>4817.5</v>
      </c>
      <c r="E12" s="961" t="s">
        <v>262</v>
      </c>
      <c r="F12" s="40"/>
      <c r="G12" s="41"/>
      <c r="H12" s="42"/>
      <c r="I12" s="117"/>
      <c r="J12" s="118"/>
      <c r="K12" s="118"/>
      <c r="L12" s="119" t="s">
        <v>119</v>
      </c>
      <c r="M12" s="946" t="s">
        <v>120</v>
      </c>
      <c r="N12" s="947"/>
      <c r="O12" s="947"/>
      <c r="P12" s="947"/>
      <c r="Q12" s="948"/>
      <c r="R12" s="226"/>
      <c r="S12" s="25"/>
      <c r="T12" s="227" t="str">
        <f ca="1">IF(O12="","",(O12-TODAY()))</f>
        <v/>
      </c>
      <c r="U12" s="228"/>
    </row>
    <row r="13" spans="1:26" ht="18" customHeight="1">
      <c r="A13" s="22"/>
      <c r="B13" s="43"/>
      <c r="C13" s="43"/>
      <c r="D13" s="954"/>
      <c r="E13" s="962"/>
      <c r="F13" s="45"/>
      <c r="G13" s="46"/>
      <c r="H13" s="47"/>
      <c r="I13" s="120"/>
      <c r="J13" s="121"/>
      <c r="K13" s="121"/>
      <c r="L13" s="122"/>
      <c r="M13" s="123" t="s">
        <v>121</v>
      </c>
      <c r="N13" s="124">
        <f>4808.4+25</f>
        <v>4833.3999999999996</v>
      </c>
      <c r="O13" s="125"/>
      <c r="P13" s="126">
        <f>N13-D12</f>
        <v>15.899999999999636</v>
      </c>
      <c r="Q13" s="229"/>
      <c r="R13" s="60" t="s">
        <v>122</v>
      </c>
      <c r="S13" s="25"/>
      <c r="T13" s="227"/>
      <c r="U13" s="228"/>
      <c r="Z13" s="278"/>
    </row>
    <row r="14" spans="1:26" ht="18" customHeight="1">
      <c r="A14" s="22"/>
      <c r="B14" s="43"/>
      <c r="C14" s="43"/>
      <c r="D14" s="954"/>
      <c r="E14" s="962"/>
      <c r="F14" s="45"/>
      <c r="G14" s="46"/>
      <c r="H14" s="47"/>
      <c r="I14" s="120"/>
      <c r="J14" s="121"/>
      <c r="K14" s="121"/>
      <c r="L14" s="122"/>
      <c r="M14" s="127" t="s">
        <v>123</v>
      </c>
      <c r="N14" s="128">
        <f>4790.1+50</f>
        <v>4840.1000000000004</v>
      </c>
      <c r="O14" s="129"/>
      <c r="P14" s="130">
        <f>N14-D12</f>
        <v>22.600000000000364</v>
      </c>
      <c r="Q14" s="230"/>
      <c r="R14" s="231" t="s">
        <v>124</v>
      </c>
      <c r="S14" s="25"/>
      <c r="T14" s="227"/>
      <c r="U14" s="228"/>
    </row>
    <row r="15" spans="1:26" ht="18" customHeight="1">
      <c r="A15" s="22"/>
      <c r="B15" s="43"/>
      <c r="C15" s="43"/>
      <c r="D15" s="954"/>
      <c r="E15" s="962"/>
      <c r="F15" s="45"/>
      <c r="G15" s="48"/>
      <c r="H15" s="47"/>
      <c r="I15" s="120"/>
      <c r="J15" s="121"/>
      <c r="K15" s="121"/>
      <c r="L15" s="122"/>
      <c r="M15" s="127" t="s">
        <v>125</v>
      </c>
      <c r="N15" s="128">
        <f>4790.1+100</f>
        <v>4890.1000000000004</v>
      </c>
      <c r="O15" s="129"/>
      <c r="P15" s="128">
        <f>N15-D12</f>
        <v>72.600000000000364</v>
      </c>
      <c r="Q15" s="232"/>
      <c r="R15" s="233" t="s">
        <v>126</v>
      </c>
      <c r="S15" s="25"/>
      <c r="T15" s="227"/>
      <c r="U15" s="228"/>
    </row>
    <row r="16" spans="1:26" ht="18" customHeight="1">
      <c r="A16" s="22"/>
      <c r="B16" s="43"/>
      <c r="C16" s="43"/>
      <c r="D16" s="954"/>
      <c r="E16" s="962"/>
      <c r="F16" s="45"/>
      <c r="G16" s="48"/>
      <c r="H16" s="47"/>
      <c r="I16" s="120"/>
      <c r="J16" s="121"/>
      <c r="K16" s="121"/>
      <c r="L16" s="122"/>
      <c r="M16" s="127" t="s">
        <v>127</v>
      </c>
      <c r="N16" s="128">
        <f>4781.1+150</f>
        <v>4931.1000000000004</v>
      </c>
      <c r="O16" s="129"/>
      <c r="P16" s="131">
        <f>N16-D12</f>
        <v>113.60000000000036</v>
      </c>
      <c r="Q16" s="232"/>
      <c r="R16" s="234"/>
      <c r="S16" s="25"/>
      <c r="T16" s="227"/>
      <c r="U16" s="228"/>
    </row>
    <row r="17" spans="1:26" ht="18" customHeight="1">
      <c r="A17" s="22"/>
      <c r="B17" s="43"/>
      <c r="C17" s="43"/>
      <c r="D17" s="954"/>
      <c r="E17" s="962"/>
      <c r="F17" s="45"/>
      <c r="G17" s="49"/>
      <c r="H17" s="47"/>
      <c r="I17" s="120"/>
      <c r="J17" s="121"/>
      <c r="K17" s="121"/>
      <c r="L17" s="122"/>
      <c r="M17" s="132" t="s">
        <v>128</v>
      </c>
      <c r="N17" s="133"/>
      <c r="O17" s="134">
        <v>45236</v>
      </c>
      <c r="P17" s="135"/>
      <c r="Q17" s="235">
        <f>O17-E2</f>
        <v>24</v>
      </c>
      <c r="R17" s="236" t="s">
        <v>129</v>
      </c>
      <c r="S17" s="25"/>
      <c r="T17" s="227"/>
      <c r="U17" s="228"/>
    </row>
    <row r="18" spans="1:26" ht="18" customHeight="1">
      <c r="A18" s="22"/>
      <c r="B18" s="43"/>
      <c r="C18" s="43"/>
      <c r="D18" s="954"/>
      <c r="E18" s="962"/>
      <c r="F18" s="50"/>
      <c r="G18" s="49"/>
      <c r="H18" s="51"/>
      <c r="I18" s="120"/>
      <c r="J18" s="121"/>
      <c r="K18" s="121"/>
      <c r="L18" s="122"/>
      <c r="M18" s="136" t="s">
        <v>130</v>
      </c>
      <c r="N18" s="137"/>
      <c r="O18" s="138">
        <v>45225</v>
      </c>
      <c r="P18" s="139"/>
      <c r="Q18" s="237">
        <f>O18-E2</f>
        <v>13</v>
      </c>
      <c r="R18" s="794" t="s">
        <v>154</v>
      </c>
      <c r="S18" s="25"/>
      <c r="T18" s="227" t="str">
        <f ca="1">IF(O14="","",(O14-TODAY()))</f>
        <v/>
      </c>
      <c r="U18" s="228"/>
      <c r="Z18" s="5"/>
    </row>
    <row r="19" spans="1:26" ht="18" customHeight="1">
      <c r="A19" s="22"/>
      <c r="B19" s="43"/>
      <c r="C19" s="43"/>
      <c r="D19" s="954"/>
      <c r="E19" s="962"/>
      <c r="F19" s="45"/>
      <c r="G19" s="49"/>
      <c r="H19" s="52"/>
      <c r="I19" s="120"/>
      <c r="J19" s="121"/>
      <c r="K19" s="121"/>
      <c r="L19" s="122"/>
      <c r="M19" s="136" t="s">
        <v>131</v>
      </c>
      <c r="N19" s="137"/>
      <c r="O19" s="138">
        <v>45275</v>
      </c>
      <c r="P19" s="139"/>
      <c r="Q19" s="239">
        <f>O19-E2</f>
        <v>63</v>
      </c>
      <c r="R19" s="240"/>
      <c r="S19" s="25"/>
      <c r="T19" s="227"/>
      <c r="U19" s="228"/>
      <c r="Z19" s="5"/>
    </row>
    <row r="20" spans="1:26" ht="18" customHeight="1">
      <c r="A20" s="22"/>
      <c r="B20" s="43"/>
      <c r="C20" s="43"/>
      <c r="D20" s="954"/>
      <c r="E20" s="962"/>
      <c r="F20" s="45"/>
      <c r="G20" s="49"/>
      <c r="H20" s="47"/>
      <c r="I20" s="120"/>
      <c r="J20" s="121"/>
      <c r="K20" s="121"/>
      <c r="L20" s="122"/>
      <c r="M20" s="123" t="s">
        <v>133</v>
      </c>
      <c r="N20" s="140"/>
      <c r="O20" s="141" t="s">
        <v>206</v>
      </c>
      <c r="P20" s="140"/>
      <c r="Q20" s="241" t="s">
        <v>206</v>
      </c>
      <c r="R20" s="240"/>
      <c r="S20" s="25"/>
      <c r="T20" s="227"/>
      <c r="U20" s="228"/>
      <c r="Z20" s="5"/>
    </row>
    <row r="21" spans="1:26" ht="18" customHeight="1">
      <c r="A21" s="22"/>
      <c r="B21" s="43"/>
      <c r="C21" s="43"/>
      <c r="D21" s="954"/>
      <c r="E21" s="962"/>
      <c r="F21" s="45"/>
      <c r="G21" s="49"/>
      <c r="H21" s="47"/>
      <c r="I21" s="120"/>
      <c r="J21" s="121"/>
      <c r="K21" s="121"/>
      <c r="L21" s="122"/>
      <c r="M21" s="142" t="s">
        <v>135</v>
      </c>
      <c r="N21" s="143"/>
      <c r="O21" s="144">
        <v>45231</v>
      </c>
      <c r="P21" s="143"/>
      <c r="Q21" s="242">
        <f>O21-E2</f>
        <v>19</v>
      </c>
      <c r="R21" s="243"/>
      <c r="S21" s="25"/>
      <c r="T21" s="227"/>
      <c r="U21" s="228"/>
      <c r="Z21" s="5"/>
    </row>
    <row r="22" spans="1:26" ht="18" customHeight="1">
      <c r="A22" s="22"/>
      <c r="B22" s="43"/>
      <c r="C22" s="43"/>
      <c r="D22" s="954"/>
      <c r="E22" s="962"/>
      <c r="F22" s="45"/>
      <c r="G22" s="49"/>
      <c r="H22" s="47"/>
      <c r="I22" s="120"/>
      <c r="J22" s="121"/>
      <c r="K22" s="121"/>
      <c r="L22" s="122"/>
      <c r="M22" s="145"/>
      <c r="N22" s="146"/>
      <c r="O22" s="147" t="s">
        <v>137</v>
      </c>
      <c r="P22" s="146"/>
      <c r="Q22" s="244"/>
      <c r="R22" s="245"/>
      <c r="S22" s="25"/>
      <c r="T22" s="227"/>
      <c r="U22" s="228"/>
      <c r="Z22" s="5"/>
    </row>
    <row r="23" spans="1:26" ht="21.75" customHeight="1">
      <c r="A23" s="22"/>
      <c r="B23" s="43"/>
      <c r="C23" s="43"/>
      <c r="D23" s="954"/>
      <c r="E23" s="962"/>
      <c r="F23" s="45"/>
      <c r="G23" s="46"/>
      <c r="H23" s="47"/>
      <c r="I23" s="120"/>
      <c r="J23" s="121"/>
      <c r="K23" s="121"/>
      <c r="L23" s="122"/>
      <c r="M23" s="136" t="s">
        <v>138</v>
      </c>
      <c r="N23" s="128">
        <f>4790.1+50</f>
        <v>4840.1000000000004</v>
      </c>
      <c r="O23" s="148">
        <v>45251</v>
      </c>
      <c r="P23" s="149">
        <f>N23-D12</f>
        <v>22.600000000000364</v>
      </c>
      <c r="Q23" s="239">
        <f>O23-E2</f>
        <v>39</v>
      </c>
      <c r="R23" s="246" t="s">
        <v>139</v>
      </c>
      <c r="S23" s="25"/>
      <c r="T23" s="227"/>
      <c r="U23" s="228"/>
      <c r="Z23" s="5"/>
    </row>
    <row r="24" spans="1:26" ht="18" customHeight="1">
      <c r="A24" s="22"/>
      <c r="B24" s="53" t="s">
        <v>140</v>
      </c>
      <c r="C24" s="43"/>
      <c r="D24" s="954"/>
      <c r="E24" s="962"/>
      <c r="F24" s="45"/>
      <c r="G24" s="46"/>
      <c r="H24" s="47"/>
      <c r="I24" s="120"/>
      <c r="J24" s="121"/>
      <c r="K24" s="121"/>
      <c r="L24" s="122"/>
      <c r="M24" s="136" t="s">
        <v>141</v>
      </c>
      <c r="N24" s="150"/>
      <c r="O24" s="148">
        <v>45274</v>
      </c>
      <c r="P24" s="150"/>
      <c r="Q24" s="247">
        <f>O24-E2</f>
        <v>62</v>
      </c>
      <c r="R24" s="248" t="s">
        <v>126</v>
      </c>
      <c r="S24" s="25"/>
      <c r="T24" s="227"/>
      <c r="U24" s="228"/>
      <c r="Z24" s="5"/>
    </row>
    <row r="25" spans="1:26" ht="18" customHeight="1">
      <c r="A25" s="22"/>
      <c r="B25" s="54">
        <v>31307</v>
      </c>
      <c r="C25" s="43"/>
      <c r="D25" s="954"/>
      <c r="E25" s="962"/>
      <c r="F25" s="45"/>
      <c r="G25" s="46"/>
      <c r="H25" s="47"/>
      <c r="I25" s="120"/>
      <c r="J25" s="121"/>
      <c r="K25" s="121"/>
      <c r="L25" s="122"/>
      <c r="M25" s="136" t="s">
        <v>142</v>
      </c>
      <c r="N25" s="137"/>
      <c r="O25" s="148">
        <v>45326</v>
      </c>
      <c r="P25" s="137"/>
      <c r="Q25" s="239">
        <f>O25-E2</f>
        <v>114</v>
      </c>
      <c r="R25" s="249"/>
      <c r="S25" s="25"/>
      <c r="T25" s="227"/>
      <c r="U25" s="228"/>
      <c r="Z25" s="5"/>
    </row>
    <row r="26" spans="1:26" ht="18" customHeight="1">
      <c r="A26" s="22"/>
      <c r="B26" s="55"/>
      <c r="C26" s="43"/>
      <c r="D26" s="954"/>
      <c r="E26" s="962"/>
      <c r="F26" s="56"/>
      <c r="G26" s="57"/>
      <c r="H26" s="58"/>
      <c r="I26" s="120"/>
      <c r="J26" s="121"/>
      <c r="K26" s="121"/>
      <c r="L26" s="122"/>
      <c r="M26" s="151" t="s">
        <v>252</v>
      </c>
      <c r="N26" s="137"/>
      <c r="O26" s="148">
        <v>45364</v>
      </c>
      <c r="P26" s="152"/>
      <c r="Q26" s="239">
        <f>O26-E2</f>
        <v>152</v>
      </c>
      <c r="R26" s="249"/>
      <c r="S26" s="25"/>
      <c r="T26" s="227"/>
      <c r="U26" s="228"/>
      <c r="Z26" s="5"/>
    </row>
    <row r="27" spans="1:26" ht="18" customHeight="1">
      <c r="A27" s="22"/>
      <c r="B27" s="55"/>
      <c r="C27" s="43"/>
      <c r="D27" s="954"/>
      <c r="E27" s="962"/>
      <c r="F27" s="45"/>
      <c r="G27" s="59"/>
      <c r="H27" s="47"/>
      <c r="I27" s="120"/>
      <c r="J27" s="121"/>
      <c r="K27" s="121"/>
      <c r="L27" s="122"/>
      <c r="M27" s="151" t="s">
        <v>253</v>
      </c>
      <c r="N27" s="153"/>
      <c r="O27" s="148">
        <v>45364</v>
      </c>
      <c r="P27" s="152"/>
      <c r="Q27" s="239">
        <f>O27-E2</f>
        <v>152</v>
      </c>
      <c r="R27" s="251" t="s">
        <v>143</v>
      </c>
      <c r="S27" s="25"/>
      <c r="T27" s="227"/>
      <c r="U27" s="228"/>
      <c r="Z27" s="5"/>
    </row>
    <row r="28" spans="1:26" ht="18" customHeight="1">
      <c r="A28" s="22"/>
      <c r="B28" s="55"/>
      <c r="C28" s="43"/>
      <c r="D28" s="954"/>
      <c r="E28" s="962"/>
      <c r="F28" s="45"/>
      <c r="G28" s="46"/>
      <c r="H28" s="58"/>
      <c r="I28" s="120"/>
      <c r="J28" s="121"/>
      <c r="K28" s="121"/>
      <c r="L28" s="122"/>
      <c r="M28" s="136" t="s">
        <v>239</v>
      </c>
      <c r="N28" s="731">
        <f>4794.1+50</f>
        <v>4844.1000000000004</v>
      </c>
      <c r="O28" s="155"/>
      <c r="P28" s="131">
        <f>N28-D12</f>
        <v>26.600000000000364</v>
      </c>
      <c r="Q28" s="252"/>
      <c r="R28" s="255" t="s">
        <v>154</v>
      </c>
      <c r="S28" s="25"/>
      <c r="T28" s="227"/>
      <c r="U28" s="228"/>
      <c r="Z28" s="5"/>
    </row>
    <row r="29" spans="1:26" ht="18" customHeight="1">
      <c r="A29" s="22"/>
      <c r="B29" s="55"/>
      <c r="C29" s="43"/>
      <c r="D29" s="954"/>
      <c r="E29" s="962"/>
      <c r="F29" s="56"/>
      <c r="G29" s="60"/>
      <c r="H29" s="61"/>
      <c r="I29" s="156"/>
      <c r="J29" s="157"/>
      <c r="K29" s="64"/>
      <c r="L29" s="122"/>
      <c r="M29" s="136" t="s">
        <v>144</v>
      </c>
      <c r="N29" s="149">
        <f>4781.1+150</f>
        <v>4931.1000000000004</v>
      </c>
      <c r="O29" s="148">
        <v>45554</v>
      </c>
      <c r="P29" s="131">
        <f>N29-D12</f>
        <v>113.60000000000036</v>
      </c>
      <c r="Q29" s="239">
        <f>O29-E2</f>
        <v>342</v>
      </c>
      <c r="R29" s="798" t="s">
        <v>249</v>
      </c>
      <c r="S29" s="25"/>
      <c r="T29" s="227"/>
      <c r="U29" s="228"/>
    </row>
    <row r="30" spans="1:26" ht="18" customHeight="1">
      <c r="A30" s="22"/>
      <c r="B30" s="62" t="s">
        <v>145</v>
      </c>
      <c r="C30" s="55"/>
      <c r="D30" s="954"/>
      <c r="E30" s="962"/>
      <c r="F30" s="45"/>
      <c r="G30" s="63"/>
      <c r="H30" s="47"/>
      <c r="I30" s="156"/>
      <c r="J30" s="121"/>
      <c r="K30" s="121"/>
      <c r="L30" s="122"/>
      <c r="M30" s="136" t="s">
        <v>148</v>
      </c>
      <c r="N30" s="149">
        <f>4790.1+300</f>
        <v>5090.1000000000004</v>
      </c>
      <c r="O30" s="148">
        <v>45372</v>
      </c>
      <c r="P30" s="149">
        <f>N30-D12</f>
        <v>272.60000000000036</v>
      </c>
      <c r="Q30" s="253">
        <f>O30-E2</f>
        <v>160</v>
      </c>
      <c r="R30" s="799" t="s">
        <v>266</v>
      </c>
      <c r="S30" s="25"/>
      <c r="T30" s="227"/>
      <c r="U30" s="228"/>
    </row>
    <row r="31" spans="1:26" ht="18" customHeight="1">
      <c r="A31" s="22"/>
      <c r="B31" s="62" t="s">
        <v>147</v>
      </c>
      <c r="C31" s="55"/>
      <c r="D31" s="954"/>
      <c r="E31" s="962"/>
      <c r="F31" s="45"/>
      <c r="G31" s="46"/>
      <c r="H31" s="64"/>
      <c r="I31" s="156"/>
      <c r="J31" s="121"/>
      <c r="K31" s="121"/>
      <c r="L31" s="122"/>
      <c r="M31" s="127" t="s">
        <v>150</v>
      </c>
      <c r="N31" s="128">
        <f>4767.7+200</f>
        <v>4967.7</v>
      </c>
      <c r="O31" s="129"/>
      <c r="P31" s="131">
        <f>N31-D12</f>
        <v>150.19999999999982</v>
      </c>
      <c r="Q31" s="748"/>
      <c r="R31" s="799" t="s">
        <v>250</v>
      </c>
      <c r="S31" s="25"/>
      <c r="T31" s="227"/>
      <c r="U31" s="228"/>
    </row>
    <row r="32" spans="1:26" ht="18" customHeight="1">
      <c r="A32" s="22"/>
      <c r="B32" s="62" t="s">
        <v>149</v>
      </c>
      <c r="C32" s="55"/>
      <c r="D32" s="954"/>
      <c r="E32" s="962"/>
      <c r="F32" s="50"/>
      <c r="G32" s="57"/>
      <c r="H32" s="65"/>
      <c r="I32" s="158"/>
      <c r="J32" s="80"/>
      <c r="K32" s="80"/>
      <c r="L32" s="159"/>
      <c r="M32" s="383" t="s">
        <v>189</v>
      </c>
      <c r="N32" s="737">
        <f>4798.8+100</f>
        <v>4898.8</v>
      </c>
      <c r="O32" s="738"/>
      <c r="P32" s="739">
        <f>N32-D12</f>
        <v>81.300000000000182</v>
      </c>
      <c r="Q32" s="748"/>
      <c r="R32" s="800" t="s">
        <v>251</v>
      </c>
      <c r="S32" s="25"/>
      <c r="T32" s="227"/>
      <c r="U32" s="228"/>
    </row>
    <row r="33" spans="1:26" ht="18" customHeight="1">
      <c r="A33" s="22"/>
      <c r="B33" s="55"/>
      <c r="C33" s="62" t="s">
        <v>145</v>
      </c>
      <c r="D33" s="954"/>
      <c r="E33" s="962"/>
      <c r="F33" s="66"/>
      <c r="G33" s="57"/>
      <c r="H33" s="67"/>
      <c r="I33" s="120"/>
      <c r="J33" s="160"/>
      <c r="K33" s="160"/>
      <c r="L33" s="122"/>
      <c r="M33" s="127" t="s">
        <v>243</v>
      </c>
      <c r="N33" s="149">
        <v>4826.5</v>
      </c>
      <c r="O33" s="148">
        <v>45459</v>
      </c>
      <c r="P33" s="803">
        <f>N33-D12</f>
        <v>9</v>
      </c>
      <c r="Q33" s="253">
        <f>O33-E2</f>
        <v>247</v>
      </c>
      <c r="S33" s="25"/>
      <c r="T33" s="227"/>
      <c r="U33" s="228"/>
    </row>
    <row r="34" spans="1:26" ht="18" customHeight="1">
      <c r="A34" s="22"/>
      <c r="B34" s="55"/>
      <c r="C34" s="68">
        <f>D12-1613.9</f>
        <v>3203.6</v>
      </c>
      <c r="D34" s="954"/>
      <c r="E34" s="962"/>
      <c r="F34" s="69"/>
      <c r="H34" s="70"/>
      <c r="I34" s="161"/>
      <c r="J34" s="162"/>
      <c r="K34" s="163"/>
      <c r="L34" s="164"/>
      <c r="M34" s="136" t="s">
        <v>244</v>
      </c>
      <c r="N34" s="149">
        <v>4830.2</v>
      </c>
      <c r="O34" s="148">
        <v>45427</v>
      </c>
      <c r="P34" s="149">
        <f>N34-D12</f>
        <v>12.699999999999818</v>
      </c>
      <c r="Q34" s="253">
        <f>O34-E2</f>
        <v>215</v>
      </c>
      <c r="R34" s="254"/>
      <c r="S34" s="25"/>
      <c r="T34" s="227" t="str">
        <f ca="1">IF(O15="","",(O15-TODAY()))</f>
        <v/>
      </c>
      <c r="U34" s="228"/>
    </row>
    <row r="35" spans="1:26" ht="18" customHeight="1">
      <c r="A35" s="22"/>
      <c r="B35" s="55"/>
      <c r="C35" s="68"/>
      <c r="D35" s="954"/>
      <c r="E35" s="962"/>
      <c r="F35" s="71"/>
      <c r="G35" s="57"/>
      <c r="H35" s="70"/>
      <c r="I35" s="161"/>
      <c r="J35" s="162"/>
      <c r="K35" s="163"/>
      <c r="L35" s="164"/>
      <c r="M35" s="383"/>
      <c r="N35" s="768"/>
      <c r="O35" s="797"/>
      <c r="P35" s="768"/>
      <c r="Q35" s="748"/>
      <c r="R35" s="245"/>
      <c r="S35" s="25"/>
      <c r="T35" s="227"/>
      <c r="U35" s="228"/>
    </row>
    <row r="36" spans="1:26" ht="18" customHeight="1">
      <c r="A36" s="22"/>
      <c r="B36" s="55"/>
      <c r="C36" s="68"/>
      <c r="D36" s="954"/>
      <c r="E36" s="962"/>
      <c r="F36" s="69"/>
      <c r="G36" s="59"/>
      <c r="H36" s="70"/>
      <c r="I36" s="790" t="s">
        <v>261</v>
      </c>
      <c r="J36" s="801" t="s">
        <v>259</v>
      </c>
      <c r="K36" s="791" t="s">
        <v>265</v>
      </c>
      <c r="L36" s="164"/>
      <c r="M36" s="767" t="s">
        <v>245</v>
      </c>
      <c r="N36" s="768"/>
      <c r="O36" s="148">
        <v>45276</v>
      </c>
      <c r="P36" s="154"/>
      <c r="Q36" s="250">
        <f>O36-E2</f>
        <v>64</v>
      </c>
      <c r="R36" s="245"/>
      <c r="S36" s="25"/>
      <c r="T36" s="227"/>
      <c r="U36" s="228"/>
    </row>
    <row r="37" spans="1:26" ht="18" customHeight="1">
      <c r="A37" s="22"/>
      <c r="B37" s="55"/>
      <c r="C37" s="68"/>
      <c r="D37" s="954"/>
      <c r="E37" s="962"/>
      <c r="F37" s="742"/>
      <c r="G37" s="59"/>
      <c r="H37" s="70"/>
      <c r="I37" s="161"/>
      <c r="J37" s="162"/>
      <c r="K37" s="163"/>
      <c r="L37" s="164"/>
      <c r="M37" s="767" t="s">
        <v>246</v>
      </c>
      <c r="N37" s="737">
        <f>5276.5</f>
        <v>5276.5</v>
      </c>
      <c r="O37" s="148">
        <v>45276</v>
      </c>
      <c r="P37" s="149">
        <f>N37-D12</f>
        <v>459</v>
      </c>
      <c r="Q37" s="253">
        <f>O37-E2</f>
        <v>64</v>
      </c>
      <c r="R37" s="60" t="s">
        <v>152</v>
      </c>
      <c r="S37" s="25"/>
      <c r="T37" s="227"/>
      <c r="U37" s="228"/>
    </row>
    <row r="38" spans="1:26" ht="18" customHeight="1">
      <c r="A38" s="22"/>
      <c r="B38" s="55"/>
      <c r="C38" s="68"/>
      <c r="D38" s="954"/>
      <c r="E38" s="962"/>
      <c r="F38" s="742"/>
      <c r="G38" s="741"/>
      <c r="H38" s="70"/>
      <c r="I38" s="161"/>
      <c r="J38" s="162"/>
      <c r="K38" s="163"/>
      <c r="L38" s="164"/>
      <c r="M38" s="767" t="s">
        <v>255</v>
      </c>
      <c r="N38" s="737">
        <v>4902.1000000000004</v>
      </c>
      <c r="O38" s="738"/>
      <c r="P38" s="739">
        <f>N38-D12</f>
        <v>84.600000000000364</v>
      </c>
      <c r="Q38" s="748"/>
      <c r="R38" s="60"/>
      <c r="S38" s="25"/>
      <c r="T38" s="227"/>
      <c r="U38" s="228"/>
    </row>
    <row r="39" spans="1:26">
      <c r="A39" s="22"/>
      <c r="B39" s="55"/>
      <c r="C39" s="68"/>
      <c r="D39" s="954"/>
      <c r="E39" s="962"/>
      <c r="F39" s="71"/>
      <c r="G39" s="59"/>
      <c r="H39" s="70"/>
      <c r="I39" s="161"/>
      <c r="J39" s="162"/>
      <c r="K39" s="163"/>
      <c r="L39" s="164"/>
      <c r="M39" s="778" t="s">
        <v>247</v>
      </c>
      <c r="N39" s="737">
        <f>5576.5</f>
        <v>5576.5</v>
      </c>
      <c r="O39" s="148">
        <v>45276</v>
      </c>
      <c r="P39" s="149">
        <f>N39-D12</f>
        <v>759</v>
      </c>
      <c r="Q39" s="253">
        <f>O39-E2</f>
        <v>64</v>
      </c>
      <c r="R39" s="255" t="s">
        <v>154</v>
      </c>
      <c r="S39" s="25"/>
      <c r="T39" s="227"/>
      <c r="U39" s="228"/>
    </row>
    <row r="40" spans="1:26" ht="20.25" customHeight="1" thickBot="1">
      <c r="A40" s="22"/>
      <c r="B40" s="62"/>
      <c r="C40" s="68"/>
      <c r="D40" s="954"/>
      <c r="E40" s="962"/>
      <c r="F40" s="69"/>
      <c r="G40" s="72"/>
      <c r="H40" s="73"/>
      <c r="I40" s="165"/>
      <c r="J40" s="167"/>
      <c r="K40" s="168"/>
      <c r="L40" s="166"/>
      <c r="M40" s="973" t="s">
        <v>153</v>
      </c>
      <c r="N40" s="974"/>
      <c r="O40" s="974"/>
      <c r="P40" s="974"/>
      <c r="Q40" s="975"/>
      <c r="S40" s="25"/>
      <c r="T40" s="227"/>
      <c r="U40" s="228"/>
    </row>
    <row r="41" spans="1:26" ht="18" customHeight="1" thickTop="1">
      <c r="A41" s="22"/>
      <c r="B41" s="62"/>
      <c r="C41" s="68"/>
      <c r="D41" s="954"/>
      <c r="E41" s="962"/>
      <c r="F41" s="69"/>
      <c r="G41" s="74"/>
      <c r="H41" s="75"/>
      <c r="I41" s="158"/>
      <c r="J41" s="167"/>
      <c r="K41" s="168"/>
      <c r="L41" s="166"/>
      <c r="M41" s="123" t="s">
        <v>155</v>
      </c>
      <c r="N41" s="135"/>
      <c r="O41" s="141">
        <v>45214</v>
      </c>
      <c r="P41" s="169"/>
      <c r="Q41" s="256">
        <f>O41-E2</f>
        <v>2</v>
      </c>
      <c r="R41" s="255"/>
      <c r="S41" s="25"/>
      <c r="T41" s="227"/>
      <c r="U41" s="228"/>
    </row>
    <row r="42" spans="1:26" ht="18" customHeight="1">
      <c r="A42" s="22"/>
      <c r="B42" s="62"/>
      <c r="C42" s="68"/>
      <c r="D42" s="954"/>
      <c r="E42" s="962"/>
      <c r="F42" s="69"/>
      <c r="G42" s="74"/>
      <c r="H42" s="76"/>
      <c r="I42" s="158"/>
      <c r="J42" s="167"/>
      <c r="K42" s="168"/>
      <c r="L42" s="166"/>
      <c r="M42" s="136" t="s">
        <v>156</v>
      </c>
      <c r="N42" s="137"/>
      <c r="O42" s="138">
        <v>45236</v>
      </c>
      <c r="P42" s="137"/>
      <c r="Q42" s="235">
        <f>O42-E2</f>
        <v>24</v>
      </c>
      <c r="R42" s="251" t="s">
        <v>157</v>
      </c>
      <c r="S42" s="25"/>
      <c r="T42" s="227"/>
      <c r="U42" s="228"/>
    </row>
    <row r="43" spans="1:26" ht="18" customHeight="1">
      <c r="A43" s="22"/>
      <c r="B43" s="62"/>
      <c r="C43" s="68"/>
      <c r="D43" s="954"/>
      <c r="E43" s="962"/>
      <c r="F43" s="69"/>
      <c r="G43" s="57"/>
      <c r="H43" s="77"/>
      <c r="I43" s="158"/>
      <c r="J43" s="167"/>
      <c r="K43" s="168"/>
      <c r="L43" s="166"/>
      <c r="M43" s="136" t="s">
        <v>158</v>
      </c>
      <c r="N43" s="137"/>
      <c r="O43" s="138">
        <v>45274</v>
      </c>
      <c r="P43" s="137"/>
      <c r="Q43" s="239">
        <f>O43-E2</f>
        <v>62</v>
      </c>
      <c r="R43" s="238" t="s">
        <v>126</v>
      </c>
      <c r="S43" s="25"/>
      <c r="T43" s="227"/>
      <c r="U43" s="228"/>
    </row>
    <row r="44" spans="1:26" ht="18" customHeight="1">
      <c r="A44" s="22"/>
      <c r="B44" s="55"/>
      <c r="C44" s="62"/>
      <c r="D44" s="954"/>
      <c r="E44" s="962"/>
      <c r="F44" s="968"/>
      <c r="G44" s="72"/>
      <c r="H44" s="78"/>
      <c r="I44" s="170"/>
      <c r="J44" s="171"/>
      <c r="K44" s="172"/>
      <c r="L44" s="173"/>
      <c r="M44" s="142" t="s">
        <v>159</v>
      </c>
      <c r="N44" s="174"/>
      <c r="O44" s="144">
        <v>45372</v>
      </c>
      <c r="P44" s="175"/>
      <c r="Q44" s="257">
        <f>O44-E2</f>
        <v>160</v>
      </c>
      <c r="R44" s="258" t="s">
        <v>160</v>
      </c>
      <c r="S44" s="25"/>
      <c r="T44" s="227"/>
      <c r="U44" s="228"/>
      <c r="Z44" s="279"/>
    </row>
    <row r="45" spans="1:26" ht="18" customHeight="1">
      <c r="A45" s="22"/>
      <c r="B45" s="55"/>
      <c r="C45" s="62"/>
      <c r="D45" s="954"/>
      <c r="E45" s="962"/>
      <c r="F45" s="969"/>
      <c r="G45" s="79"/>
      <c r="H45" s="80"/>
      <c r="I45" s="176"/>
      <c r="J45" s="162"/>
      <c r="K45" s="163"/>
      <c r="L45" s="164"/>
      <c r="M45" s="142"/>
      <c r="N45" s="174"/>
      <c r="O45" s="750"/>
      <c r="P45" s="751"/>
      <c r="Q45" s="752"/>
      <c r="R45" s="259" t="s">
        <v>242</v>
      </c>
      <c r="S45" s="25"/>
      <c r="T45" s="227"/>
      <c r="U45" s="228"/>
      <c r="Z45" s="279"/>
    </row>
    <row r="46" spans="1:26" ht="18" customHeight="1" thickBot="1">
      <c r="A46" s="22"/>
      <c r="B46" s="62" t="s">
        <v>161</v>
      </c>
      <c r="C46" s="62" t="s">
        <v>161</v>
      </c>
      <c r="D46" s="954"/>
      <c r="E46" s="962"/>
      <c r="F46" s="969"/>
      <c r="G46" s="79"/>
      <c r="H46" s="80"/>
      <c r="I46" s="176"/>
      <c r="J46" s="171"/>
      <c r="K46" s="172" t="s">
        <v>23</v>
      </c>
      <c r="L46" s="173"/>
      <c r="M46" s="142"/>
      <c r="N46" s="174"/>
      <c r="O46" s="750"/>
      <c r="P46" s="751"/>
      <c r="Q46" s="752"/>
      <c r="S46" s="25"/>
      <c r="T46" s="227"/>
      <c r="U46" s="228"/>
      <c r="Z46" s="279"/>
    </row>
    <row r="47" spans="1:26" ht="23.25" customHeight="1" thickTop="1" thickBot="1">
      <c r="A47" s="22"/>
      <c r="B47" s="81" t="s">
        <v>147</v>
      </c>
      <c r="C47" s="44">
        <f>D12-1654</f>
        <v>3163.5</v>
      </c>
      <c r="D47" s="954"/>
      <c r="E47" s="962"/>
      <c r="F47" s="969"/>
      <c r="G47" s="82"/>
      <c r="H47" s="80"/>
      <c r="I47" s="177"/>
      <c r="J47" s="178"/>
      <c r="K47" s="179"/>
      <c r="L47" s="180"/>
      <c r="M47" s="976" t="s">
        <v>162</v>
      </c>
      <c r="N47" s="976"/>
      <c r="O47" s="976"/>
      <c r="P47" s="976"/>
      <c r="Q47" s="976"/>
      <c r="R47" s="251" t="s">
        <v>165</v>
      </c>
      <c r="S47" s="25"/>
      <c r="T47" s="227"/>
      <c r="U47" s="228"/>
      <c r="Z47" s="279"/>
    </row>
    <row r="48" spans="1:26" ht="39" customHeight="1" thickTop="1">
      <c r="A48" s="22"/>
      <c r="B48" s="81" t="s">
        <v>163</v>
      </c>
      <c r="C48" s="55"/>
      <c r="D48" s="954"/>
      <c r="E48" s="962"/>
      <c r="F48" s="969"/>
      <c r="G48" s="82"/>
      <c r="H48" s="83"/>
      <c r="I48" s="182"/>
      <c r="J48" s="178"/>
      <c r="K48" s="179"/>
      <c r="L48" s="180"/>
      <c r="M48" s="183" t="s">
        <v>164</v>
      </c>
      <c r="N48" s="124">
        <f>4790.1+50</f>
        <v>4840.1000000000004</v>
      </c>
      <c r="O48" s="184"/>
      <c r="P48" s="185">
        <f>N48-D12</f>
        <v>22.600000000000364</v>
      </c>
      <c r="Q48" s="260"/>
      <c r="R48" s="63" t="s">
        <v>126</v>
      </c>
      <c r="S48" s="25"/>
      <c r="T48" s="227"/>
      <c r="U48" s="228"/>
      <c r="Z48" s="279"/>
    </row>
    <row r="49" spans="1:26" ht="39" customHeight="1">
      <c r="A49" s="22"/>
      <c r="B49" s="55"/>
      <c r="C49" s="55"/>
      <c r="D49" s="954"/>
      <c r="E49" s="962"/>
      <c r="F49" s="69"/>
      <c r="G49" s="82"/>
      <c r="H49" s="80"/>
      <c r="I49" s="177"/>
      <c r="J49" s="178"/>
      <c r="K49" s="179"/>
      <c r="L49" s="180"/>
      <c r="M49" s="142" t="s">
        <v>166</v>
      </c>
      <c r="N49" s="128">
        <f>4790.1+50</f>
        <v>4840.1000000000004</v>
      </c>
      <c r="O49" s="186">
        <v>45372</v>
      </c>
      <c r="P49" s="187">
        <f>N49-D12</f>
        <v>22.600000000000364</v>
      </c>
      <c r="Q49" s="261">
        <f>O49-E2</f>
        <v>160</v>
      </c>
      <c r="R49" s="81" t="s">
        <v>168</v>
      </c>
      <c r="S49" s="25"/>
      <c r="T49" s="227"/>
      <c r="U49" s="228"/>
    </row>
    <row r="50" spans="1:26" ht="39" customHeight="1">
      <c r="A50" s="22"/>
      <c r="B50" s="55"/>
      <c r="C50" s="55"/>
      <c r="D50" s="954"/>
      <c r="E50" s="962"/>
      <c r="F50" s="69"/>
      <c r="G50" s="84"/>
      <c r="H50" s="80"/>
      <c r="I50" s="177"/>
      <c r="J50" s="178"/>
      <c r="K50" s="179"/>
      <c r="L50" s="180"/>
      <c r="M50" s="127" t="s">
        <v>167</v>
      </c>
      <c r="N50" s="188">
        <f>4790.1+50</f>
        <v>4840.1000000000004</v>
      </c>
      <c r="O50" s="189"/>
      <c r="P50" s="190">
        <f>N50-D12</f>
        <v>22.600000000000364</v>
      </c>
      <c r="Q50" s="189"/>
      <c r="R50" s="262" t="s">
        <v>169</v>
      </c>
      <c r="S50" s="25"/>
      <c r="T50" s="227"/>
      <c r="U50" s="228"/>
    </row>
    <row r="51" spans="1:26" ht="39" customHeight="1" thickBot="1">
      <c r="A51" s="22"/>
      <c r="B51" s="55"/>
      <c r="C51" s="55"/>
      <c r="D51" s="954"/>
      <c r="E51" s="962"/>
      <c r="F51" s="69"/>
      <c r="G51" s="84"/>
      <c r="H51" s="80"/>
      <c r="I51" s="177"/>
      <c r="J51" s="178"/>
      <c r="K51" s="179"/>
      <c r="L51" s="180"/>
      <c r="M51" s="191"/>
      <c r="N51" s="155"/>
      <c r="O51" s="784"/>
      <c r="P51" s="749"/>
      <c r="Q51" s="785"/>
      <c r="R51" s="12"/>
      <c r="S51" s="25"/>
      <c r="T51" s="227"/>
      <c r="U51" s="228"/>
    </row>
    <row r="52" spans="1:26" ht="21.75" thickTop="1" thickBot="1">
      <c r="A52" s="22"/>
      <c r="B52" s="55"/>
      <c r="C52" s="55"/>
      <c r="D52" s="954"/>
      <c r="E52" s="962"/>
      <c r="F52" s="69"/>
      <c r="G52" s="85"/>
      <c r="H52" s="80"/>
      <c r="I52" s="177"/>
      <c r="J52" s="178"/>
      <c r="K52" s="179"/>
      <c r="L52" s="180"/>
      <c r="M52" s="181" t="s">
        <v>170</v>
      </c>
      <c r="N52" s="949" t="s">
        <v>171</v>
      </c>
      <c r="O52" s="950"/>
      <c r="P52" s="946" t="s">
        <v>172</v>
      </c>
      <c r="Q52" s="948"/>
      <c r="R52" s="251" t="s">
        <v>173</v>
      </c>
      <c r="S52" s="25"/>
      <c r="T52" s="227"/>
      <c r="U52" s="228"/>
    </row>
    <row r="53" spans="1:26" ht="30.75" customHeight="1" thickTop="1">
      <c r="A53" s="22"/>
      <c r="B53" s="62"/>
      <c r="C53" s="55"/>
      <c r="D53" s="954"/>
      <c r="E53" s="962"/>
      <c r="F53" s="45"/>
      <c r="G53" s="86"/>
      <c r="H53" s="80"/>
      <c r="I53" s="182"/>
      <c r="J53" s="178"/>
      <c r="K53" s="179"/>
      <c r="L53" s="180"/>
      <c r="M53" s="127" t="s">
        <v>254</v>
      </c>
      <c r="N53" s="190">
        <v>4855.5</v>
      </c>
      <c r="O53" s="345"/>
      <c r="P53" s="185">
        <f>N53-D12</f>
        <v>38</v>
      </c>
      <c r="Q53" s="344"/>
      <c r="R53" s="265">
        <v>5407</v>
      </c>
      <c r="S53" s="25"/>
      <c r="T53" s="227"/>
      <c r="U53" s="228"/>
    </row>
    <row r="54" spans="1:26" ht="26.25" customHeight="1">
      <c r="A54" s="22"/>
      <c r="B54" s="62"/>
      <c r="C54" s="44"/>
      <c r="D54" s="954"/>
      <c r="E54" s="962"/>
      <c r="F54" s="50"/>
      <c r="G54" s="82"/>
      <c r="H54" s="87"/>
      <c r="I54" s="182"/>
      <c r="J54" s="178"/>
      <c r="K54" s="179"/>
      <c r="L54" s="180"/>
      <c r="M54" s="195" t="s">
        <v>256</v>
      </c>
      <c r="N54" s="155"/>
      <c r="O54" s="779">
        <v>45286</v>
      </c>
      <c r="P54" s="749"/>
      <c r="Q54" s="780">
        <f>O54-E2</f>
        <v>74</v>
      </c>
      <c r="R54" s="267" t="s">
        <v>174</v>
      </c>
      <c r="S54" s="25"/>
      <c r="T54" s="227"/>
      <c r="U54" s="228"/>
    </row>
    <row r="55" spans="1:26" ht="21" customHeight="1">
      <c r="A55" s="22"/>
      <c r="B55" s="55"/>
      <c r="D55" s="954"/>
      <c r="E55" s="962"/>
      <c r="F55" s="45"/>
      <c r="G55" s="82"/>
      <c r="H55" s="47"/>
      <c r="I55" s="177"/>
      <c r="J55" s="178"/>
      <c r="K55" s="179"/>
      <c r="L55" s="180"/>
      <c r="M55" s="195"/>
      <c r="N55" s="155"/>
      <c r="O55" s="762"/>
      <c r="P55" s="749"/>
      <c r="Q55" s="796"/>
      <c r="R55" s="268" t="s">
        <v>270</v>
      </c>
      <c r="S55" s="25"/>
      <c r="T55" s="227"/>
      <c r="U55" s="228"/>
      <c r="Z55" s="280"/>
    </row>
    <row r="56" spans="1:26" ht="9.9499999999999993" customHeight="1">
      <c r="A56" s="22"/>
      <c r="B56" s="88"/>
      <c r="C56" s="88"/>
      <c r="D56" s="89" t="s">
        <v>175</v>
      </c>
      <c r="E56" s="90"/>
      <c r="F56" s="91"/>
      <c r="G56" s="92"/>
      <c r="H56" s="91"/>
      <c r="I56" s="197"/>
      <c r="J56" s="198"/>
      <c r="K56" s="198"/>
      <c r="L56" s="198"/>
      <c r="M56" s="199"/>
      <c r="N56" s="200"/>
      <c r="O56" s="201"/>
      <c r="P56" s="200"/>
      <c r="Q56" s="269"/>
      <c r="R56" s="270"/>
      <c r="S56" s="25"/>
    </row>
    <row r="57" spans="1:26" ht="18" customHeight="1">
      <c r="A57" s="93"/>
      <c r="B57" s="94"/>
      <c r="C57" s="94"/>
      <c r="D57" s="955">
        <f>4528.9+4.7</f>
        <v>4533.5999999999995</v>
      </c>
      <c r="E57" s="963" t="s">
        <v>267</v>
      </c>
      <c r="F57" s="95"/>
      <c r="G57" s="96"/>
      <c r="H57" s="97"/>
      <c r="I57" s="202"/>
      <c r="J57" s="203"/>
      <c r="K57" s="204"/>
      <c r="L57" s="205"/>
      <c r="M57" s="970" t="s">
        <v>120</v>
      </c>
      <c r="N57" s="971"/>
      <c r="O57" s="971"/>
      <c r="P57" s="971"/>
      <c r="Q57" s="972"/>
      <c r="R57" s="254"/>
      <c r="S57" s="25"/>
      <c r="T57" s="271" t="e">
        <f ca="1">IF(#REF!="","",(#REF!-TODAY()))</f>
        <v>#REF!</v>
      </c>
      <c r="V57" s="272"/>
    </row>
    <row r="58" spans="1:26" ht="18" customHeight="1">
      <c r="A58" s="22"/>
      <c r="B58" s="55"/>
      <c r="C58" s="55"/>
      <c r="D58" s="954"/>
      <c r="E58" s="964"/>
      <c r="F58" s="98"/>
      <c r="G58" s="99"/>
      <c r="H58" s="100"/>
      <c r="I58" s="206"/>
      <c r="J58" s="207"/>
      <c r="K58" s="179"/>
      <c r="L58" s="208"/>
      <c r="M58" s="209"/>
      <c r="N58" s="210"/>
      <c r="O58" s="211"/>
      <c r="P58" s="210"/>
      <c r="Q58" s="273"/>
      <c r="R58" s="60" t="s">
        <v>122</v>
      </c>
      <c r="S58" s="25"/>
      <c r="T58" s="271"/>
      <c r="V58" s="272"/>
    </row>
    <row r="59" spans="1:26" ht="18" customHeight="1">
      <c r="A59" s="22"/>
      <c r="B59" s="55"/>
      <c r="C59" s="55"/>
      <c r="D59" s="954"/>
      <c r="E59" s="964"/>
      <c r="F59" s="98"/>
      <c r="G59" s="99"/>
      <c r="H59" s="100"/>
      <c r="I59" s="206"/>
      <c r="J59" s="207"/>
      <c r="K59" s="179"/>
      <c r="L59" s="208"/>
      <c r="M59" s="212" t="s">
        <v>176</v>
      </c>
      <c r="N59" s="213">
        <f>4511.4+25</f>
        <v>4536.3999999999996</v>
      </c>
      <c r="O59" s="214"/>
      <c r="P59" s="215">
        <f>N59-D57</f>
        <v>2.8000000000001819</v>
      </c>
      <c r="Q59" s="274"/>
      <c r="R59" s="231" t="s">
        <v>124</v>
      </c>
      <c r="S59" s="25"/>
      <c r="T59" s="271"/>
      <c r="V59" s="272"/>
    </row>
    <row r="60" spans="1:26" ht="18" customHeight="1">
      <c r="A60" s="22"/>
      <c r="B60" s="62"/>
      <c r="C60" s="62"/>
      <c r="D60" s="954"/>
      <c r="E60" s="964"/>
      <c r="F60" s="98"/>
      <c r="G60" s="99"/>
      <c r="H60" s="100"/>
      <c r="I60" s="206"/>
      <c r="J60" s="207"/>
      <c r="K60" s="179"/>
      <c r="L60" s="208"/>
      <c r="M60" s="127" t="s">
        <v>123</v>
      </c>
      <c r="N60" s="128">
        <v>4549.6000000000004</v>
      </c>
      <c r="O60" s="129"/>
      <c r="P60" s="213">
        <f>N60-D57</f>
        <v>16.000000000000909</v>
      </c>
      <c r="Q60" s="230"/>
      <c r="R60" s="275" t="s">
        <v>126</v>
      </c>
      <c r="S60" s="25"/>
      <c r="T60" s="271"/>
      <c r="V60" s="272"/>
    </row>
    <row r="61" spans="1:26" ht="18" customHeight="1">
      <c r="A61" s="22"/>
      <c r="B61" s="62"/>
      <c r="C61" s="62"/>
      <c r="D61" s="954"/>
      <c r="E61" s="964"/>
      <c r="F61" s="98"/>
      <c r="G61" s="101"/>
      <c r="H61" s="100"/>
      <c r="I61" s="206"/>
      <c r="J61" s="207"/>
      <c r="K61" s="179"/>
      <c r="L61" s="208"/>
      <c r="M61" s="127" t="s">
        <v>125</v>
      </c>
      <c r="N61" s="128">
        <v>4599.6000000000004</v>
      </c>
      <c r="O61" s="129"/>
      <c r="P61" s="131">
        <f>N61-D57</f>
        <v>66.000000000000909</v>
      </c>
      <c r="Q61" s="232"/>
      <c r="R61" s="236" t="s">
        <v>129</v>
      </c>
      <c r="S61" s="25"/>
      <c r="T61" s="271"/>
      <c r="V61" s="272"/>
    </row>
    <row r="62" spans="1:26" ht="18" customHeight="1">
      <c r="A62" s="22"/>
      <c r="B62" s="62"/>
      <c r="C62" s="62"/>
      <c r="D62" s="954"/>
      <c r="E62" s="964"/>
      <c r="F62" s="98"/>
      <c r="G62" s="102"/>
      <c r="H62" s="100"/>
      <c r="I62" s="206"/>
      <c r="J62" s="207"/>
      <c r="K62" s="179"/>
      <c r="L62" s="208"/>
      <c r="M62" s="127" t="s">
        <v>127</v>
      </c>
      <c r="N62" s="128">
        <f>4478.2+150</f>
        <v>4628.2</v>
      </c>
      <c r="O62" s="129"/>
      <c r="P62" s="131">
        <f>N62-D57</f>
        <v>94.600000000000364</v>
      </c>
      <c r="Q62" s="232"/>
      <c r="R62" s="238" t="s">
        <v>126</v>
      </c>
      <c r="S62" s="25"/>
      <c r="T62" s="271"/>
      <c r="V62" s="272"/>
    </row>
    <row r="63" spans="1:26" ht="18" customHeight="1">
      <c r="A63" s="22"/>
      <c r="B63" s="62"/>
      <c r="C63" s="62"/>
      <c r="D63" s="954"/>
      <c r="E63" s="964"/>
      <c r="F63" s="98"/>
      <c r="G63" s="102"/>
      <c r="H63" s="100"/>
      <c r="I63" s="206"/>
      <c r="J63" s="207"/>
      <c r="K63" s="179"/>
      <c r="L63" s="208"/>
      <c r="M63" s="142" t="s">
        <v>177</v>
      </c>
      <c r="N63" s="174"/>
      <c r="O63" s="216">
        <v>45221</v>
      </c>
      <c r="P63" s="174"/>
      <c r="Q63" s="276">
        <f>O63-E2</f>
        <v>9</v>
      </c>
      <c r="R63" s="240" t="s">
        <v>132</v>
      </c>
      <c r="S63" s="25"/>
      <c r="T63" s="271"/>
      <c r="V63" s="272"/>
    </row>
    <row r="64" spans="1:26" ht="18" customHeight="1">
      <c r="A64" s="22"/>
      <c r="B64" s="62"/>
      <c r="C64" s="62"/>
      <c r="D64" s="954"/>
      <c r="E64" s="964"/>
      <c r="F64" s="98"/>
      <c r="G64" s="102"/>
      <c r="H64" s="100"/>
      <c r="I64" s="206"/>
      <c r="J64" s="207"/>
      <c r="K64" s="179"/>
      <c r="L64" s="208"/>
      <c r="M64" s="142" t="s">
        <v>178</v>
      </c>
      <c r="N64" s="174"/>
      <c r="O64" s="316">
        <v>45282</v>
      </c>
      <c r="P64" s="174"/>
      <c r="Q64" s="266">
        <f>O64-E2</f>
        <v>70</v>
      </c>
      <c r="R64" s="240" t="s">
        <v>134</v>
      </c>
      <c r="S64" s="25"/>
      <c r="T64" s="271"/>
      <c r="V64" s="272"/>
    </row>
    <row r="65" spans="1:56" ht="19.5" customHeight="1">
      <c r="A65" s="22"/>
      <c r="B65" s="62"/>
      <c r="C65" s="62"/>
      <c r="D65" s="954"/>
      <c r="E65" s="964"/>
      <c r="F65" s="98"/>
      <c r="G65" s="102"/>
      <c r="H65" s="100"/>
      <c r="I65" s="206"/>
      <c r="J65" s="207"/>
      <c r="K65" s="179"/>
      <c r="L65" s="208"/>
      <c r="M65" s="151" t="s">
        <v>179</v>
      </c>
      <c r="N65" s="153"/>
      <c r="O65" s="144">
        <v>45323</v>
      </c>
      <c r="P65" s="317"/>
      <c r="Q65" s="250">
        <f>O65-E2</f>
        <v>111</v>
      </c>
      <c r="R65" s="243" t="s">
        <v>136</v>
      </c>
      <c r="S65" s="25"/>
      <c r="T65" s="271"/>
      <c r="V65" s="272"/>
    </row>
    <row r="66" spans="1:56" ht="21" customHeight="1">
      <c r="A66" s="22"/>
      <c r="B66" s="62"/>
      <c r="C66" s="62"/>
      <c r="D66" s="954"/>
      <c r="E66" s="964"/>
      <c r="F66" s="98"/>
      <c r="G66" s="102"/>
      <c r="H66" s="100"/>
      <c r="I66" s="206"/>
      <c r="J66" s="207"/>
      <c r="K66" s="179"/>
      <c r="L66" s="208"/>
      <c r="M66" s="142" t="s">
        <v>180</v>
      </c>
      <c r="N66" s="143"/>
      <c r="O66" s="144">
        <v>45231</v>
      </c>
      <c r="P66" s="143"/>
      <c r="Q66" s="257">
        <f>O66-E2</f>
        <v>19</v>
      </c>
      <c r="R66" s="240"/>
      <c r="S66" s="25"/>
      <c r="T66" s="271"/>
      <c r="V66" s="272"/>
    </row>
    <row r="67" spans="1:56" ht="18" customHeight="1">
      <c r="A67" s="22"/>
      <c r="B67" s="62"/>
      <c r="C67" s="62"/>
      <c r="D67" s="954"/>
      <c r="E67" s="964"/>
      <c r="F67" s="98"/>
      <c r="G67" s="281"/>
      <c r="H67" s="100"/>
      <c r="I67" s="206"/>
      <c r="J67" s="179"/>
      <c r="K67" s="179"/>
      <c r="L67" s="208"/>
      <c r="M67" s="127" t="s">
        <v>133</v>
      </c>
      <c r="N67" s="318"/>
      <c r="O67" s="216">
        <v>45227</v>
      </c>
      <c r="P67" s="318"/>
      <c r="Q67" s="386">
        <f>O67-E2</f>
        <v>15</v>
      </c>
      <c r="R67" s="249"/>
      <c r="S67" s="25"/>
      <c r="T67" s="227">
        <f ca="1">IF(O65="","",(O65-TODAY()))</f>
        <v>112</v>
      </c>
      <c r="U67" s="387"/>
      <c r="V67" s="272"/>
      <c r="Z67" s="418"/>
    </row>
    <row r="68" spans="1:56" s="2" customFormat="1" ht="18" customHeight="1">
      <c r="A68" s="22"/>
      <c r="B68" s="62"/>
      <c r="C68" s="62"/>
      <c r="D68" s="954"/>
      <c r="E68" s="964"/>
      <c r="F68" s="98"/>
      <c r="G68" s="282"/>
      <c r="H68" s="100"/>
      <c r="I68" s="206"/>
      <c r="J68" s="179"/>
      <c r="K68" s="179"/>
      <c r="L68" s="208"/>
      <c r="M68" s="319"/>
      <c r="N68" s="143"/>
      <c r="O68" s="143"/>
      <c r="P68" s="143"/>
      <c r="Q68" s="388"/>
      <c r="R68" s="312"/>
      <c r="S68" s="25"/>
      <c r="T68" s="389"/>
      <c r="U68" s="12"/>
      <c r="V68" s="272"/>
      <c r="Z68" s="419"/>
      <c r="AW68" s="12"/>
      <c r="AX68" s="12"/>
      <c r="AY68" s="12"/>
      <c r="AZ68" s="12"/>
      <c r="BA68" s="12"/>
      <c r="BB68" s="12"/>
      <c r="BC68" s="12"/>
      <c r="BD68" s="12"/>
    </row>
    <row r="69" spans="1:56" ht="18" customHeight="1">
      <c r="A69" s="22"/>
      <c r="B69" s="55"/>
      <c r="C69" s="62"/>
      <c r="D69" s="954"/>
      <c r="E69" s="964"/>
      <c r="F69" s="98"/>
      <c r="G69" s="282"/>
      <c r="H69" s="100"/>
      <c r="I69" s="320"/>
      <c r="J69" s="179"/>
      <c r="K69" s="179"/>
      <c r="L69" s="208" t="s">
        <v>181</v>
      </c>
      <c r="M69" s="321" t="s">
        <v>182</v>
      </c>
      <c r="N69" s="322">
        <v>4549.6000000000004</v>
      </c>
      <c r="O69" s="323">
        <v>45252</v>
      </c>
      <c r="P69" s="324">
        <f>N69-D57</f>
        <v>16.000000000000909</v>
      </c>
      <c r="Q69" s="390">
        <f>O69-E2</f>
        <v>40</v>
      </c>
      <c r="R69" s="249"/>
      <c r="S69" s="25"/>
      <c r="T69" s="227"/>
      <c r="U69" s="387"/>
      <c r="V69" s="272"/>
      <c r="Z69" s="278"/>
    </row>
    <row r="70" spans="1:56" ht="18" customHeight="1">
      <c r="A70" s="22"/>
      <c r="B70" s="55"/>
      <c r="C70" s="62"/>
      <c r="D70" s="954"/>
      <c r="E70" s="964"/>
      <c r="F70" s="67"/>
      <c r="G70" s="282"/>
      <c r="H70" s="67"/>
      <c r="I70" s="206"/>
      <c r="J70" s="179"/>
      <c r="K70" s="179"/>
      <c r="L70" s="208"/>
      <c r="M70" s="136" t="s">
        <v>142</v>
      </c>
      <c r="N70" s="152"/>
      <c r="O70" s="148">
        <v>45239</v>
      </c>
      <c r="P70" s="152"/>
      <c r="Q70" s="239">
        <f>O70-E2</f>
        <v>27</v>
      </c>
      <c r="R70" s="251" t="s">
        <v>143</v>
      </c>
      <c r="S70" s="25"/>
      <c r="T70" s="227"/>
      <c r="U70" s="387"/>
      <c r="V70" s="272"/>
    </row>
    <row r="71" spans="1:56" ht="18" customHeight="1">
      <c r="A71" s="22"/>
      <c r="B71" s="283" t="s">
        <v>183</v>
      </c>
      <c r="C71" s="62"/>
      <c r="D71" s="954"/>
      <c r="E71" s="964"/>
      <c r="F71" s="67"/>
      <c r="G71" s="282"/>
      <c r="H71" s="67"/>
      <c r="I71" s="206"/>
      <c r="J71" s="747"/>
      <c r="K71" s="179"/>
      <c r="L71" s="208"/>
      <c r="M71" s="136" t="s">
        <v>141</v>
      </c>
      <c r="N71" s="152"/>
      <c r="O71" s="148">
        <v>45241</v>
      </c>
      <c r="P71" s="152"/>
      <c r="Q71" s="239">
        <f>O71-E2</f>
        <v>29</v>
      </c>
      <c r="R71" s="63" t="s">
        <v>126</v>
      </c>
      <c r="S71" s="25"/>
      <c r="T71" s="227"/>
      <c r="V71" s="272"/>
      <c r="Z71" s="278"/>
    </row>
    <row r="72" spans="1:56" ht="18" customHeight="1">
      <c r="A72" s="22"/>
      <c r="B72" s="283">
        <v>31315</v>
      </c>
      <c r="C72" s="62"/>
      <c r="D72" s="954"/>
      <c r="E72" s="964"/>
      <c r="F72" s="98"/>
      <c r="G72" s="282"/>
      <c r="H72" s="65"/>
      <c r="I72" s="206"/>
      <c r="J72" s="179"/>
      <c r="K72" s="179"/>
      <c r="L72" s="208"/>
      <c r="M72" s="151" t="s">
        <v>241</v>
      </c>
      <c r="N72" s="137"/>
      <c r="O72" s="148">
        <v>45323</v>
      </c>
      <c r="P72" s="152"/>
      <c r="Q72" s="239">
        <f>O72-E2</f>
        <v>111</v>
      </c>
      <c r="R72" s="265" t="s">
        <v>184</v>
      </c>
      <c r="S72" s="25"/>
      <c r="T72" s="227"/>
      <c r="V72" s="272"/>
      <c r="Z72" s="278"/>
    </row>
    <row r="73" spans="1:56" ht="18" customHeight="1">
      <c r="A73" s="22"/>
      <c r="B73" s="55"/>
      <c r="C73" s="55"/>
      <c r="D73" s="954"/>
      <c r="E73" s="964"/>
      <c r="F73" s="98"/>
      <c r="G73" s="282"/>
      <c r="H73" s="100"/>
      <c r="I73" s="325"/>
      <c r="J73" s="326"/>
      <c r="K73" s="326"/>
      <c r="L73" s="208"/>
      <c r="M73" s="151" t="s">
        <v>240</v>
      </c>
      <c r="N73" s="153"/>
      <c r="O73" s="148">
        <v>45323</v>
      </c>
      <c r="P73" s="152"/>
      <c r="Q73" s="239">
        <f>O73-E2</f>
        <v>111</v>
      </c>
      <c r="R73" s="782" t="s">
        <v>248</v>
      </c>
      <c r="S73" s="25"/>
      <c r="T73" s="227"/>
      <c r="V73" s="272"/>
      <c r="X73" s="391"/>
    </row>
    <row r="74" spans="1:56" ht="21" customHeight="1">
      <c r="A74" s="22"/>
      <c r="B74" s="55"/>
      <c r="C74" s="55"/>
      <c r="D74" s="954"/>
      <c r="E74" s="964"/>
      <c r="F74" s="98"/>
      <c r="H74" s="100"/>
      <c r="I74" s="120"/>
      <c r="J74" s="179"/>
      <c r="K74" s="179"/>
      <c r="L74" s="208"/>
      <c r="M74" s="136" t="s">
        <v>185</v>
      </c>
      <c r="N74" s="128">
        <f>4511.4+50</f>
        <v>4561.3999999999996</v>
      </c>
      <c r="O74" s="327"/>
      <c r="P74" s="328">
        <f>N74-D57</f>
        <v>27.800000000000182</v>
      </c>
      <c r="Q74" s="345"/>
      <c r="R74" s="782" t="s">
        <v>186</v>
      </c>
      <c r="S74" s="25"/>
      <c r="T74" s="227"/>
      <c r="V74" s="272"/>
      <c r="X74" s="391"/>
    </row>
    <row r="75" spans="1:56" ht="21" customHeight="1">
      <c r="A75" s="22"/>
      <c r="B75" s="62" t="s">
        <v>145</v>
      </c>
      <c r="C75" s="81" t="s">
        <v>145</v>
      </c>
      <c r="D75" s="954"/>
      <c r="E75" s="964"/>
      <c r="F75" s="61"/>
      <c r="G75" s="284"/>
      <c r="H75" s="100"/>
      <c r="I75" s="120"/>
      <c r="J75" s="179"/>
      <c r="K75" s="179"/>
      <c r="L75" s="208"/>
      <c r="M75" s="329" t="s">
        <v>144</v>
      </c>
      <c r="N75" s="149">
        <f>4478.2+150</f>
        <v>4628.2</v>
      </c>
      <c r="O75" s="148">
        <v>45395</v>
      </c>
      <c r="P75" s="740">
        <f>N75-D57</f>
        <v>94.600000000000364</v>
      </c>
      <c r="Q75" s="239">
        <f>O75-E2</f>
        <v>183</v>
      </c>
      <c r="R75" s="277" t="s">
        <v>187</v>
      </c>
      <c r="S75" s="25"/>
      <c r="T75" s="227"/>
      <c r="V75" s="272"/>
      <c r="X75" s="391"/>
    </row>
    <row r="76" spans="1:56" ht="21" customHeight="1">
      <c r="A76" s="22"/>
      <c r="B76" s="62"/>
      <c r="C76" s="68">
        <f>D57</f>
        <v>4533.5999999999995</v>
      </c>
      <c r="D76" s="954"/>
      <c r="E76" s="964"/>
      <c r="F76" s="61"/>
      <c r="G76" s="284"/>
      <c r="H76" s="100"/>
      <c r="I76" s="120"/>
      <c r="J76" s="179"/>
      <c r="K76" s="179"/>
      <c r="L76" s="208"/>
      <c r="M76" s="329" t="s">
        <v>150</v>
      </c>
      <c r="N76" s="149">
        <v>4699.6000000000004</v>
      </c>
      <c r="O76" s="330"/>
      <c r="P76" s="149">
        <f>N76-D57</f>
        <v>166.00000000000091</v>
      </c>
      <c r="Q76" s="748"/>
      <c r="R76" s="12"/>
      <c r="S76" s="25"/>
      <c r="T76" s="227"/>
      <c r="V76" s="272"/>
      <c r="X76" s="391"/>
    </row>
    <row r="77" spans="1:56" ht="21" customHeight="1">
      <c r="A77" s="22"/>
      <c r="B77" s="81" t="s">
        <v>147</v>
      </c>
      <c r="C77" s="81"/>
      <c r="D77" s="954"/>
      <c r="E77" s="964"/>
      <c r="F77" s="61"/>
      <c r="G77" s="284"/>
      <c r="H77" s="100"/>
      <c r="I77" s="120"/>
      <c r="J77" s="179"/>
      <c r="K77" s="179"/>
      <c r="L77" s="208"/>
      <c r="M77" s="329" t="s">
        <v>146</v>
      </c>
      <c r="N77" s="149">
        <v>4799.6000000000004</v>
      </c>
      <c r="O77" s="330"/>
      <c r="P77" s="149">
        <f>N77-D57</f>
        <v>266.00000000000091</v>
      </c>
      <c r="Q77" s="252"/>
      <c r="R77" s="265"/>
      <c r="S77" s="25"/>
      <c r="T77" s="227"/>
      <c r="V77" s="272"/>
      <c r="X77" s="391"/>
    </row>
    <row r="78" spans="1:56">
      <c r="A78" s="22"/>
      <c r="B78" s="62" t="s">
        <v>188</v>
      </c>
      <c r="C78" s="81"/>
      <c r="D78" s="954"/>
      <c r="E78" s="964"/>
      <c r="F78" s="47"/>
      <c r="G78" s="284"/>
      <c r="H78" s="65"/>
      <c r="I78" s="120"/>
      <c r="J78" s="331"/>
      <c r="K78" s="179"/>
      <c r="L78" s="208"/>
      <c r="M78" s="337" t="s">
        <v>258</v>
      </c>
      <c r="N78" s="783"/>
      <c r="O78" s="753"/>
      <c r="P78" s="795"/>
      <c r="Q78" s="754"/>
      <c r="R78" s="245"/>
      <c r="S78" s="25"/>
      <c r="T78" s="227"/>
      <c r="V78" s="272"/>
      <c r="X78" s="391"/>
    </row>
    <row r="79" spans="1:56">
      <c r="A79" s="22"/>
      <c r="B79" s="62"/>
      <c r="C79" s="285"/>
      <c r="D79" s="954"/>
      <c r="E79" s="964"/>
      <c r="F79" s="47"/>
      <c r="G79" s="284"/>
      <c r="H79" s="65"/>
      <c r="I79" s="120"/>
      <c r="J79" s="332"/>
      <c r="K79" s="179"/>
      <c r="L79" s="208"/>
      <c r="M79" s="337"/>
      <c r="N79" s="755"/>
      <c r="O79" s="756"/>
      <c r="P79" s="755"/>
      <c r="Q79" s="757"/>
      <c r="R79" s="12"/>
      <c r="S79" s="25"/>
      <c r="T79" s="227"/>
      <c r="V79" s="272"/>
      <c r="X79" s="391"/>
    </row>
    <row r="80" spans="1:56" ht="18" customHeight="1">
      <c r="A80" s="22"/>
      <c r="B80" s="55"/>
      <c r="D80" s="954"/>
      <c r="E80" s="964"/>
      <c r="F80" s="286"/>
      <c r="G80" s="788"/>
      <c r="H80" s="287"/>
      <c r="I80" s="156"/>
      <c r="J80" s="157"/>
      <c r="K80" s="64"/>
      <c r="L80" s="333"/>
      <c r="M80" s="337"/>
      <c r="N80" s="755"/>
      <c r="O80" s="753"/>
      <c r="P80" s="755"/>
      <c r="Q80" s="758"/>
      <c r="R80" s="265"/>
      <c r="S80" s="25"/>
      <c r="T80" s="227"/>
      <c r="V80" s="272"/>
      <c r="X80" s="391"/>
    </row>
    <row r="81" spans="1:24" ht="17.25" customHeight="1">
      <c r="A81" s="22"/>
      <c r="B81" s="55"/>
      <c r="C81" s="81"/>
      <c r="D81" s="954"/>
      <c r="E81" s="964"/>
      <c r="F81" s="67"/>
      <c r="G81" s="788"/>
      <c r="H81" s="80"/>
      <c r="I81" s="165"/>
      <c r="J81" s="64"/>
      <c r="K81" s="64"/>
      <c r="L81" s="208"/>
      <c r="M81" s="781"/>
      <c r="N81" s="755"/>
      <c r="O81" s="756"/>
      <c r="P81" s="755"/>
      <c r="Q81" s="252"/>
      <c r="R81" s="251" t="s">
        <v>152</v>
      </c>
      <c r="S81" s="25"/>
      <c r="T81" s="227"/>
      <c r="V81" s="272"/>
      <c r="X81" s="391"/>
    </row>
    <row r="82" spans="1:24" ht="17.45" customHeight="1">
      <c r="A82" s="22"/>
      <c r="B82" s="55"/>
      <c r="C82" s="55"/>
      <c r="D82" s="954"/>
      <c r="E82" s="964"/>
      <c r="F82" s="741"/>
      <c r="G82" s="282"/>
      <c r="H82" s="288"/>
      <c r="I82" s="334"/>
      <c r="J82" s="87"/>
      <c r="K82" s="335"/>
      <c r="L82" s="336"/>
      <c r="M82" s="781"/>
      <c r="N82" s="755"/>
      <c r="O82" s="756"/>
      <c r="P82" s="755"/>
      <c r="Q82" s="252"/>
      <c r="R82" s="255" t="s">
        <v>154</v>
      </c>
      <c r="S82" s="25"/>
      <c r="T82" s="227"/>
      <c r="V82" s="272"/>
      <c r="X82" s="391"/>
    </row>
    <row r="83" spans="1:24" ht="17.45" customHeight="1">
      <c r="A83" s="22"/>
      <c r="B83" s="55"/>
      <c r="C83" s="55"/>
      <c r="D83" s="954"/>
      <c r="E83" s="964"/>
      <c r="F83" s="59"/>
      <c r="G83" s="282"/>
      <c r="H83" s="288"/>
      <c r="I83" s="790"/>
      <c r="J83" s="801"/>
      <c r="K83" s="801"/>
      <c r="L83" s="339"/>
      <c r="M83" s="781"/>
      <c r="N83" s="755"/>
      <c r="O83" s="756"/>
      <c r="P83" s="755"/>
      <c r="Q83" s="252"/>
      <c r="R83" s="255"/>
      <c r="S83" s="25"/>
      <c r="T83" s="227"/>
      <c r="V83" s="272"/>
      <c r="X83" s="391"/>
    </row>
    <row r="84" spans="1:24" ht="17.45" customHeight="1">
      <c r="A84" s="22"/>
      <c r="B84" s="55"/>
      <c r="C84" s="55"/>
      <c r="D84" s="954"/>
      <c r="E84" s="964"/>
      <c r="F84" s="59"/>
      <c r="G84" s="788"/>
      <c r="H84" s="80"/>
      <c r="I84" s="334"/>
      <c r="J84" s="338"/>
      <c r="K84" s="335"/>
      <c r="L84" s="786"/>
      <c r="M84" s="781"/>
      <c r="N84" s="755"/>
      <c r="O84" s="756"/>
      <c r="P84" s="755"/>
      <c r="Q84" s="252"/>
      <c r="S84" s="25"/>
      <c r="T84" s="227"/>
      <c r="V84" s="272"/>
      <c r="X84" s="391"/>
    </row>
    <row r="85" spans="1:24" ht="17.45" customHeight="1">
      <c r="A85" s="22"/>
      <c r="B85" s="55"/>
      <c r="C85" s="55"/>
      <c r="D85" s="954"/>
      <c r="E85" s="964"/>
      <c r="F85" s="59"/>
      <c r="G85" s="282"/>
      <c r="H85" s="789"/>
      <c r="I85" s="334"/>
      <c r="J85" s="338"/>
      <c r="K85" s="335"/>
      <c r="L85" s="339"/>
      <c r="M85" s="781"/>
      <c r="N85" s="755"/>
      <c r="O85" s="756"/>
      <c r="P85" s="755"/>
      <c r="Q85" s="252"/>
      <c r="R85" s="251" t="s">
        <v>157</v>
      </c>
      <c r="S85" s="25"/>
      <c r="T85" s="227"/>
      <c r="V85" s="272"/>
      <c r="X85" s="391"/>
    </row>
    <row r="86" spans="1:24" ht="17.45" customHeight="1">
      <c r="A86" s="22"/>
      <c r="B86" s="55"/>
      <c r="C86" s="55"/>
      <c r="D86" s="954"/>
      <c r="E86" s="964"/>
      <c r="F86" s="59"/>
      <c r="G86" s="788"/>
      <c r="H86" s="289"/>
      <c r="I86" s="334"/>
      <c r="J86" s="338"/>
      <c r="K86" s="335"/>
      <c r="L86" s="339"/>
      <c r="M86" s="781"/>
      <c r="N86" s="755"/>
      <c r="O86" s="756"/>
      <c r="P86" s="755"/>
      <c r="Q86" s="252"/>
      <c r="R86" s="63" t="s">
        <v>126</v>
      </c>
      <c r="S86" s="25"/>
      <c r="T86" s="227"/>
      <c r="V86" s="272"/>
      <c r="X86" s="391"/>
    </row>
    <row r="87" spans="1:24" ht="17.45" customHeight="1">
      <c r="A87" s="22"/>
      <c r="B87" s="55"/>
      <c r="C87" s="55"/>
      <c r="D87" s="954"/>
      <c r="E87" s="964"/>
      <c r="F87" s="59"/>
      <c r="G87" s="282"/>
      <c r="H87" s="288"/>
      <c r="I87" s="334"/>
      <c r="J87" s="338"/>
      <c r="K87" s="335"/>
      <c r="L87" s="339"/>
      <c r="M87" s="337"/>
      <c r="N87" s="755"/>
      <c r="O87" s="756"/>
      <c r="P87" s="755"/>
      <c r="Q87" s="758"/>
      <c r="R87" s="258" t="s">
        <v>190</v>
      </c>
      <c r="S87" s="25"/>
      <c r="T87" s="227"/>
      <c r="V87" s="272"/>
      <c r="X87" s="391"/>
    </row>
    <row r="88" spans="1:24" ht="21.75" customHeight="1" thickBot="1">
      <c r="A88" s="22"/>
      <c r="B88" s="62" t="s">
        <v>161</v>
      </c>
      <c r="C88" s="62" t="s">
        <v>161</v>
      </c>
      <c r="D88" s="954"/>
      <c r="E88" s="964"/>
      <c r="F88" s="98"/>
      <c r="G88" s="290"/>
      <c r="H88" s="61"/>
      <c r="I88" s="120"/>
      <c r="J88" s="787"/>
      <c r="K88" s="179"/>
      <c r="L88" s="208"/>
      <c r="M88" s="973" t="s">
        <v>153</v>
      </c>
      <c r="N88" s="974"/>
      <c r="O88" s="974"/>
      <c r="P88" s="974"/>
      <c r="Q88" s="975"/>
      <c r="R88" s="265" t="s">
        <v>257</v>
      </c>
      <c r="S88" s="25"/>
      <c r="T88" s="227"/>
      <c r="V88" s="272"/>
      <c r="W88" s="391"/>
      <c r="X88" s="280"/>
    </row>
    <row r="89" spans="1:24" ht="18" customHeight="1" thickTop="1">
      <c r="A89" s="22"/>
      <c r="B89" s="81" t="s">
        <v>191</v>
      </c>
      <c r="C89" s="68">
        <f>D57</f>
        <v>4533.5999999999995</v>
      </c>
      <c r="D89" s="954"/>
      <c r="E89" s="964"/>
      <c r="F89" s="98"/>
      <c r="G89" s="291"/>
      <c r="H89" s="67"/>
      <c r="I89" s="206"/>
      <c r="J89" s="179"/>
      <c r="K89" s="179"/>
      <c r="L89" s="208"/>
      <c r="M89" s="123" t="s">
        <v>155</v>
      </c>
      <c r="N89" s="135"/>
      <c r="O89" s="141">
        <v>45212</v>
      </c>
      <c r="P89" s="169"/>
      <c r="Q89" s="392">
        <f>O89-E2</f>
        <v>0</v>
      </c>
      <c r="R89" s="12"/>
      <c r="S89" s="25"/>
      <c r="T89" s="227"/>
      <c r="V89" s="272"/>
      <c r="W89" s="393"/>
      <c r="X89" s="394"/>
    </row>
    <row r="90" spans="1:24" ht="24" customHeight="1">
      <c r="A90" s="22"/>
      <c r="B90" s="62" t="s">
        <v>192</v>
      </c>
      <c r="C90" s="55"/>
      <c r="D90" s="954"/>
      <c r="E90" s="964"/>
      <c r="F90" s="98"/>
      <c r="G90" s="292"/>
      <c r="H90" s="67"/>
      <c r="I90" s="206"/>
      <c r="J90" s="179"/>
      <c r="K90" s="179"/>
      <c r="L90" s="208"/>
      <c r="M90" s="136" t="s">
        <v>156</v>
      </c>
      <c r="N90" s="137"/>
      <c r="O90" s="141">
        <v>45221</v>
      </c>
      <c r="P90" s="137"/>
      <c r="Q90" s="239">
        <f>O90-E2</f>
        <v>9</v>
      </c>
      <c r="R90" s="395" t="s">
        <v>264</v>
      </c>
      <c r="S90" s="25"/>
      <c r="T90" s="227"/>
      <c r="V90" s="272"/>
      <c r="W90" s="393"/>
      <c r="X90" s="394"/>
    </row>
    <row r="91" spans="1:24" ht="18" customHeight="1">
      <c r="A91" s="22"/>
      <c r="B91" s="62"/>
      <c r="C91" s="62"/>
      <c r="D91" s="954"/>
      <c r="E91" s="964"/>
      <c r="F91" s="98"/>
      <c r="G91" s="290"/>
      <c r="H91" s="293"/>
      <c r="I91" s="206"/>
      <c r="J91" s="179"/>
      <c r="K91" s="179"/>
      <c r="L91" s="208"/>
      <c r="M91" s="136" t="s">
        <v>158</v>
      </c>
      <c r="N91" s="137"/>
      <c r="O91" s="138">
        <v>45301</v>
      </c>
      <c r="P91" s="137"/>
      <c r="Q91" s="239">
        <f>O91-E2</f>
        <v>89</v>
      </c>
      <c r="R91" s="12"/>
      <c r="S91" s="25"/>
      <c r="T91" s="227"/>
      <c r="V91" s="272"/>
      <c r="X91" s="391"/>
    </row>
    <row r="92" spans="1:24" ht="18" customHeight="1">
      <c r="A92" s="22"/>
      <c r="B92" s="12"/>
      <c r="C92" s="12"/>
      <c r="D92" s="954"/>
      <c r="E92" s="964"/>
      <c r="F92" s="98"/>
      <c r="G92" s="294"/>
      <c r="H92" s="286"/>
      <c r="I92" s="206"/>
      <c r="J92" s="179"/>
      <c r="K92" s="179"/>
      <c r="L92" s="208"/>
      <c r="M92" s="142" t="s">
        <v>159</v>
      </c>
      <c r="N92" s="174"/>
      <c r="O92" s="144">
        <v>45323</v>
      </c>
      <c r="P92" s="175"/>
      <c r="Q92" s="266">
        <f>O92-E2</f>
        <v>111</v>
      </c>
      <c r="R92" s="251" t="s">
        <v>165</v>
      </c>
      <c r="S92" s="25"/>
      <c r="T92" s="227"/>
      <c r="V92" s="272"/>
      <c r="X92" s="391"/>
    </row>
    <row r="93" spans="1:24" ht="33.75" customHeight="1">
      <c r="A93" s="22"/>
      <c r="B93" s="55"/>
      <c r="C93" s="55"/>
      <c r="D93" s="954"/>
      <c r="E93" s="964"/>
      <c r="F93" s="98"/>
      <c r="G93" s="295"/>
      <c r="H93" s="67"/>
      <c r="I93" s="206"/>
      <c r="J93" s="179"/>
      <c r="K93" s="179"/>
      <c r="L93" s="208"/>
      <c r="M93" s="946" t="s">
        <v>162</v>
      </c>
      <c r="N93" s="947"/>
      <c r="O93" s="947"/>
      <c r="P93" s="947"/>
      <c r="Q93" s="948"/>
      <c r="R93" s="63" t="s">
        <v>126</v>
      </c>
      <c r="S93" s="25"/>
      <c r="T93" s="227"/>
      <c r="V93" s="272"/>
      <c r="W93" s="394"/>
    </row>
    <row r="94" spans="1:24" ht="33.75" customHeight="1">
      <c r="A94" s="22"/>
      <c r="B94" s="55"/>
      <c r="C94" s="55"/>
      <c r="D94" s="954"/>
      <c r="E94" s="964"/>
      <c r="F94" s="98"/>
      <c r="G94" s="295"/>
      <c r="H94" s="67"/>
      <c r="I94" s="206"/>
      <c r="J94" s="179"/>
      <c r="K94" s="179"/>
      <c r="L94" s="208"/>
      <c r="M94" s="191" t="s">
        <v>164</v>
      </c>
      <c r="N94" s="149">
        <v>4549.6000000000004</v>
      </c>
      <c r="O94" s="155"/>
      <c r="P94" s="340">
        <f>N94-D57</f>
        <v>16.000000000000909</v>
      </c>
      <c r="Q94" s="252"/>
      <c r="R94" s="258" t="s">
        <v>193</v>
      </c>
      <c r="S94" s="25"/>
      <c r="T94" s="227"/>
      <c r="V94" s="272"/>
      <c r="W94" s="394"/>
    </row>
    <row r="95" spans="1:24" ht="36.75" customHeight="1">
      <c r="A95" s="22"/>
      <c r="B95" s="55"/>
      <c r="C95" s="62"/>
      <c r="D95" s="954"/>
      <c r="E95" s="964"/>
      <c r="F95" s="98"/>
      <c r="G95" s="295"/>
      <c r="H95" s="286"/>
      <c r="I95" s="206"/>
      <c r="J95" s="179"/>
      <c r="K95" s="179"/>
      <c r="L95" s="208"/>
      <c r="M95" s="142" t="s">
        <v>166</v>
      </c>
      <c r="N95" s="187">
        <v>4549.6000000000004</v>
      </c>
      <c r="O95" s="192">
        <v>45373</v>
      </c>
      <c r="P95" s="341">
        <f>N95-D57</f>
        <v>16.000000000000909</v>
      </c>
      <c r="Q95" s="263">
        <f>O95-E2</f>
        <v>161</v>
      </c>
      <c r="R95" s="395" t="s">
        <v>194</v>
      </c>
      <c r="S95" s="25"/>
      <c r="T95" s="227"/>
      <c r="U95" s="387"/>
      <c r="V95" s="272"/>
      <c r="W95" s="391"/>
    </row>
    <row r="96" spans="1:24" ht="36" customHeight="1">
      <c r="A96" s="22"/>
      <c r="B96" s="55"/>
      <c r="C96" s="62"/>
      <c r="D96" s="954"/>
      <c r="E96" s="964"/>
      <c r="F96" s="98"/>
      <c r="G96" s="295"/>
      <c r="H96" s="286"/>
      <c r="I96" s="206"/>
      <c r="J96" s="179"/>
      <c r="K96" s="179"/>
      <c r="L96" s="208"/>
      <c r="M96" s="142" t="s">
        <v>167</v>
      </c>
      <c r="N96" s="190">
        <v>4549.6000000000004</v>
      </c>
      <c r="O96" s="189"/>
      <c r="P96" s="190">
        <f>N96-D57</f>
        <v>16.000000000000909</v>
      </c>
      <c r="Q96" s="396"/>
      <c r="R96" s="246" t="s">
        <v>139</v>
      </c>
      <c r="S96" s="25"/>
      <c r="T96" s="227"/>
      <c r="U96" s="387"/>
      <c r="V96" s="272"/>
      <c r="W96" s="391"/>
    </row>
    <row r="97" spans="1:23" ht="25.5" customHeight="1">
      <c r="A97" s="22"/>
      <c r="B97" s="55"/>
      <c r="C97" s="62"/>
      <c r="D97" s="954"/>
      <c r="E97" s="964"/>
      <c r="F97" s="98"/>
      <c r="G97" s="295"/>
      <c r="H97" s="286"/>
      <c r="I97" s="206"/>
      <c r="J97" s="179"/>
      <c r="K97" s="179"/>
      <c r="L97" s="208"/>
      <c r="M97" s="191"/>
      <c r="N97" s="155"/>
      <c r="O97" s="784"/>
      <c r="P97" s="749"/>
      <c r="Q97" s="785"/>
      <c r="R97" s="246"/>
      <c r="S97" s="25"/>
      <c r="T97" s="227"/>
      <c r="U97" s="387"/>
      <c r="V97" s="272"/>
      <c r="W97" s="391"/>
    </row>
    <row r="98" spans="1:23" ht="21.75" customHeight="1" thickBot="1">
      <c r="A98" s="22"/>
      <c r="B98" s="55"/>
      <c r="C98" s="62"/>
      <c r="D98" s="954"/>
      <c r="E98" s="964"/>
      <c r="F98" s="98"/>
      <c r="G98" s="295"/>
      <c r="H98" s="286"/>
      <c r="I98" s="206"/>
      <c r="J98" s="179"/>
      <c r="K98" s="179"/>
      <c r="L98" s="208"/>
      <c r="M98" s="191"/>
      <c r="N98" s="155"/>
      <c r="O98" s="784"/>
      <c r="P98" s="749"/>
      <c r="Q98" s="785"/>
      <c r="R98" s="63" t="s">
        <v>195</v>
      </c>
      <c r="S98" s="25"/>
      <c r="T98" s="227"/>
      <c r="U98" s="387"/>
      <c r="V98" s="272"/>
      <c r="W98" s="391"/>
    </row>
    <row r="99" spans="1:23" ht="22.5" customHeight="1" thickTop="1" thickBot="1">
      <c r="A99" s="22"/>
      <c r="B99" s="55"/>
      <c r="C99" s="62"/>
      <c r="D99" s="954"/>
      <c r="E99" s="964"/>
      <c r="F99" s="98"/>
      <c r="G99" s="296"/>
      <c r="H99" s="100"/>
      <c r="I99" s="206"/>
      <c r="J99" s="179"/>
      <c r="K99" s="179"/>
      <c r="L99" s="208"/>
      <c r="M99" s="181" t="s">
        <v>170</v>
      </c>
      <c r="N99" s="949" t="s">
        <v>171</v>
      </c>
      <c r="O99" s="950"/>
      <c r="P99" s="946" t="s">
        <v>172</v>
      </c>
      <c r="Q99" s="948"/>
      <c r="R99" s="251" t="s">
        <v>173</v>
      </c>
      <c r="S99" s="25"/>
      <c r="T99" s="227"/>
      <c r="U99" s="387"/>
      <c r="V99" s="272"/>
      <c r="W99" s="391"/>
    </row>
    <row r="100" spans="1:23" ht="21.75" customHeight="1" thickTop="1">
      <c r="A100" s="22"/>
      <c r="B100" s="55"/>
      <c r="C100" s="62"/>
      <c r="D100" s="954"/>
      <c r="E100" s="964"/>
      <c r="F100" s="98"/>
      <c r="G100" s="294"/>
      <c r="H100" s="67"/>
      <c r="I100" s="206"/>
      <c r="J100" s="179"/>
      <c r="K100" s="179"/>
      <c r="L100" s="208"/>
      <c r="M100" s="342" t="s">
        <v>196</v>
      </c>
      <c r="N100" s="133"/>
      <c r="O100" s="343">
        <v>45374</v>
      </c>
      <c r="P100" s="344"/>
      <c r="Q100" s="397">
        <f>O100-E2</f>
        <v>162</v>
      </c>
      <c r="R100" s="398">
        <v>5112</v>
      </c>
      <c r="S100" s="25"/>
      <c r="T100" s="227"/>
      <c r="U100" s="387"/>
      <c r="V100" s="272"/>
    </row>
    <row r="101" spans="1:23" ht="18" customHeight="1">
      <c r="A101" s="22"/>
      <c r="B101" s="55"/>
      <c r="C101" s="62"/>
      <c r="D101" s="954"/>
      <c r="E101" s="964"/>
      <c r="F101" s="98"/>
      <c r="G101" s="294"/>
      <c r="H101" s="67"/>
      <c r="I101" s="206"/>
      <c r="J101" s="179"/>
      <c r="K101" s="179"/>
      <c r="L101" s="208"/>
      <c r="M101" s="342"/>
      <c r="N101" s="152"/>
      <c r="O101" s="759"/>
      <c r="P101" s="760"/>
      <c r="Q101" s="761"/>
      <c r="R101" s="399" t="s">
        <v>174</v>
      </c>
      <c r="S101" s="25"/>
      <c r="T101" s="227"/>
      <c r="U101" s="387"/>
      <c r="V101" s="272"/>
    </row>
    <row r="102" spans="1:23" ht="18" customHeight="1">
      <c r="A102" s="22"/>
      <c r="B102" s="55"/>
      <c r="C102" s="62"/>
      <c r="D102" s="954"/>
      <c r="E102" s="964"/>
      <c r="F102" s="98"/>
      <c r="G102" s="294"/>
      <c r="H102" s="67"/>
      <c r="I102" s="206"/>
      <c r="J102" s="179"/>
      <c r="K102" s="179"/>
      <c r="L102" s="208"/>
      <c r="M102" s="342"/>
      <c r="N102" s="152"/>
      <c r="O102" s="759"/>
      <c r="P102" s="760"/>
      <c r="Q102" s="761"/>
      <c r="R102" s="285" t="s">
        <v>271</v>
      </c>
      <c r="S102" s="25"/>
      <c r="T102" s="227"/>
      <c r="U102" s="387"/>
      <c r="V102" s="272"/>
    </row>
    <row r="103" spans="1:23" ht="18" customHeight="1">
      <c r="A103" s="22"/>
      <c r="B103" s="55"/>
      <c r="C103" s="62"/>
      <c r="D103" s="954"/>
      <c r="E103" s="964"/>
      <c r="F103" s="98"/>
      <c r="G103" s="294"/>
      <c r="H103" s="67"/>
      <c r="I103" s="206"/>
      <c r="J103" s="179"/>
      <c r="K103" s="179"/>
      <c r="L103" s="208"/>
      <c r="M103" s="342"/>
      <c r="N103" s="152"/>
      <c r="O103" s="759"/>
      <c r="P103" s="760"/>
      <c r="Q103" s="761"/>
      <c r="S103" s="25"/>
      <c r="T103" s="227"/>
      <c r="U103" s="387"/>
      <c r="V103" s="272"/>
    </row>
    <row r="104" spans="1:23" ht="18" customHeight="1">
      <c r="A104" s="22"/>
      <c r="B104" s="55"/>
      <c r="C104" s="62"/>
      <c r="D104" s="954"/>
      <c r="E104" s="964"/>
      <c r="F104" s="98"/>
      <c r="G104" s="294"/>
      <c r="H104" s="67"/>
      <c r="I104" s="206"/>
      <c r="J104" s="179"/>
      <c r="K104" s="179"/>
      <c r="L104" s="208"/>
      <c r="M104" s="342"/>
      <c r="N104" s="196"/>
      <c r="O104" s="762"/>
      <c r="P104" s="763"/>
      <c r="Q104" s="748"/>
      <c r="R104" s="285"/>
      <c r="S104" s="25"/>
      <c r="T104" s="227"/>
      <c r="U104" s="387"/>
      <c r="V104" s="272"/>
    </row>
    <row r="105" spans="1:23" ht="9.9499999999999993" customHeight="1">
      <c r="A105" s="297"/>
      <c r="B105" s="298"/>
      <c r="C105" s="298"/>
      <c r="D105" s="299" t="s">
        <v>197</v>
      </c>
      <c r="E105" s="300"/>
      <c r="F105" s="301"/>
      <c r="G105" s="302"/>
      <c r="H105" s="303"/>
      <c r="I105" s="348"/>
      <c r="J105" s="349"/>
      <c r="K105" s="349"/>
      <c r="L105" s="349"/>
      <c r="M105" s="349"/>
      <c r="N105" s="349"/>
      <c r="O105" s="349"/>
      <c r="P105" s="349"/>
      <c r="Q105" s="349"/>
      <c r="R105" s="400" t="s">
        <v>23</v>
      </c>
      <c r="S105" s="25"/>
    </row>
    <row r="106" spans="1:23" ht="18" customHeight="1" thickBot="1">
      <c r="A106" s="304"/>
      <c r="B106" s="94"/>
      <c r="C106" s="94"/>
      <c r="D106" s="956">
        <f>2802.5+1.3</f>
        <v>2803.8</v>
      </c>
      <c r="E106" s="965" t="s">
        <v>198</v>
      </c>
      <c r="F106" s="305"/>
      <c r="G106" s="306"/>
      <c r="H106" s="307" t="s">
        <v>199</v>
      </c>
      <c r="I106" s="350"/>
      <c r="J106" s="351"/>
      <c r="K106" s="351"/>
      <c r="L106" s="352"/>
      <c r="M106" s="940" t="s">
        <v>120</v>
      </c>
      <c r="N106" s="941"/>
      <c r="O106" s="941"/>
      <c r="P106" s="941"/>
      <c r="Q106" s="942"/>
      <c r="R106" s="401"/>
      <c r="S106" s="402"/>
      <c r="T106" s="227" t="e">
        <f ca="1">IF(#REF!="","",(#REF!-TODAY()))</f>
        <v>#REF!</v>
      </c>
      <c r="U106" s="403"/>
    </row>
    <row r="107" spans="1:23" ht="18" customHeight="1" thickTop="1">
      <c r="A107" s="22"/>
      <c r="B107" s="55"/>
      <c r="C107" s="55"/>
      <c r="D107" s="957"/>
      <c r="E107" s="966"/>
      <c r="F107" s="308"/>
      <c r="G107" s="99"/>
      <c r="H107" s="309"/>
      <c r="I107" s="353"/>
      <c r="J107" s="354"/>
      <c r="K107" s="354"/>
      <c r="L107" s="355"/>
      <c r="M107" s="356"/>
      <c r="N107" s="357"/>
      <c r="O107" s="358"/>
      <c r="P107" s="359"/>
      <c r="Q107" s="404"/>
      <c r="R107" s="405" t="s">
        <v>122</v>
      </c>
      <c r="S107" s="406"/>
      <c r="T107" s="227"/>
      <c r="U107" s="403"/>
    </row>
    <row r="108" spans="1:23" ht="18" customHeight="1">
      <c r="A108" s="22"/>
      <c r="B108" s="55"/>
      <c r="C108" s="55"/>
      <c r="D108" s="957"/>
      <c r="E108" s="966"/>
      <c r="F108" s="308"/>
      <c r="G108" s="99"/>
      <c r="H108" s="309"/>
      <c r="I108" s="353"/>
      <c r="J108" s="354"/>
      <c r="K108" s="354"/>
      <c r="L108" s="355"/>
      <c r="M108" s="136" t="s">
        <v>121</v>
      </c>
      <c r="N108" s="149">
        <f>2800.5+25</f>
        <v>2825.5</v>
      </c>
      <c r="O108" s="264"/>
      <c r="P108" s="360">
        <f>N108-D106</f>
        <v>21.699999999999818</v>
      </c>
      <c r="Q108" s="407"/>
      <c r="R108" s="231" t="s">
        <v>124</v>
      </c>
      <c r="S108" s="406"/>
      <c r="T108" s="227"/>
      <c r="U108" s="403"/>
    </row>
    <row r="109" spans="1:23" ht="18" customHeight="1">
      <c r="A109" s="22"/>
      <c r="B109" s="81"/>
      <c r="C109" s="81"/>
      <c r="D109" s="957"/>
      <c r="E109" s="966"/>
      <c r="F109" s="64"/>
      <c r="G109" s="99"/>
      <c r="H109" s="309"/>
      <c r="I109" s="353"/>
      <c r="J109" s="207"/>
      <c r="K109" s="207"/>
      <c r="L109" s="355"/>
      <c r="M109" s="136" t="s">
        <v>123</v>
      </c>
      <c r="N109" s="149">
        <f>2765.9+50</f>
        <v>2815.9</v>
      </c>
      <c r="O109" s="155"/>
      <c r="P109" s="361">
        <f>N109-D106</f>
        <v>12.099999999999909</v>
      </c>
      <c r="Q109" s="252"/>
      <c r="R109" s="408" t="s">
        <v>126</v>
      </c>
      <c r="S109" s="406"/>
      <c r="T109" s="227" t="e">
        <f ca="1">IF(#REF!="","",(#REF!-TODAY()))</f>
        <v>#REF!</v>
      </c>
      <c r="U109" s="403"/>
    </row>
    <row r="110" spans="1:23" s="2" customFormat="1" ht="18" customHeight="1">
      <c r="A110" s="22"/>
      <c r="B110" s="81"/>
      <c r="C110" s="81"/>
      <c r="D110" s="957"/>
      <c r="E110" s="966"/>
      <c r="F110" s="64"/>
      <c r="G110" s="102"/>
      <c r="H110" s="310"/>
      <c r="I110" s="362"/>
      <c r="J110" s="363"/>
      <c r="K110" s="354"/>
      <c r="L110" s="364"/>
      <c r="M110" s="136" t="s">
        <v>125</v>
      </c>
      <c r="N110" s="149">
        <f>2736.2+100</f>
        <v>2836.2</v>
      </c>
      <c r="O110" s="155"/>
      <c r="P110" s="360">
        <f>N110-D106</f>
        <v>32.399999999999636</v>
      </c>
      <c r="Q110" s="252"/>
      <c r="R110" s="409"/>
      <c r="S110" s="406"/>
      <c r="T110" s="389"/>
      <c r="U110" s="403"/>
    </row>
    <row r="111" spans="1:23" s="2" customFormat="1" ht="18" customHeight="1">
      <c r="A111" s="22"/>
      <c r="B111" s="81"/>
      <c r="C111" s="81"/>
      <c r="D111" s="957"/>
      <c r="E111" s="966"/>
      <c r="F111" s="64"/>
      <c r="G111" s="102"/>
      <c r="H111" s="310"/>
      <c r="I111" s="362"/>
      <c r="J111" s="363"/>
      <c r="K111" s="354"/>
      <c r="L111" s="364"/>
      <c r="M111" s="136" t="s">
        <v>200</v>
      </c>
      <c r="N111" s="149">
        <f>2699.1+150</f>
        <v>2849.1</v>
      </c>
      <c r="O111" s="155"/>
      <c r="P111" s="360">
        <f>N111-D106</f>
        <v>45.299999999999727</v>
      </c>
      <c r="Q111" s="396"/>
      <c r="R111" s="236" t="s">
        <v>129</v>
      </c>
      <c r="S111" s="406"/>
      <c r="T111" s="389"/>
      <c r="U111" s="403"/>
    </row>
    <row r="112" spans="1:23" s="2" customFormat="1" ht="18" customHeight="1">
      <c r="A112" s="22"/>
      <c r="B112" s="81"/>
      <c r="C112" s="81"/>
      <c r="D112" s="957"/>
      <c r="E112" s="966"/>
      <c r="F112" s="64"/>
      <c r="G112" s="102"/>
      <c r="H112" s="310"/>
      <c r="I112" s="362"/>
      <c r="J112" s="363"/>
      <c r="K112" s="354"/>
      <c r="L112" s="364"/>
      <c r="M112" s="132" t="s">
        <v>201</v>
      </c>
      <c r="N112" s="344"/>
      <c r="O112" s="141">
        <v>44849</v>
      </c>
      <c r="P112" s="365"/>
      <c r="Q112" s="410">
        <f>O112-E2</f>
        <v>-363</v>
      </c>
      <c r="R112" s="255" t="s">
        <v>154</v>
      </c>
      <c r="S112" s="406"/>
      <c r="T112" s="389"/>
      <c r="U112" s="403"/>
    </row>
    <row r="113" spans="1:26" s="2" customFormat="1" ht="18" customHeight="1">
      <c r="A113" s="22"/>
      <c r="B113" s="81"/>
      <c r="C113" s="81"/>
      <c r="D113" s="957"/>
      <c r="E113" s="966"/>
      <c r="F113" s="64"/>
      <c r="G113" s="102"/>
      <c r="H113" s="310"/>
      <c r="I113" s="362"/>
      <c r="J113" s="363"/>
      <c r="K113" s="354"/>
      <c r="L113" s="364"/>
      <c r="M113" s="136" t="s">
        <v>130</v>
      </c>
      <c r="N113" s="137"/>
      <c r="O113" s="138">
        <v>44849</v>
      </c>
      <c r="P113" s="139"/>
      <c r="Q113" s="411">
        <f>O113-E2</f>
        <v>-363</v>
      </c>
      <c r="R113" s="412" t="s">
        <v>202</v>
      </c>
      <c r="S113" s="406"/>
      <c r="T113" s="389"/>
      <c r="U113" s="403"/>
    </row>
    <row r="114" spans="1:26" s="2" customFormat="1" ht="18" customHeight="1">
      <c r="A114" s="22"/>
      <c r="B114" s="81"/>
      <c r="C114" s="81"/>
      <c r="D114" s="957"/>
      <c r="E114" s="966"/>
      <c r="F114" s="64"/>
      <c r="G114" s="102"/>
      <c r="H114" s="310"/>
      <c r="I114" s="362"/>
      <c r="J114" s="363"/>
      <c r="K114" s="354"/>
      <c r="L114" s="364"/>
      <c r="M114" s="136" t="s">
        <v>203</v>
      </c>
      <c r="N114" s="137"/>
      <c r="O114" s="138">
        <v>44862</v>
      </c>
      <c r="P114" s="137"/>
      <c r="Q114" s="239">
        <f>O114-E2</f>
        <v>-350</v>
      </c>
      <c r="R114" s="412" t="s">
        <v>204</v>
      </c>
      <c r="S114" s="406"/>
      <c r="T114" s="389"/>
      <c r="U114" s="403"/>
    </row>
    <row r="115" spans="1:26" s="2" customFormat="1" ht="18" customHeight="1">
      <c r="A115" s="22"/>
      <c r="B115" s="54" t="s">
        <v>205</v>
      </c>
      <c r="C115" s="81"/>
      <c r="D115" s="957"/>
      <c r="E115" s="966"/>
      <c r="F115" s="64"/>
      <c r="G115" s="281" t="s">
        <v>23</v>
      </c>
      <c r="H115" s="310"/>
      <c r="I115" s="362"/>
      <c r="J115" s="363"/>
      <c r="K115" s="354"/>
      <c r="L115" s="364"/>
      <c r="M115" s="136" t="s">
        <v>180</v>
      </c>
      <c r="N115" s="318"/>
      <c r="O115" s="144">
        <v>44867</v>
      </c>
      <c r="P115" s="318"/>
      <c r="Q115" s="253">
        <f>O115-E2</f>
        <v>-345</v>
      </c>
      <c r="R115" s="243"/>
      <c r="S115" s="406"/>
      <c r="T115" s="389"/>
      <c r="U115" s="403"/>
    </row>
    <row r="116" spans="1:26" s="2" customFormat="1" ht="18" customHeight="1">
      <c r="A116" s="22"/>
      <c r="B116" s="54">
        <v>31316</v>
      </c>
      <c r="C116" s="81"/>
      <c r="D116" s="957"/>
      <c r="E116" s="966"/>
      <c r="F116" s="64"/>
      <c r="G116" s="102"/>
      <c r="H116" s="310"/>
      <c r="I116" s="362"/>
      <c r="J116" s="363"/>
      <c r="K116" s="354"/>
      <c r="L116" s="364"/>
      <c r="M116" s="127" t="s">
        <v>133</v>
      </c>
      <c r="N116" s="318"/>
      <c r="O116" s="138" t="s">
        <v>206</v>
      </c>
      <c r="P116" s="318"/>
      <c r="Q116" s="253" t="s">
        <v>206</v>
      </c>
      <c r="R116" s="251" t="s">
        <v>143</v>
      </c>
      <c r="S116" s="406"/>
      <c r="T116" s="389"/>
      <c r="U116" s="403"/>
    </row>
    <row r="117" spans="1:26" ht="18" customHeight="1">
      <c r="A117" s="22"/>
      <c r="B117" s="81"/>
      <c r="C117" s="81"/>
      <c r="D117" s="957"/>
      <c r="E117" s="966"/>
      <c r="F117" s="64"/>
      <c r="G117" s="311" t="s">
        <v>207</v>
      </c>
      <c r="H117" s="310"/>
      <c r="I117" s="362"/>
      <c r="J117" s="366"/>
      <c r="K117" s="367"/>
      <c r="L117" s="364"/>
      <c r="M117" s="368"/>
      <c r="N117" s="369"/>
      <c r="O117" s="370"/>
      <c r="P117" s="371"/>
      <c r="Q117" s="413"/>
      <c r="R117" s="255" t="s">
        <v>154</v>
      </c>
      <c r="S117" s="406"/>
      <c r="T117" s="227">
        <f ca="1">IF(O112="","",(O112-TODAY()))</f>
        <v>-362</v>
      </c>
      <c r="U117" s="403"/>
      <c r="Z117" s="419"/>
    </row>
    <row r="118" spans="1:26" ht="18" customHeight="1" thickBot="1">
      <c r="A118" s="22"/>
      <c r="B118" s="312"/>
      <c r="C118" s="81"/>
      <c r="D118" s="957"/>
      <c r="E118" s="966"/>
      <c r="F118" s="64"/>
      <c r="G118" s="313"/>
      <c r="H118" s="310"/>
      <c r="I118" s="362"/>
      <c r="J118" s="366"/>
      <c r="K118" s="367"/>
      <c r="L118" s="364"/>
      <c r="M118" s="372"/>
      <c r="N118" s="152"/>
      <c r="O118" s="373"/>
      <c r="P118" s="152"/>
      <c r="Q118" s="414"/>
      <c r="R118" s="415" t="s">
        <v>208</v>
      </c>
      <c r="S118" s="406"/>
      <c r="T118" s="227"/>
      <c r="U118" s="403"/>
      <c r="Z118" s="262"/>
    </row>
    <row r="119" spans="1:26" ht="18" customHeight="1">
      <c r="A119" s="22"/>
      <c r="B119" s="312"/>
      <c r="C119" s="81"/>
      <c r="D119" s="957"/>
      <c r="E119" s="966"/>
      <c r="F119" s="64"/>
      <c r="G119" s="314"/>
      <c r="H119" s="100"/>
      <c r="I119" s="362"/>
      <c r="J119" s="366"/>
      <c r="K119" s="367"/>
      <c r="L119" s="364"/>
      <c r="M119" s="374" t="s">
        <v>182</v>
      </c>
      <c r="N119" s="375">
        <f>2835-0.3</f>
        <v>2834.7</v>
      </c>
      <c r="O119" s="323">
        <v>44873</v>
      </c>
      <c r="P119" s="376">
        <f>N119-D106</f>
        <v>30.899999999999636</v>
      </c>
      <c r="Q119" s="390">
        <f>O119-E2</f>
        <v>-339</v>
      </c>
      <c r="R119" s="415" t="s">
        <v>209</v>
      </c>
      <c r="S119" s="406"/>
      <c r="T119" s="227"/>
      <c r="U119" s="403"/>
      <c r="Z119" s="278"/>
    </row>
    <row r="120" spans="1:26" ht="18" customHeight="1">
      <c r="A120" s="22"/>
      <c r="B120" s="81"/>
      <c r="C120" s="81"/>
      <c r="D120" s="957"/>
      <c r="E120" s="966"/>
      <c r="F120" s="64"/>
      <c r="H120" s="100"/>
      <c r="I120" s="362"/>
      <c r="J120" s="179"/>
      <c r="K120" s="179"/>
      <c r="L120" s="377"/>
      <c r="M120" s="329" t="s">
        <v>142</v>
      </c>
      <c r="N120" s="150"/>
      <c r="O120" s="148">
        <v>44905</v>
      </c>
      <c r="P120" s="150"/>
      <c r="Q120" s="239">
        <f>O120-E2</f>
        <v>-307</v>
      </c>
      <c r="R120" s="415" t="s">
        <v>210</v>
      </c>
      <c r="S120" s="406"/>
      <c r="T120" s="227"/>
      <c r="U120" s="403"/>
      <c r="Z120" s="278"/>
    </row>
    <row r="121" spans="1:26" s="2" customFormat="1" ht="21" customHeight="1">
      <c r="A121" s="22"/>
      <c r="B121" s="81"/>
      <c r="C121" s="81"/>
      <c r="D121" s="957"/>
      <c r="E121" s="966"/>
      <c r="F121" s="64"/>
      <c r="G121" s="85"/>
      <c r="H121" s="310"/>
      <c r="I121" s="179"/>
      <c r="J121" s="179"/>
      <c r="K121" s="178"/>
      <c r="L121" s="377"/>
      <c r="M121" s="136" t="s">
        <v>141</v>
      </c>
      <c r="N121" s="378"/>
      <c r="O121" s="379">
        <v>44862</v>
      </c>
      <c r="P121" s="378"/>
      <c r="Q121" s="253">
        <f>O121-E2</f>
        <v>-350</v>
      </c>
      <c r="R121" s="415"/>
      <c r="S121" s="406"/>
      <c r="T121" s="389"/>
      <c r="U121" s="403"/>
      <c r="Z121" s="278"/>
    </row>
    <row r="122" spans="1:26" s="2" customFormat="1" ht="21" customHeight="1">
      <c r="A122" s="22"/>
      <c r="B122" s="81"/>
      <c r="C122" s="81"/>
      <c r="D122" s="957"/>
      <c r="E122" s="966"/>
      <c r="F122" s="157"/>
      <c r="G122" s="315"/>
      <c r="H122" s="310"/>
      <c r="I122" s="380"/>
      <c r="J122" s="381"/>
      <c r="K122" s="382"/>
      <c r="L122" s="377"/>
      <c r="M122" s="383" t="s">
        <v>189</v>
      </c>
      <c r="N122" s="190">
        <f>2736.2+100</f>
        <v>2836.2</v>
      </c>
      <c r="O122" s="189"/>
      <c r="P122" s="384">
        <f>N122-D106</f>
        <v>32.399999999999636</v>
      </c>
      <c r="Q122" s="416"/>
      <c r="R122" s="417" t="s">
        <v>211</v>
      </c>
      <c r="S122" s="406"/>
      <c r="T122" s="389"/>
      <c r="U122" s="403"/>
    </row>
    <row r="123" spans="1:26" s="2" customFormat="1" ht="21" customHeight="1">
      <c r="A123" s="22"/>
      <c r="B123" s="62" t="s">
        <v>145</v>
      </c>
      <c r="C123" s="246" t="s">
        <v>145</v>
      </c>
      <c r="D123" s="957"/>
      <c r="E123" s="966"/>
      <c r="F123" s="157"/>
      <c r="G123" s="57"/>
      <c r="H123" s="310"/>
      <c r="I123" s="380"/>
      <c r="J123" s="381"/>
      <c r="K123" s="385"/>
      <c r="L123" s="377"/>
      <c r="M123" s="136" t="s">
        <v>212</v>
      </c>
      <c r="N123" s="143"/>
      <c r="O123" s="144">
        <v>44856</v>
      </c>
      <c r="P123" s="143"/>
      <c r="Q123" s="250">
        <f>O123-E2</f>
        <v>-356</v>
      </c>
      <c r="S123" s="406"/>
      <c r="T123" s="389"/>
      <c r="U123" s="403"/>
    </row>
    <row r="124" spans="1:26" s="2" customFormat="1" ht="21" customHeight="1">
      <c r="A124" s="22"/>
      <c r="B124" s="62"/>
      <c r="C124" s="246"/>
      <c r="D124" s="957"/>
      <c r="E124" s="966"/>
      <c r="F124" s="162"/>
      <c r="G124" s="420"/>
      <c r="H124" s="421"/>
      <c r="I124" s="380"/>
      <c r="J124" s="381"/>
      <c r="K124" s="452"/>
      <c r="L124" s="377"/>
      <c r="M124" s="151" t="s">
        <v>213</v>
      </c>
      <c r="N124" s="143"/>
      <c r="O124" s="144">
        <v>44856</v>
      </c>
      <c r="P124" s="143"/>
      <c r="Q124" s="250">
        <f>O124-E2</f>
        <v>-356</v>
      </c>
      <c r="R124" s="510" t="s">
        <v>139</v>
      </c>
      <c r="S124" s="406"/>
      <c r="T124" s="389"/>
      <c r="U124" s="403"/>
    </row>
    <row r="125" spans="1:26" s="2" customFormat="1" ht="19.5" customHeight="1">
      <c r="A125" s="22"/>
      <c r="B125" s="62" t="s">
        <v>195</v>
      </c>
      <c r="C125" s="730" t="s">
        <v>195</v>
      </c>
      <c r="D125" s="957"/>
      <c r="E125" s="966"/>
      <c r="F125" s="157"/>
      <c r="G125" s="5"/>
      <c r="H125" s="310"/>
      <c r="I125" s="380"/>
      <c r="J125" s="381"/>
      <c r="K125" s="385"/>
      <c r="L125" s="333"/>
      <c r="M125" s="453" t="s">
        <v>151</v>
      </c>
      <c r="N125" s="360">
        <v>2869.6</v>
      </c>
      <c r="O125" s="155"/>
      <c r="P125" s="360">
        <f>N125-D106</f>
        <v>65.799999999999727</v>
      </c>
      <c r="Q125" s="252"/>
      <c r="R125" s="408" t="s">
        <v>126</v>
      </c>
      <c r="S125" s="406"/>
      <c r="T125" s="389"/>
      <c r="U125" s="403"/>
    </row>
    <row r="126" spans="1:26" s="2" customFormat="1" ht="21.75" customHeight="1">
      <c r="A126" s="22"/>
      <c r="B126" s="62"/>
      <c r="C126" s="81"/>
      <c r="D126" s="957"/>
      <c r="E126" s="966"/>
      <c r="F126" s="162"/>
      <c r="G126" s="57"/>
      <c r="H126" s="421"/>
      <c r="I126" s="454"/>
      <c r="J126" s="381"/>
      <c r="K126" s="452"/>
      <c r="L126" s="377"/>
      <c r="M126" s="136" t="s">
        <v>55</v>
      </c>
      <c r="N126" s="149">
        <f>2830.5</f>
        <v>2830.5</v>
      </c>
      <c r="O126" s="196"/>
      <c r="P126" s="360">
        <f>N126-D106</f>
        <v>26.699999999999818</v>
      </c>
      <c r="Q126" s="196"/>
      <c r="R126" s="248"/>
      <c r="S126" s="406"/>
      <c r="T126" s="389"/>
      <c r="U126" s="403"/>
    </row>
    <row r="127" spans="1:26" s="2" customFormat="1" ht="20.25" customHeight="1">
      <c r="A127" s="22"/>
      <c r="B127" s="62"/>
      <c r="C127" s="81"/>
      <c r="D127" s="957"/>
      <c r="E127" s="966"/>
      <c r="F127" s="58"/>
      <c r="G127" s="422"/>
      <c r="H127" s="58"/>
      <c r="I127" s="380"/>
      <c r="J127" s="381"/>
      <c r="K127" s="385"/>
      <c r="L127" s="333"/>
      <c r="M127" s="453" t="s">
        <v>150</v>
      </c>
      <c r="N127" s="360">
        <v>2848.6</v>
      </c>
      <c r="O127" s="455"/>
      <c r="P127" s="360">
        <f>N127-D106</f>
        <v>44.799999999999727</v>
      </c>
      <c r="Q127" s="455"/>
      <c r="R127" s="248"/>
      <c r="S127" s="406"/>
      <c r="T127" s="389"/>
      <c r="U127" s="403"/>
    </row>
    <row r="128" spans="1:26" s="2" customFormat="1" ht="21" customHeight="1">
      <c r="A128" s="22"/>
      <c r="B128" s="81"/>
      <c r="C128" s="81"/>
      <c r="D128" s="957"/>
      <c r="E128" s="966"/>
      <c r="F128" s="423"/>
      <c r="G128" s="57"/>
      <c r="H128" s="424"/>
      <c r="I128" s="156"/>
      <c r="J128" s="308"/>
      <c r="K128" s="157"/>
      <c r="L128" s="377"/>
      <c r="M128" s="456" t="s">
        <v>214</v>
      </c>
      <c r="N128" s="360">
        <v>2857.8</v>
      </c>
      <c r="O128" s="137"/>
      <c r="P128" s="360">
        <f>N128-D106</f>
        <v>54</v>
      </c>
      <c r="Q128" s="137"/>
      <c r="R128" s="251" t="s">
        <v>152</v>
      </c>
      <c r="S128" s="406"/>
      <c r="T128" s="389"/>
      <c r="U128" s="403"/>
    </row>
    <row r="129" spans="1:21" s="2" customFormat="1" ht="21" customHeight="1">
      <c r="A129" s="22"/>
      <c r="B129" s="81"/>
      <c r="C129" s="81"/>
      <c r="D129" s="957"/>
      <c r="E129" s="966"/>
      <c r="F129" s="423"/>
      <c r="G129" s="57"/>
      <c r="H129" s="424"/>
      <c r="I129" s="156"/>
      <c r="J129" s="308"/>
      <c r="K129" s="157"/>
      <c r="L129" s="377"/>
      <c r="M129" s="456" t="s">
        <v>215</v>
      </c>
      <c r="N129" s="360">
        <v>2857.8</v>
      </c>
      <c r="O129" s="137"/>
      <c r="P129" s="457" t="e">
        <f>N129-C125</f>
        <v>#VALUE!</v>
      </c>
      <c r="Q129" s="137"/>
      <c r="R129" s="60"/>
      <c r="S129" s="406"/>
      <c r="T129" s="389"/>
      <c r="U129" s="403"/>
    </row>
    <row r="130" spans="1:21" s="2" customFormat="1" ht="21" customHeight="1">
      <c r="A130" s="22"/>
      <c r="B130" s="81"/>
      <c r="C130" s="81"/>
      <c r="D130" s="957"/>
      <c r="E130" s="966"/>
      <c r="F130" s="58">
        <v>44846</v>
      </c>
      <c r="G130" s="425" t="s">
        <v>216</v>
      </c>
      <c r="H130" s="58"/>
      <c r="I130" s="120"/>
      <c r="J130" s="308"/>
      <c r="K130" s="64"/>
      <c r="L130" s="333"/>
      <c r="M130" s="456" t="s">
        <v>217</v>
      </c>
      <c r="N130" s="196"/>
      <c r="O130" s="148">
        <v>44854</v>
      </c>
      <c r="P130" s="196"/>
      <c r="Q130" s="489">
        <f>O130-E2</f>
        <v>-358</v>
      </c>
      <c r="R130" s="511" t="s">
        <v>154</v>
      </c>
      <c r="S130" s="406"/>
      <c r="T130" s="389"/>
      <c r="U130" s="403"/>
    </row>
    <row r="131" spans="1:21" s="2" customFormat="1" ht="18" customHeight="1">
      <c r="A131" s="22"/>
      <c r="B131" s="81"/>
      <c r="C131" s="426"/>
      <c r="D131" s="957"/>
      <c r="E131" s="966"/>
      <c r="F131" s="423"/>
      <c r="G131" s="79"/>
      <c r="H131" s="58"/>
      <c r="I131" s="381"/>
      <c r="J131" s="381"/>
      <c r="K131" s="458"/>
      <c r="L131" s="208"/>
      <c r="M131" s="329" t="s">
        <v>144</v>
      </c>
      <c r="N131" s="149">
        <v>2886.2</v>
      </c>
      <c r="O131" s="346">
        <v>45084</v>
      </c>
      <c r="P131" s="149">
        <f>N131-D106</f>
        <v>82.399999999999636</v>
      </c>
      <c r="Q131" s="239">
        <f>O131-E2</f>
        <v>-128</v>
      </c>
      <c r="R131" s="258"/>
      <c r="S131" s="406"/>
      <c r="T131" s="389"/>
      <c r="U131" s="403"/>
    </row>
    <row r="132" spans="1:21" s="2" customFormat="1" ht="18" customHeight="1">
      <c r="A132" s="22"/>
      <c r="B132" s="81"/>
      <c r="D132" s="957"/>
      <c r="E132" s="966"/>
      <c r="F132" s="98"/>
      <c r="G132" s="59" t="s">
        <v>58</v>
      </c>
      <c r="H132" s="421">
        <v>45104</v>
      </c>
      <c r="I132" s="459"/>
      <c r="J132" s="87"/>
      <c r="K132" s="335"/>
      <c r="L132" s="208"/>
      <c r="M132" s="460" t="s">
        <v>218</v>
      </c>
      <c r="N132" s="190">
        <v>3007</v>
      </c>
      <c r="O132" s="461">
        <v>44862</v>
      </c>
      <c r="P132" s="190">
        <f>N132-D106</f>
        <v>203.19999999999982</v>
      </c>
      <c r="Q132" s="512">
        <f>O132-E2</f>
        <v>-350</v>
      </c>
      <c r="R132" s="258" t="s">
        <v>219</v>
      </c>
      <c r="S132" s="406"/>
      <c r="T132" s="389"/>
      <c r="U132" s="403"/>
    </row>
    <row r="133" spans="1:21" s="2" customFormat="1" ht="18" customHeight="1">
      <c r="A133" s="22"/>
      <c r="B133" s="312"/>
      <c r="D133" s="957"/>
      <c r="E133" s="966"/>
      <c r="F133" s="64"/>
      <c r="G133" s="296" t="s">
        <v>220</v>
      </c>
      <c r="H133" s="310"/>
      <c r="I133" s="308"/>
      <c r="J133" s="308"/>
      <c r="K133" s="462"/>
      <c r="L133" s="208"/>
      <c r="M133" s="460" t="s">
        <v>221</v>
      </c>
      <c r="N133" s="347">
        <v>4450</v>
      </c>
      <c r="O133" s="463"/>
      <c r="P133" s="347">
        <f>N133-R149</f>
        <v>104</v>
      </c>
      <c r="Q133" s="482"/>
      <c r="R133" s="258" t="s">
        <v>222</v>
      </c>
      <c r="S133" s="406"/>
      <c r="T133" s="389"/>
      <c r="U133" s="403"/>
    </row>
    <row r="134" spans="1:21" s="2" customFormat="1" ht="18" customHeight="1">
      <c r="A134" s="22"/>
      <c r="B134" s="312"/>
      <c r="D134" s="957"/>
      <c r="E134" s="966"/>
      <c r="F134" s="64"/>
      <c r="G134" s="296" t="s">
        <v>223</v>
      </c>
      <c r="H134" s="421" t="s">
        <v>224</v>
      </c>
      <c r="I134" s="308"/>
      <c r="J134" s="179"/>
      <c r="K134" s="178"/>
      <c r="L134" s="208"/>
      <c r="M134" s="464"/>
      <c r="N134" s="464"/>
      <c r="O134" s="464"/>
      <c r="P134" s="464"/>
      <c r="Q134" s="464"/>
      <c r="R134" s="258"/>
      <c r="S134" s="406"/>
      <c r="T134" s="389"/>
      <c r="U134" s="403"/>
    </row>
    <row r="135" spans="1:21" s="2" customFormat="1" ht="18" customHeight="1" thickBot="1">
      <c r="A135" s="22"/>
      <c r="B135" s="312"/>
      <c r="D135" s="957"/>
      <c r="E135" s="966"/>
      <c r="F135" s="64"/>
      <c r="G135" s="296"/>
      <c r="H135" s="421" t="s">
        <v>225</v>
      </c>
      <c r="I135" s="465"/>
      <c r="J135" s="466"/>
      <c r="K135" s="467"/>
      <c r="L135" s="208"/>
      <c r="M135" s="468"/>
      <c r="N135" s="468"/>
      <c r="O135" s="468"/>
      <c r="P135" s="468"/>
      <c r="Q135" s="468"/>
      <c r="R135" s="258"/>
      <c r="S135" s="406"/>
      <c r="T135" s="389"/>
      <c r="U135" s="403"/>
    </row>
    <row r="136" spans="1:21" s="2" customFormat="1" ht="18" customHeight="1" thickTop="1" thickBot="1">
      <c r="A136" s="22"/>
      <c r="B136" s="312"/>
      <c r="D136" s="957"/>
      <c r="E136" s="966"/>
      <c r="F136" s="64"/>
      <c r="G136" s="427" t="s">
        <v>226</v>
      </c>
      <c r="H136" s="421">
        <v>45494</v>
      </c>
      <c r="I136" s="308"/>
      <c r="J136" s="308"/>
      <c r="K136" s="178"/>
      <c r="L136" s="208"/>
      <c r="M136" s="943" t="s">
        <v>153</v>
      </c>
      <c r="N136" s="944"/>
      <c r="O136" s="944"/>
      <c r="P136" s="944"/>
      <c r="Q136" s="945"/>
      <c r="R136" s="258"/>
      <c r="S136" s="406"/>
      <c r="T136" s="389"/>
      <c r="U136" s="403"/>
    </row>
    <row r="137" spans="1:21" s="2" customFormat="1" ht="18" customHeight="1" thickTop="1">
      <c r="A137" s="22"/>
      <c r="B137" s="312"/>
      <c r="D137" s="957"/>
      <c r="E137" s="966"/>
      <c r="F137" s="163"/>
      <c r="G137" s="428" t="s">
        <v>227</v>
      </c>
      <c r="H137" s="310"/>
      <c r="I137" s="308"/>
      <c r="J137" s="179"/>
      <c r="K137" s="178"/>
      <c r="L137" s="208"/>
      <c r="M137" s="374" t="s">
        <v>228</v>
      </c>
      <c r="N137" s="344"/>
      <c r="O137" s="141">
        <v>44847</v>
      </c>
      <c r="P137" s="169"/>
      <c r="Q137" s="513">
        <f>O137-E2</f>
        <v>-365</v>
      </c>
      <c r="R137" s="312"/>
      <c r="S137" s="406"/>
      <c r="T137" s="389"/>
      <c r="U137" s="403"/>
    </row>
    <row r="138" spans="1:21" s="2" customFormat="1" ht="18" customHeight="1">
      <c r="A138" s="22"/>
      <c r="B138" s="312"/>
      <c r="D138" s="957"/>
      <c r="E138" s="966"/>
      <c r="F138" s="163"/>
      <c r="G138" s="79"/>
      <c r="H138" s="421"/>
      <c r="I138" s="64"/>
      <c r="J138" s="64"/>
      <c r="K138" s="310"/>
      <c r="L138" s="208"/>
      <c r="M138" s="136" t="s">
        <v>156</v>
      </c>
      <c r="N138" s="137"/>
      <c r="O138" s="138">
        <v>44872</v>
      </c>
      <c r="P138" s="137"/>
      <c r="Q138" s="235">
        <f>O138-E2</f>
        <v>-340</v>
      </c>
      <c r="R138" s="514" t="s">
        <v>157</v>
      </c>
      <c r="S138" s="406"/>
      <c r="T138" s="389"/>
      <c r="U138" s="403"/>
    </row>
    <row r="139" spans="1:21" s="2" customFormat="1" ht="21" customHeight="1">
      <c r="A139" s="22"/>
      <c r="B139" s="62"/>
      <c r="C139" s="81"/>
      <c r="D139" s="957"/>
      <c r="E139" s="966"/>
      <c r="F139" s="64"/>
      <c r="G139" s="79"/>
      <c r="H139" s="310"/>
      <c r="I139" s="179"/>
      <c r="J139" s="179"/>
      <c r="K139" s="178"/>
      <c r="L139" s="208"/>
      <c r="M139" s="136" t="s">
        <v>158</v>
      </c>
      <c r="N139" s="137"/>
      <c r="O139" s="138">
        <v>44862</v>
      </c>
      <c r="P139" s="137"/>
      <c r="Q139" s="235">
        <f>O139-E2</f>
        <v>-350</v>
      </c>
      <c r="R139" s="408" t="s">
        <v>126</v>
      </c>
      <c r="S139" s="406"/>
      <c r="T139" s="389"/>
      <c r="U139" s="403"/>
    </row>
    <row r="140" spans="1:21" s="2" customFormat="1" ht="16.5" customHeight="1">
      <c r="A140" s="22"/>
      <c r="B140" s="312"/>
      <c r="C140" s="81"/>
      <c r="D140" s="957"/>
      <c r="E140" s="966"/>
      <c r="F140" s="163"/>
      <c r="G140" s="429" t="s">
        <v>229</v>
      </c>
      <c r="H140" s="310"/>
      <c r="I140" s="179"/>
      <c r="J140" s="179"/>
      <c r="K140" s="178"/>
      <c r="L140" s="208"/>
      <c r="M140" s="136" t="s">
        <v>159</v>
      </c>
      <c r="N140" s="137"/>
      <c r="O140" s="138">
        <v>44862</v>
      </c>
      <c r="P140" s="469"/>
      <c r="Q140" s="235">
        <f>O140-E2</f>
        <v>-350</v>
      </c>
      <c r="R140" s="258"/>
      <c r="S140" s="406"/>
      <c r="T140" s="389"/>
      <c r="U140" s="403"/>
    </row>
    <row r="141" spans="1:21" s="2" customFormat="1" ht="16.5" customHeight="1">
      <c r="A141" s="22"/>
      <c r="B141" s="81" t="s">
        <v>161</v>
      </c>
      <c r="C141" s="312"/>
      <c r="D141" s="957"/>
      <c r="E141" s="966"/>
      <c r="F141" s="430"/>
      <c r="G141" s="82" t="s">
        <v>230</v>
      </c>
      <c r="H141" s="421"/>
      <c r="I141" s="308"/>
      <c r="J141" s="308"/>
      <c r="K141" s="470"/>
      <c r="L141" s="471"/>
      <c r="M141" s="319"/>
      <c r="N141" s="137"/>
      <c r="O141" s="472"/>
      <c r="P141" s="469"/>
      <c r="Q141" s="345"/>
      <c r="R141" s="515"/>
      <c r="S141" s="406"/>
      <c r="T141" s="389"/>
      <c r="U141" s="403"/>
    </row>
    <row r="142" spans="1:21" s="2" customFormat="1" ht="22.5" customHeight="1" thickBot="1">
      <c r="A142" s="22"/>
      <c r="B142" s="81" t="s">
        <v>195</v>
      </c>
      <c r="C142" s="246" t="s">
        <v>161</v>
      </c>
      <c r="D142" s="957"/>
      <c r="E142" s="966"/>
      <c r="F142" s="64"/>
      <c r="G142" s="429"/>
      <c r="H142" s="310"/>
      <c r="I142" s="308"/>
      <c r="J142" s="308"/>
      <c r="K142" s="470"/>
      <c r="L142" s="471"/>
      <c r="M142" s="473"/>
      <c r="N142" s="153"/>
      <c r="O142" s="474"/>
      <c r="P142" s="153"/>
      <c r="Q142" s="396"/>
      <c r="R142" s="516"/>
      <c r="S142" s="406"/>
      <c r="T142" s="389"/>
      <c r="U142" s="403"/>
    </row>
    <row r="143" spans="1:21" s="2" customFormat="1" ht="18" customHeight="1" thickTop="1" thickBot="1">
      <c r="A143" s="22"/>
      <c r="B143" s="81"/>
      <c r="C143" s="68" t="s">
        <v>195</v>
      </c>
      <c r="D143" s="957"/>
      <c r="E143" s="966"/>
      <c r="F143" s="64" t="s">
        <v>23</v>
      </c>
      <c r="G143" s="79"/>
      <c r="H143" s="431"/>
      <c r="J143" s="308"/>
      <c r="K143" s="475"/>
      <c r="L143" s="471"/>
      <c r="M143" s="946" t="s">
        <v>162</v>
      </c>
      <c r="N143" s="947"/>
      <c r="O143" s="947"/>
      <c r="P143" s="947"/>
      <c r="Q143" s="948"/>
      <c r="R143" s="517"/>
      <c r="S143" s="406"/>
      <c r="T143" s="389"/>
      <c r="U143" s="403"/>
    </row>
    <row r="144" spans="1:21" s="2" customFormat="1" ht="32.25" customHeight="1" thickTop="1">
      <c r="A144" s="22"/>
      <c r="B144" s="432"/>
      <c r="C144" s="312"/>
      <c r="D144" s="957"/>
      <c r="E144" s="966"/>
      <c r="F144" s="64"/>
      <c r="G144" s="79"/>
      <c r="H144" s="421"/>
      <c r="I144" s="179"/>
      <c r="J144" s="179"/>
      <c r="K144" s="475"/>
      <c r="L144" s="471"/>
      <c r="M144" s="191" t="s">
        <v>164</v>
      </c>
      <c r="N144" s="476">
        <f>2774+50</f>
        <v>2824</v>
      </c>
      <c r="O144" s="477"/>
      <c r="P144" s="476">
        <f>N144-D106</f>
        <v>20.199999999999818</v>
      </c>
      <c r="Q144" s="396"/>
      <c r="R144" s="514" t="s">
        <v>165</v>
      </c>
      <c r="S144" s="406"/>
      <c r="T144" s="389"/>
      <c r="U144" s="403"/>
    </row>
    <row r="145" spans="1:21" s="2" customFormat="1" ht="19.5" customHeight="1">
      <c r="A145" s="22"/>
      <c r="B145" s="432"/>
      <c r="D145" s="957"/>
      <c r="E145" s="966"/>
      <c r="F145" s="163"/>
      <c r="G145" s="433"/>
      <c r="H145" s="310"/>
      <c r="I145" s="179"/>
      <c r="J145" s="179"/>
      <c r="K145" s="478"/>
      <c r="L145" s="471"/>
      <c r="M145" s="151" t="s">
        <v>231</v>
      </c>
      <c r="N145" s="153"/>
      <c r="O145" s="138">
        <v>44915</v>
      </c>
      <c r="P145" s="479"/>
      <c r="Q145" s="263">
        <f>O145-E2</f>
        <v>-297</v>
      </c>
      <c r="R145" s="255" t="s">
        <v>154</v>
      </c>
      <c r="S145" s="406"/>
      <c r="T145" s="389"/>
      <c r="U145" s="403"/>
    </row>
    <row r="146" spans="1:21" s="2" customFormat="1" ht="30" customHeight="1">
      <c r="A146" s="22"/>
      <c r="B146" s="312"/>
      <c r="D146" s="957"/>
      <c r="E146" s="966"/>
      <c r="F146" s="64"/>
      <c r="G146" s="434"/>
      <c r="H146" s="310"/>
      <c r="I146" s="179"/>
      <c r="J146" s="179"/>
      <c r="K146" s="178"/>
      <c r="L146" s="471"/>
      <c r="M146" s="142" t="s">
        <v>232</v>
      </c>
      <c r="N146" s="476">
        <f>2842.1</f>
        <v>2842.1</v>
      </c>
      <c r="O146" s="379">
        <v>44884</v>
      </c>
      <c r="P146" s="369">
        <f>N146-D106</f>
        <v>38.299999999999727</v>
      </c>
      <c r="Q146" s="253">
        <f>O146-E2</f>
        <v>-328</v>
      </c>
      <c r="R146" s="395" t="s">
        <v>233</v>
      </c>
      <c r="S146" s="406"/>
      <c r="T146" s="389"/>
      <c r="U146" s="403"/>
    </row>
    <row r="147" spans="1:21" s="2" customFormat="1" ht="21" customHeight="1">
      <c r="A147" s="22"/>
      <c r="B147" s="312"/>
      <c r="D147" s="957"/>
      <c r="E147" s="966"/>
      <c r="F147" s="163"/>
      <c r="G147" s="434"/>
      <c r="H147" s="310"/>
      <c r="I147" s="179"/>
      <c r="J147" s="179"/>
      <c r="K147" s="178"/>
      <c r="L147" s="471"/>
      <c r="M147" s="473"/>
      <c r="N147" s="480"/>
      <c r="O147" s="196"/>
      <c r="P147" s="480"/>
      <c r="Q147" s="196"/>
      <c r="R147" s="405" t="s">
        <v>173</v>
      </c>
      <c r="S147" s="406"/>
      <c r="T147" s="389"/>
      <c r="U147" s="403"/>
    </row>
    <row r="148" spans="1:21" s="2" customFormat="1" ht="21" customHeight="1">
      <c r="A148" s="22"/>
      <c r="B148" s="312"/>
      <c r="D148" s="957"/>
      <c r="E148" s="966"/>
      <c r="F148" s="163"/>
      <c r="G148" s="434"/>
      <c r="H148" s="310"/>
      <c r="I148" s="179"/>
      <c r="J148" s="179"/>
      <c r="K148" s="178"/>
      <c r="L148" s="471"/>
      <c r="M148" s="473"/>
      <c r="N148" s="481"/>
      <c r="O148" s="482"/>
      <c r="P148" s="481"/>
      <c r="Q148" s="482"/>
      <c r="R148" s="405"/>
      <c r="S148" s="406"/>
      <c r="T148" s="389"/>
      <c r="U148" s="403"/>
    </row>
    <row r="149" spans="1:21" s="2" customFormat="1" ht="22.5" customHeight="1" thickBot="1">
      <c r="A149" s="22"/>
      <c r="B149" s="312"/>
      <c r="D149" s="957"/>
      <c r="E149" s="966"/>
      <c r="F149" s="430"/>
      <c r="G149" s="435"/>
      <c r="H149" s="421"/>
      <c r="I149" s="179"/>
      <c r="J149" s="179"/>
      <c r="K149" s="178"/>
      <c r="L149" s="471"/>
      <c r="M149" s="483" t="s">
        <v>234</v>
      </c>
      <c r="N149" s="484">
        <v>2853.8</v>
      </c>
      <c r="O149" s="485">
        <v>44906</v>
      </c>
      <c r="P149" s="484">
        <f>N149-D106</f>
        <v>50</v>
      </c>
      <c r="Q149" s="518">
        <f>O149-E2</f>
        <v>-306</v>
      </c>
      <c r="R149" s="265">
        <v>4346</v>
      </c>
      <c r="S149" s="406"/>
      <c r="T149" s="389"/>
      <c r="U149" s="403"/>
    </row>
    <row r="150" spans="1:21" s="2" customFormat="1" ht="22.5" customHeight="1" thickTop="1" thickBot="1">
      <c r="A150" s="22"/>
      <c r="B150" s="55"/>
      <c r="D150" s="957"/>
      <c r="E150" s="966"/>
      <c r="F150" s="64"/>
      <c r="G150" s="102"/>
      <c r="H150" s="310" t="s">
        <v>23</v>
      </c>
      <c r="I150" s="179"/>
      <c r="J150" s="179"/>
      <c r="K150" s="178"/>
      <c r="L150" s="486"/>
      <c r="M150" s="487" t="s">
        <v>170</v>
      </c>
      <c r="N150" s="949" t="s">
        <v>171</v>
      </c>
      <c r="O150" s="950"/>
      <c r="P150" s="193" t="s">
        <v>172</v>
      </c>
      <c r="Q150" s="194"/>
      <c r="R150" s="312"/>
      <c r="S150" s="406"/>
      <c r="T150" s="389"/>
      <c r="U150" s="403"/>
    </row>
    <row r="151" spans="1:21" s="2" customFormat="1" ht="22.5" customHeight="1" thickTop="1">
      <c r="A151" s="22"/>
      <c r="B151" s="55"/>
      <c r="D151" s="957"/>
      <c r="E151" s="966"/>
      <c r="F151" s="64"/>
      <c r="G151" s="102"/>
      <c r="H151" s="310"/>
      <c r="I151" s="179"/>
      <c r="J151" s="179"/>
      <c r="K151" s="178"/>
      <c r="L151" s="471"/>
      <c r="M151" s="136" t="s">
        <v>235</v>
      </c>
      <c r="N151" s="148">
        <v>44895</v>
      </c>
      <c r="O151" s="239"/>
      <c r="P151" s="488"/>
      <c r="Q151" s="519"/>
      <c r="R151" s="312"/>
      <c r="S151" s="406"/>
      <c r="T151" s="389"/>
      <c r="U151" s="403"/>
    </row>
    <row r="152" spans="1:21" ht="21" customHeight="1">
      <c r="A152" s="22"/>
      <c r="B152" s="55"/>
      <c r="C152" s="436"/>
      <c r="D152" s="957"/>
      <c r="E152" s="966"/>
      <c r="F152" s="64"/>
      <c r="G152" s="311" t="s">
        <v>207</v>
      </c>
      <c r="H152" s="437"/>
      <c r="I152" s="179"/>
      <c r="J152" s="179"/>
      <c r="K152" s="179"/>
      <c r="L152" s="471" t="s">
        <v>23</v>
      </c>
      <c r="M152" s="136" t="s">
        <v>236</v>
      </c>
      <c r="N152" s="148">
        <v>44895</v>
      </c>
      <c r="O152" s="489">
        <f>N152-E2</f>
        <v>-317</v>
      </c>
      <c r="P152" s="152"/>
      <c r="Q152" s="414"/>
      <c r="R152" s="267" t="s">
        <v>174</v>
      </c>
      <c r="S152" s="406"/>
      <c r="T152" s="227"/>
      <c r="U152" s="403"/>
    </row>
    <row r="153" spans="1:21" ht="32.25" customHeight="1">
      <c r="A153" s="22"/>
      <c r="B153" s="438"/>
      <c r="C153" s="439"/>
      <c r="D153" s="958"/>
      <c r="E153" s="967"/>
      <c r="F153" s="440"/>
      <c r="G153" s="441"/>
      <c r="H153" s="440"/>
      <c r="I153" s="490"/>
      <c r="J153" s="490"/>
      <c r="K153" s="490"/>
      <c r="L153" s="491"/>
      <c r="M153" s="127" t="s">
        <v>237</v>
      </c>
      <c r="N153" s="152"/>
      <c r="O153" s="373"/>
      <c r="P153" s="148">
        <v>44894</v>
      </c>
      <c r="Q153" s="489">
        <f>P153-E2</f>
        <v>-318</v>
      </c>
      <c r="R153" s="395"/>
      <c r="S153" s="406"/>
      <c r="T153" s="227"/>
      <c r="U153" s="403"/>
    </row>
    <row r="154" spans="1:21" ht="7.5" customHeight="1">
      <c r="A154" s="24"/>
      <c r="B154" s="285"/>
      <c r="C154" s="285"/>
      <c r="D154" s="442"/>
      <c r="E154" s="443"/>
      <c r="F154" s="444"/>
      <c r="G154" s="445"/>
      <c r="H154" s="446"/>
      <c r="I154" s="492"/>
      <c r="J154" s="493"/>
      <c r="K154" s="493"/>
      <c r="L154" s="494"/>
      <c r="M154" s="12"/>
      <c r="N154" s="12"/>
      <c r="O154" s="12"/>
      <c r="P154" s="12"/>
      <c r="Q154" s="12"/>
      <c r="R154" s="12"/>
      <c r="S154" s="406"/>
      <c r="U154" s="387"/>
    </row>
    <row r="155" spans="1:21" ht="7.5" customHeight="1">
      <c r="A155" s="24"/>
      <c r="B155" s="285"/>
      <c r="C155" s="285"/>
      <c r="D155" s="442"/>
      <c r="E155" s="443"/>
      <c r="F155" s="444"/>
      <c r="G155" s="447"/>
      <c r="H155" s="446"/>
      <c r="I155" s="492"/>
      <c r="J155" s="493"/>
      <c r="K155" s="493"/>
      <c r="L155" s="494"/>
      <c r="M155" s="495"/>
      <c r="N155" s="496"/>
      <c r="P155" s="496"/>
      <c r="Q155" s="520"/>
      <c r="R155" s="12"/>
      <c r="S155" s="406"/>
      <c r="U155" s="387"/>
    </row>
    <row r="156" spans="1:21" ht="7.5" customHeight="1">
      <c r="A156" s="24"/>
      <c r="B156" s="285"/>
      <c r="C156" s="285"/>
      <c r="D156" s="442"/>
      <c r="E156" s="443"/>
      <c r="F156" s="444"/>
      <c r="G156" s="447"/>
      <c r="H156" s="446"/>
      <c r="I156" s="492"/>
      <c r="J156" s="493"/>
      <c r="K156" s="493"/>
      <c r="L156" s="494"/>
      <c r="R156" s="12"/>
      <c r="S156" s="406"/>
      <c r="U156" s="387"/>
    </row>
    <row r="157" spans="1:21" ht="7.5" customHeight="1">
      <c r="A157" s="24"/>
      <c r="B157" s="285"/>
      <c r="C157" s="285"/>
      <c r="D157" s="442"/>
      <c r="E157" s="443"/>
      <c r="F157" s="444"/>
      <c r="G157" s="448"/>
      <c r="H157" s="446"/>
      <c r="I157" s="492"/>
      <c r="J157" s="493"/>
      <c r="K157" s="493"/>
      <c r="L157" s="494"/>
      <c r="R157" s="12"/>
      <c r="S157" s="406"/>
      <c r="U157" s="387"/>
    </row>
    <row r="158" spans="1:21" ht="7.5" customHeight="1">
      <c r="A158" s="24"/>
      <c r="B158" s="285"/>
      <c r="C158" s="285"/>
      <c r="D158" s="442"/>
      <c r="E158" s="443"/>
      <c r="F158" s="444"/>
      <c r="G158" s="448"/>
      <c r="H158" s="446"/>
      <c r="I158" s="492"/>
      <c r="J158" s="493"/>
      <c r="K158" s="493"/>
      <c r="L158" s="494"/>
      <c r="M158" s="497"/>
      <c r="P158" s="498"/>
      <c r="R158" s="12"/>
      <c r="S158" s="406"/>
      <c r="U158" s="387"/>
    </row>
    <row r="159" spans="1:21" ht="7.5" customHeight="1">
      <c r="A159" s="449"/>
      <c r="B159" s="450"/>
      <c r="C159" s="450"/>
      <c r="D159" s="449"/>
      <c r="E159" s="449"/>
      <c r="F159" s="449"/>
      <c r="G159" s="449"/>
      <c r="H159" s="449"/>
      <c r="I159" s="449"/>
      <c r="J159" s="449"/>
      <c r="K159" s="449"/>
      <c r="L159" s="449"/>
      <c r="M159" s="499"/>
      <c r="O159" s="201"/>
      <c r="P159" s="500"/>
      <c r="R159" s="449"/>
    </row>
    <row r="160" spans="1:21" ht="7.5" customHeight="1">
      <c r="D160" s="3" t="s">
        <v>238</v>
      </c>
      <c r="M160" s="501"/>
      <c r="N160" s="200"/>
      <c r="P160" s="502"/>
      <c r="Q160" s="269"/>
    </row>
    <row r="161" spans="7:18" ht="11.25" customHeight="1">
      <c r="M161" s="394"/>
      <c r="P161" s="503"/>
      <c r="R161" s="12"/>
    </row>
    <row r="162" spans="7:18" ht="11.25" customHeight="1">
      <c r="M162" s="391"/>
      <c r="P162" s="504"/>
      <c r="R162" s="278"/>
    </row>
    <row r="163" spans="7:18" ht="11.25" customHeight="1">
      <c r="G163" s="451"/>
      <c r="M163" s="391"/>
      <c r="P163" s="504"/>
      <c r="R163" s="521"/>
    </row>
    <row r="164" spans="7:18" ht="11.25" customHeight="1">
      <c r="M164" s="391"/>
      <c r="P164" s="504"/>
      <c r="R164" s="394"/>
    </row>
    <row r="165" spans="7:18" ht="11.25" customHeight="1">
      <c r="M165" s="394"/>
      <c r="P165" s="505"/>
      <c r="R165" s="394"/>
    </row>
    <row r="166" spans="7:18" ht="11.25" customHeight="1">
      <c r="M166" s="506"/>
      <c r="P166" s="507"/>
      <c r="R166" s="391"/>
    </row>
    <row r="167" spans="7:18" ht="11.25" customHeight="1">
      <c r="R167" s="391"/>
    </row>
    <row r="168" spans="7:18" ht="11.25" customHeight="1">
      <c r="R168" s="391"/>
    </row>
    <row r="169" spans="7:18" ht="11.25" customHeight="1">
      <c r="R169" s="393"/>
    </row>
    <row r="170" spans="7:18" ht="11.25" customHeight="1"/>
    <row r="171" spans="7:18" ht="11.25" customHeight="1"/>
    <row r="172" spans="7:18" ht="11.25" customHeight="1"/>
    <row r="173" spans="7:18" ht="11.25" customHeight="1"/>
    <row r="174" spans="7:18" ht="11.25" customHeight="1"/>
    <row r="175" spans="7:18" ht="11.25" customHeight="1"/>
    <row r="176" spans="7:18" ht="11.25" customHeight="1"/>
    <row r="177" spans="4:10" ht="11.25" customHeight="1"/>
    <row r="178" spans="4:10" ht="11.25" customHeight="1"/>
    <row r="179" spans="4:10" ht="11.25" customHeight="1">
      <c r="D179" s="3" t="s">
        <v>23</v>
      </c>
    </row>
    <row r="180" spans="4:10" ht="11.25" customHeight="1"/>
    <row r="184" spans="4:10" ht="18" customHeight="1">
      <c r="I184" s="508"/>
      <c r="J184" s="509"/>
    </row>
    <row r="1212" spans="18:18" ht="18" customHeight="1">
      <c r="R1212" s="5" t="s">
        <v>238</v>
      </c>
    </row>
    <row r="1222" spans="18:18" ht="18" customHeight="1">
      <c r="R1222" s="5">
        <v>30</v>
      </c>
    </row>
  </sheetData>
  <protectedRanges>
    <protectedRange sqref="R47 R164:R168 R162 P158 P161:P164 M161:M166 M158 X89:X92 R147:R148 Z13 R99 R15 R109 R105:R107 R56:R58 R85 R13 R92 R141:R144 R128:R129 R125 Z119:Z121 Z67 Z69 Z71:Z72 R81 R111 Z44:Z48 R22 W88 R52 G29 R27 G128:G129 R113:R116 G123 G126 R118:R122 R70 R60 R138:R139 R66 G33 R42:R43 R18 G40:G43 R78 R73:R75 R34:R38 R62 G35 X73:X87 W93:W99" name="remarks_1_1"/>
    <protectedRange sqref="E2" name="date_1_1"/>
    <protectedRange sqref="J106:L109 F60:F66 O142 H12 F152 H15:H17 M41:P41 Q14 O42:O43 M89:P89 Q60 M93:O93 M92:P92 Q109 M150:O150 M137:P137 M115:M116 M88:N88 G146:G148 J146:K153 L147:L153 M12:O16 M119:O119 M20:M22 I57:L68 J143:J145 M99:O99 M69:O69 M47:O47 M66:M68 I131:K131 F15:F33 O90:O91 M106:O111 Q66 Q68 O138:O139 J128:K129 G100:G104 G90 G92 I154:L158 O65:O67 G137 G143 O123:O124 I80:L80 I136:K137 N126 L123:L143 M140:P141 O18:O22 I29:K29 M143:O143 I121:L122 J130 I123:K127 O112:O116 M57:O64 O145 Q20:Q22 I133:K134 M52:O52 N23 I139:K142 I144:I153 M44:P46 E91:E94 M40:N40 D97:D99 N48:N50 M31:O31 M33 I47:L55 D12:E55 I34:L35 O80 O78 I37:L44 L36 M54:M55 D95:D96 I95:L99" name="ac01_1_6"/>
    <protectedRange sqref="D68 F68 I106:I109 F113:F116 F57:F59 G154 D157:H158 N52 K143:K145 H106:H116 M124 D106:F112 N150 H119 G116 I138:K138 I12:L28 H68 G139 G150:G151 N99 H144:H156 H80 D154:F156 H26 H28 F119:F151 D113:E153 H121:H142 L29 I30:L32 F153:G153 J33:L33 E97:E104 M72:M73 M26:M27 E57:E90 F70:F81 E95:E96" name="ac3_1_1"/>
    <protectedRange sqref="H19 H41:H43 H33:H39" name="ac01_1_3_1"/>
    <protectedRange sqref="H18 H20:H25 H27 H29:H32" name="ac3_1_3_1"/>
    <protectedRange sqref="F12:G12 G15:G17 F48 G53 H44:H47 F54:F55 H49:H55 F34:F43" name="ac3_1_4_1"/>
    <protectedRange sqref="I120:L120 J110:K119" name="ac01_1_5_1"/>
    <protectedRange sqref="L110:L119 I110:I119" name="ac3_1_5_1"/>
    <protectedRange sqref="I45:L46" name="ac01_1_6_1"/>
    <protectedRange sqref="R61 R17 R19:R21 R63:R65" name="remarks_1_1_2_1"/>
    <protectedRange sqref="N74" name="ac01_1_6_2"/>
    <protectedRange sqref="N32:O32 N35:O35 N36:N37 N39 N38:O38" name="ac01_1_6_3"/>
    <protectedRange sqref="R30:R32" name="remarks_1_1_1"/>
  </protectedRanges>
  <mergeCells count="28">
    <mergeCell ref="E9:H9"/>
    <mergeCell ref="I9:L9"/>
    <mergeCell ref="M9:Q9"/>
    <mergeCell ref="N10:O10"/>
    <mergeCell ref="P10:Q10"/>
    <mergeCell ref="N99:O99"/>
    <mergeCell ref="P99:Q99"/>
    <mergeCell ref="M12:Q12"/>
    <mergeCell ref="M40:Q40"/>
    <mergeCell ref="M47:Q47"/>
    <mergeCell ref="N52:O52"/>
    <mergeCell ref="P52:Q52"/>
    <mergeCell ref="M106:Q106"/>
    <mergeCell ref="M136:Q136"/>
    <mergeCell ref="M143:Q143"/>
    <mergeCell ref="N150:O150"/>
    <mergeCell ref="C2:C3"/>
    <mergeCell ref="D12:D55"/>
    <mergeCell ref="D57:D104"/>
    <mergeCell ref="D106:D153"/>
    <mergeCell ref="E2:E3"/>
    <mergeCell ref="E12:E55"/>
    <mergeCell ref="E57:E104"/>
    <mergeCell ref="E106:E153"/>
    <mergeCell ref="F44:F48"/>
    <mergeCell ref="M57:Q57"/>
    <mergeCell ref="M88:Q88"/>
    <mergeCell ref="M93:Q93"/>
  </mergeCells>
  <conditionalFormatting sqref="E56">
    <cfRule type="expression" dxfId="151" priority="899" stopIfTrue="1">
      <formula>E56="Serviceable"</formula>
    </cfRule>
    <cfRule type="expression" dxfId="150" priority="900" stopIfTrue="1">
      <formula>E56="Maint."</formula>
    </cfRule>
  </conditionalFormatting>
  <conditionalFormatting sqref="E105">
    <cfRule type="expression" dxfId="149" priority="1028" stopIfTrue="1">
      <formula>E105="Serviceable"</formula>
    </cfRule>
    <cfRule type="expression" dxfId="148" priority="1029" stopIfTrue="1">
      <formula>E105="Maint."</formula>
    </cfRule>
  </conditionalFormatting>
  <conditionalFormatting sqref="N41">
    <cfRule type="cellIs" dxfId="147" priority="1012" stopIfTrue="1" operator="between">
      <formula>#REF!</formula>
      <formula>#REF!</formula>
    </cfRule>
    <cfRule type="cellIs" dxfId="146" priority="1014" stopIfTrue="1" operator="lessThan">
      <formula>0</formula>
    </cfRule>
    <cfRule type="cellIs" dxfId="145" priority="1013" stopIfTrue="1" operator="between">
      <formula>#REF!</formula>
      <formula>0</formula>
    </cfRule>
  </conditionalFormatting>
  <conditionalFormatting sqref="N60:N64 S67:S105 N69">
    <cfRule type="cellIs" dxfId="144" priority="995" stopIfTrue="1" operator="between">
      <formula>#REF!</formula>
      <formula>#REF!</formula>
    </cfRule>
    <cfRule type="cellIs" dxfId="143" priority="996" stopIfTrue="1" operator="between">
      <formula>#REF!</formula>
      <formula>0</formula>
    </cfRule>
    <cfRule type="cellIs" dxfId="142" priority="997" stopIfTrue="1" operator="lessThan">
      <formula>0</formula>
    </cfRule>
  </conditionalFormatting>
  <conditionalFormatting sqref="N74">
    <cfRule type="cellIs" dxfId="141" priority="44" stopIfTrue="1" operator="between">
      <formula>#REF!</formula>
      <formula>0</formula>
    </cfRule>
    <cfRule type="cellIs" dxfId="140" priority="43" stopIfTrue="1" operator="between">
      <formula>#REF!</formula>
      <formula>#REF!</formula>
    </cfRule>
    <cfRule type="cellIs" dxfId="139" priority="45" stopIfTrue="1" operator="lessThan">
      <formula>0</formula>
    </cfRule>
  </conditionalFormatting>
  <conditionalFormatting sqref="N89">
    <cfRule type="cellIs" dxfId="138" priority="992" stopIfTrue="1" operator="lessThan">
      <formula>0</formula>
    </cfRule>
    <cfRule type="cellIs" dxfId="137" priority="990" stopIfTrue="1" operator="between">
      <formula>#REF!</formula>
      <formula>#REF!</formula>
    </cfRule>
    <cfRule type="cellIs" dxfId="136" priority="991" stopIfTrue="1" operator="between">
      <formula>#REF!</formula>
      <formula>0</formula>
    </cfRule>
  </conditionalFormatting>
  <conditionalFormatting sqref="N109:N111">
    <cfRule type="cellIs" dxfId="135" priority="525" stopIfTrue="1" operator="between">
      <formula>#REF!</formula>
      <formula>0</formula>
    </cfRule>
    <cfRule type="cellIs" dxfId="134" priority="524" stopIfTrue="1" operator="between">
      <formula>#REF!</formula>
      <formula>#REF!</formula>
    </cfRule>
    <cfRule type="cellIs" dxfId="133" priority="526" stopIfTrue="1" operator="lessThan">
      <formula>0</formula>
    </cfRule>
  </conditionalFormatting>
  <conditionalFormatting sqref="N119">
    <cfRule type="cellIs" dxfId="132" priority="976" stopIfTrue="1" operator="between">
      <formula>#REF!</formula>
      <formula>#REF!</formula>
    </cfRule>
    <cfRule type="cellIs" dxfId="131" priority="977" stopIfTrue="1" operator="between">
      <formula>#REF!</formula>
      <formula>0</formula>
    </cfRule>
    <cfRule type="cellIs" dxfId="130" priority="978" stopIfTrue="1" operator="lessThan">
      <formula>0</formula>
    </cfRule>
  </conditionalFormatting>
  <conditionalFormatting sqref="N126">
    <cfRule type="cellIs" dxfId="129" priority="303" stopIfTrue="1" operator="between">
      <formula>#REF!</formula>
      <formula>#REF!</formula>
    </cfRule>
    <cfRule type="cellIs" dxfId="128" priority="304" stopIfTrue="1" operator="between">
      <formula>#REF!</formula>
      <formula>0</formula>
    </cfRule>
    <cfRule type="cellIs" dxfId="127" priority="305" stopIfTrue="1" operator="lessThan">
      <formula>0</formula>
    </cfRule>
  </conditionalFormatting>
  <conditionalFormatting sqref="N137">
    <cfRule type="cellIs" dxfId="126" priority="500" stopIfTrue="1" operator="between">
      <formula>#REF!</formula>
      <formula>0</formula>
    </cfRule>
    <cfRule type="cellIs" dxfId="125" priority="499" stopIfTrue="1" operator="between">
      <formula>#REF!</formula>
      <formula>#REF!</formula>
    </cfRule>
    <cfRule type="cellIs" dxfId="124" priority="501" stopIfTrue="1" operator="lessThan">
      <formula>0</formula>
    </cfRule>
  </conditionalFormatting>
  <conditionalFormatting sqref="O151">
    <cfRule type="cellIs" dxfId="123" priority="217" operator="lessThan">
      <formula>30</formula>
    </cfRule>
    <cfRule type="cellIs" dxfId="122" priority="216" operator="lessThan">
      <formula>0</formula>
    </cfRule>
  </conditionalFormatting>
  <conditionalFormatting sqref="P13">
    <cfRule type="cellIs" dxfId="121" priority="414" operator="lessThan">
      <formula>15</formula>
    </cfRule>
    <cfRule type="cellIs" dxfId="120" priority="413" operator="lessThan">
      <formula>0</formula>
    </cfRule>
  </conditionalFormatting>
  <conditionalFormatting sqref="P14">
    <cfRule type="cellIs" dxfId="119" priority="1010" operator="lessThan">
      <formula>0</formula>
    </cfRule>
    <cfRule type="cellIs" dxfId="118" priority="1009" operator="lessThanOrEqual">
      <formula>15</formula>
    </cfRule>
  </conditionalFormatting>
  <conditionalFormatting sqref="P15">
    <cfRule type="cellIs" dxfId="117" priority="96" operator="lessThan">
      <formula>20</formula>
    </cfRule>
  </conditionalFormatting>
  <conditionalFormatting sqref="P15:P16">
    <cfRule type="cellIs" dxfId="116" priority="52" operator="lessThan">
      <formula>0</formula>
    </cfRule>
  </conditionalFormatting>
  <conditionalFormatting sqref="P16">
    <cfRule type="cellIs" dxfId="115" priority="53" operator="lessThan">
      <formula>15</formula>
    </cfRule>
  </conditionalFormatting>
  <conditionalFormatting sqref="P23">
    <cfRule type="cellIs" dxfId="114" priority="882" operator="lessThan">
      <formula>15</formula>
    </cfRule>
  </conditionalFormatting>
  <conditionalFormatting sqref="P28">
    <cfRule type="cellIs" dxfId="113" priority="49" operator="lessThan">
      <formula>20</formula>
    </cfRule>
  </conditionalFormatting>
  <conditionalFormatting sqref="P28:P29">
    <cfRule type="cellIs" dxfId="112" priority="48" operator="lessThan">
      <formula>0</formula>
    </cfRule>
  </conditionalFormatting>
  <conditionalFormatting sqref="P29">
    <cfRule type="cellIs" dxfId="111" priority="51" operator="lessThan">
      <formula>15</formula>
    </cfRule>
  </conditionalFormatting>
  <conditionalFormatting sqref="P31:P32">
    <cfRule type="cellIs" dxfId="110" priority="35" operator="lessThanOrEqual">
      <formula>50</formula>
    </cfRule>
    <cfRule type="cellIs" dxfId="109" priority="36" operator="lessThan">
      <formula>0</formula>
    </cfRule>
  </conditionalFormatting>
  <conditionalFormatting sqref="P38">
    <cfRule type="cellIs" dxfId="108" priority="7" operator="lessThanOrEqual">
      <formula>50</formula>
    </cfRule>
    <cfRule type="cellIs" dxfId="107" priority="8" operator="lessThan">
      <formula>0</formula>
    </cfRule>
  </conditionalFormatting>
  <conditionalFormatting sqref="P48">
    <cfRule type="cellIs" dxfId="106" priority="767" operator="lessThan">
      <formula>0</formula>
    </cfRule>
    <cfRule type="cellIs" dxfId="105" priority="768" operator="lessThan">
      <formula>10</formula>
    </cfRule>
    <cfRule type="cellIs" dxfId="104" priority="735" operator="lessThan">
      <formula>15</formula>
    </cfRule>
    <cfRule type="cellIs" dxfId="103" priority="734" operator="lessThan">
      <formula>0</formula>
    </cfRule>
  </conditionalFormatting>
  <conditionalFormatting sqref="P50">
    <cfRule type="cellIs" dxfId="102" priority="213" operator="lessThan">
      <formula>0</formula>
    </cfRule>
    <cfRule type="cellIs" dxfId="101" priority="214" operator="lessThan">
      <formula>26</formula>
    </cfRule>
  </conditionalFormatting>
  <conditionalFormatting sqref="P53">
    <cfRule type="cellIs" dxfId="100" priority="15" operator="lessThanOrEqual">
      <formula>50</formula>
    </cfRule>
  </conditionalFormatting>
  <conditionalFormatting sqref="P57 P59:P60">
    <cfRule type="cellIs" dxfId="99" priority="987" operator="lessThanOrEqual">
      <formula>15</formula>
    </cfRule>
    <cfRule type="cellIs" dxfId="98" priority="988" operator="lessThan">
      <formula>0</formula>
    </cfRule>
  </conditionalFormatting>
  <conditionalFormatting sqref="P62">
    <cfRule type="cellIs" dxfId="97" priority="268" operator="lessThan">
      <formula>30</formula>
    </cfRule>
  </conditionalFormatting>
  <conditionalFormatting sqref="P69">
    <cfRule type="cellIs" dxfId="96" priority="363" operator="lessThanOrEqual">
      <formula>15</formula>
    </cfRule>
  </conditionalFormatting>
  <conditionalFormatting sqref="P74">
    <cfRule type="cellIs" dxfId="95" priority="308" operator="lessThanOrEqual">
      <formula>15</formula>
    </cfRule>
    <cfRule type="cellIs" dxfId="94" priority="309" operator="lessThan">
      <formula>0</formula>
    </cfRule>
    <cfRule type="cellIs" dxfId="93" priority="306" operator="lessThanOrEqual">
      <formula>20</formula>
    </cfRule>
    <cfRule type="cellIs" dxfId="92" priority="307" operator="lessThan">
      <formula>0</formula>
    </cfRule>
  </conditionalFormatting>
  <conditionalFormatting sqref="P76:P77 Q92">
    <cfRule type="cellIs" dxfId="91" priority="823" operator="lessThan">
      <formula>30</formula>
    </cfRule>
  </conditionalFormatting>
  <conditionalFormatting sqref="P76:P77">
    <cfRule type="cellIs" dxfId="90" priority="822" operator="lessThan">
      <formula>0</formula>
    </cfRule>
  </conditionalFormatting>
  <conditionalFormatting sqref="P78">
    <cfRule type="cellIs" dxfId="89" priority="1" operator="lessThanOrEqual">
      <formula>15</formula>
    </cfRule>
  </conditionalFormatting>
  <conditionalFormatting sqref="P94">
    <cfRule type="cellIs" dxfId="88" priority="663" operator="lessThan">
      <formula>15</formula>
    </cfRule>
    <cfRule type="cellIs" dxfId="87" priority="662" operator="lessThan">
      <formula>0</formula>
    </cfRule>
  </conditionalFormatting>
  <conditionalFormatting sqref="P96">
    <cfRule type="cellIs" dxfId="86" priority="209" operator="lessThan">
      <formula>0</formula>
    </cfRule>
    <cfRule type="cellIs" dxfId="85" priority="210" operator="lessThan">
      <formula>15</formula>
    </cfRule>
  </conditionalFormatting>
  <conditionalFormatting sqref="P108:P109">
    <cfRule type="cellIs" dxfId="84" priority="964" operator="lessThanOrEqual">
      <formula>15</formula>
    </cfRule>
    <cfRule type="cellIs" dxfId="83" priority="965" operator="lessThan">
      <formula>0</formula>
    </cfRule>
  </conditionalFormatting>
  <conditionalFormatting sqref="P111">
    <cfRule type="cellIs" dxfId="82" priority="528" operator="lessThan">
      <formula>0</formula>
    </cfRule>
    <cfRule type="cellIs" dxfId="81" priority="527" operator="lessThanOrEqual">
      <formula>15</formula>
    </cfRule>
  </conditionalFormatting>
  <conditionalFormatting sqref="P119">
    <cfRule type="cellIs" dxfId="80" priority="975" operator="lessThan">
      <formula>15</formula>
    </cfRule>
    <cfRule type="cellIs" dxfId="79" priority="974" operator="lessThan">
      <formula>0</formula>
    </cfRule>
  </conditionalFormatting>
  <conditionalFormatting sqref="P122">
    <cfRule type="cellIs" dxfId="78" priority="568" operator="lessThan">
      <formula>15</formula>
    </cfRule>
    <cfRule type="cellIs" dxfId="77" priority="567" operator="lessThan">
      <formula>0</formula>
    </cfRule>
  </conditionalFormatting>
  <conditionalFormatting sqref="P125">
    <cfRule type="cellIs" dxfId="76" priority="271" operator="lessThan">
      <formula>20</formula>
    </cfRule>
  </conditionalFormatting>
  <conditionalFormatting sqref="P125:P126">
    <cfRule type="cellIs" dxfId="75" priority="270" operator="lessThan">
      <formula>0</formula>
    </cfRule>
  </conditionalFormatting>
  <conditionalFormatting sqref="P126">
    <cfRule type="cellIs" dxfId="74" priority="302" operator="lessThan">
      <formula>15</formula>
    </cfRule>
  </conditionalFormatting>
  <conditionalFormatting sqref="P128:P129">
    <cfRule type="cellIs" dxfId="73" priority="292" operator="lessThan">
      <formula>30</formula>
    </cfRule>
    <cfRule type="cellIs" dxfId="72" priority="291" operator="lessThan">
      <formula>0</formula>
    </cfRule>
  </conditionalFormatting>
  <conditionalFormatting sqref="P144">
    <cfRule type="cellIs" dxfId="71" priority="772" operator="lessThan">
      <formula>15</formula>
    </cfRule>
    <cfRule type="cellIs" dxfId="70" priority="771" operator="lessThan">
      <formula>0</formula>
    </cfRule>
  </conditionalFormatting>
  <conditionalFormatting sqref="P23:Q23">
    <cfRule type="cellIs" dxfId="69" priority="884" operator="lessThan">
      <formula>0</formula>
    </cfRule>
  </conditionalFormatting>
  <conditionalFormatting sqref="P49:Q49">
    <cfRule type="cellIs" dxfId="68" priority="223" operator="lessThan">
      <formula>15</formula>
    </cfRule>
  </conditionalFormatting>
  <conditionalFormatting sqref="P69:Q69">
    <cfRule type="cellIs" dxfId="67" priority="364" operator="lessThan">
      <formula>0</formula>
    </cfRule>
  </conditionalFormatting>
  <conditionalFormatting sqref="P95:Q95">
    <cfRule type="cellIs" dxfId="66" priority="221" operator="lessThan">
      <formula>15</formula>
    </cfRule>
  </conditionalFormatting>
  <conditionalFormatting sqref="P131:Q131">
    <cfRule type="cellIs" dxfId="65" priority="247" operator="lessThan">
      <formula>0</formula>
    </cfRule>
    <cfRule type="cellIs" dxfId="64" priority="248" operator="lessThan">
      <formula>20</formula>
    </cfRule>
  </conditionalFormatting>
  <conditionalFormatting sqref="P146:Q146">
    <cfRule type="cellIs" dxfId="63" priority="219" operator="lessThan">
      <formula>15</formula>
    </cfRule>
  </conditionalFormatting>
  <conditionalFormatting sqref="Q17">
    <cfRule type="cellIs" dxfId="62" priority="1004" operator="lessThan">
      <formula>14</formula>
    </cfRule>
    <cfRule type="cellIs" dxfId="61" priority="827" operator="lessThan">
      <formula>0</formula>
    </cfRule>
  </conditionalFormatting>
  <conditionalFormatting sqref="Q18">
    <cfRule type="cellIs" dxfId="60" priority="185" operator="lessThan">
      <formula>5</formula>
    </cfRule>
    <cfRule type="cellIs" dxfId="59" priority="161" operator="lessThan">
      <formula>0</formula>
    </cfRule>
  </conditionalFormatting>
  <conditionalFormatting sqref="Q19:Q20">
    <cfRule type="cellIs" dxfId="58" priority="201" operator="lessThan">
      <formula>14</formula>
    </cfRule>
    <cfRule type="cellIs" dxfId="57" priority="200" operator="lessThan">
      <formula>0</formula>
    </cfRule>
  </conditionalFormatting>
  <conditionalFormatting sqref="Q21">
    <cfRule type="cellIs" dxfId="56" priority="895" operator="lessThan">
      <formula>7</formula>
    </cfRule>
    <cfRule type="cellIs" dxfId="55" priority="999" operator="lessThan">
      <formula>0</formula>
    </cfRule>
  </conditionalFormatting>
  <conditionalFormatting sqref="Q23:Q27">
    <cfRule type="cellIs" dxfId="54" priority="10" operator="lessThan">
      <formula>14</formula>
    </cfRule>
  </conditionalFormatting>
  <conditionalFormatting sqref="Q26:Q27">
    <cfRule type="cellIs" dxfId="53" priority="9" operator="lessThan">
      <formula>0</formula>
    </cfRule>
  </conditionalFormatting>
  <conditionalFormatting sqref="Q30">
    <cfRule type="cellIs" dxfId="52" priority="147" operator="lessThan">
      <formula>0</formula>
    </cfRule>
    <cfRule type="cellIs" dxfId="51" priority="148" operator="lessThan">
      <formula>10</formula>
    </cfRule>
  </conditionalFormatting>
  <conditionalFormatting sqref="Q33:Q34 P149:Q149">
    <cfRule type="cellIs" dxfId="50" priority="203" operator="lessThan">
      <formula>0</formula>
    </cfRule>
    <cfRule type="cellIs" dxfId="49" priority="204" operator="lessThan">
      <formula>10</formula>
    </cfRule>
  </conditionalFormatting>
  <conditionalFormatting sqref="Q36:Q37 Q39">
    <cfRule type="cellIs" dxfId="48" priority="12" operator="lessThan">
      <formula>10</formula>
    </cfRule>
    <cfRule type="cellIs" dxfId="47" priority="11" operator="lessThan">
      <formula>0</formula>
    </cfRule>
  </conditionalFormatting>
  <conditionalFormatting sqref="Q41">
    <cfRule type="cellIs" dxfId="46" priority="1011" operator="lessThan">
      <formula>7</formula>
    </cfRule>
  </conditionalFormatting>
  <conditionalFormatting sqref="Q41:Q44">
    <cfRule type="cellIs" dxfId="45" priority="100" operator="lessThan">
      <formula>0</formula>
    </cfRule>
  </conditionalFormatting>
  <conditionalFormatting sqref="Q42:Q43">
    <cfRule type="cellIs" dxfId="44" priority="101" operator="lessThan">
      <formula>14</formula>
    </cfRule>
  </conditionalFormatting>
  <conditionalFormatting sqref="Q44">
    <cfRule type="cellIs" dxfId="43" priority="1008" operator="lessThan">
      <formula>30</formula>
    </cfRule>
  </conditionalFormatting>
  <conditionalFormatting sqref="Q54">
    <cfRule type="cellIs" dxfId="42" priority="6" operator="lessThan">
      <formula>15</formula>
    </cfRule>
  </conditionalFormatting>
  <conditionalFormatting sqref="Q63">
    <cfRule type="cellIs" dxfId="41" priority="182" operator="lessThan">
      <formula>10</formula>
    </cfRule>
    <cfRule type="cellIs" dxfId="40" priority="140" operator="lessThan">
      <formula>0</formula>
    </cfRule>
  </conditionalFormatting>
  <conditionalFormatting sqref="Q64">
    <cfRule type="cellIs" dxfId="39" priority="515" operator="lessThan">
      <formula>10</formula>
    </cfRule>
  </conditionalFormatting>
  <conditionalFormatting sqref="Q64:Q66">
    <cfRule type="cellIs" dxfId="38" priority="514" operator="lessThan">
      <formula>0</formula>
    </cfRule>
  </conditionalFormatting>
  <conditionalFormatting sqref="Q65">
    <cfRule type="cellIs" dxfId="37" priority="523" operator="lessThan">
      <formula>14</formula>
    </cfRule>
  </conditionalFormatting>
  <conditionalFormatting sqref="Q66">
    <cfRule type="cellIs" dxfId="36" priority="522" operator="lessThan">
      <formula>7</formula>
    </cfRule>
  </conditionalFormatting>
  <conditionalFormatting sqref="Q67">
    <cfRule type="cellIs" dxfId="35" priority="181" operator="lessThan">
      <formula>10</formula>
    </cfRule>
  </conditionalFormatting>
  <conditionalFormatting sqref="Q69">
    <cfRule type="cellIs" dxfId="34" priority="560" operator="lessThan">
      <formula>7</formula>
    </cfRule>
  </conditionalFormatting>
  <conditionalFormatting sqref="Q70">
    <cfRule type="cellIs" dxfId="33" priority="183" operator="lessThan">
      <formula>0</formula>
    </cfRule>
  </conditionalFormatting>
  <conditionalFormatting sqref="Q70:Q71">
    <cfRule type="cellIs" dxfId="32" priority="184" operator="lessThan">
      <formula>10</formula>
    </cfRule>
  </conditionalFormatting>
  <conditionalFormatting sqref="Q72:Q73">
    <cfRule type="cellIs" dxfId="31" priority="39" operator="lessThan">
      <formula>0</formula>
    </cfRule>
    <cfRule type="cellIs" dxfId="30" priority="40" operator="lessThan">
      <formula>10</formula>
    </cfRule>
  </conditionalFormatting>
  <conditionalFormatting sqref="Q89">
    <cfRule type="cellIs" dxfId="29" priority="890" operator="lessThan">
      <formula>7</formula>
    </cfRule>
  </conditionalFormatting>
  <conditionalFormatting sqref="Q89:Q92">
    <cfRule type="cellIs" dxfId="28" priority="157" operator="lessThan">
      <formula>0</formula>
    </cfRule>
  </conditionalFormatting>
  <conditionalFormatting sqref="Q90">
    <cfRule type="cellIs" dxfId="27" priority="983" operator="lessThan">
      <formula>10</formula>
    </cfRule>
  </conditionalFormatting>
  <conditionalFormatting sqref="Q91">
    <cfRule type="cellIs" dxfId="26" priority="1006" operator="lessThan">
      <formula>14</formula>
    </cfRule>
  </conditionalFormatting>
  <conditionalFormatting sqref="Q100">
    <cfRule type="cellIs" dxfId="25" priority="229" operator="lessThan">
      <formula>0</formula>
    </cfRule>
    <cfRule type="cellIs" dxfId="24" priority="176" operator="lessThan">
      <formula>30</formula>
    </cfRule>
  </conditionalFormatting>
  <conditionalFormatting sqref="Q112">
    <cfRule type="cellIs" dxfId="23" priority="531" operator="lessThan">
      <formula>10</formula>
    </cfRule>
    <cfRule type="cellIs" dxfId="22" priority="530" operator="lessThan">
      <formula>0</formula>
    </cfRule>
  </conditionalFormatting>
  <conditionalFormatting sqref="Q113:Q114">
    <cfRule type="cellIs" dxfId="21" priority="529" operator="lessThan">
      <formula>14</formula>
    </cfRule>
  </conditionalFormatting>
  <conditionalFormatting sqref="Q113:Q115">
    <cfRule type="cellIs" dxfId="20" priority="198" operator="lessThan">
      <formula>0</formula>
    </cfRule>
  </conditionalFormatting>
  <conditionalFormatting sqref="Q115">
    <cfRule type="cellIs" dxfId="19" priority="717" operator="lessThan">
      <formula>7</formula>
    </cfRule>
  </conditionalFormatting>
  <conditionalFormatting sqref="Q116">
    <cfRule type="cellIs" dxfId="18" priority="242" operator="lessThan">
      <formula>10</formula>
    </cfRule>
    <cfRule type="cellIs" dxfId="17" priority="241" operator="lessThan">
      <formula>0</formula>
    </cfRule>
  </conditionalFormatting>
  <conditionalFormatting sqref="Q119">
    <cfRule type="cellIs" dxfId="16" priority="968" operator="lessThan">
      <formula>14</formula>
    </cfRule>
  </conditionalFormatting>
  <conditionalFormatting sqref="Q119:Q121">
    <cfRule type="cellIs" dxfId="15" priority="437" operator="lessThan">
      <formula>0</formula>
    </cfRule>
  </conditionalFormatting>
  <conditionalFormatting sqref="Q120:Q121">
    <cfRule type="cellIs" dxfId="14" priority="709" operator="lessThan">
      <formula>10</formula>
    </cfRule>
  </conditionalFormatting>
  <conditionalFormatting sqref="Q124">
    <cfRule type="cellIs" dxfId="13" priority="967" operator="lessThan">
      <formula>10</formula>
    </cfRule>
    <cfRule type="cellIs" dxfId="12" priority="966" operator="lessThan">
      <formula>0</formula>
    </cfRule>
  </conditionalFormatting>
  <conditionalFormatting sqref="Q130">
    <cfRule type="cellIs" dxfId="11" priority="239" operator="lessThan">
      <formula>60</formula>
    </cfRule>
    <cfRule type="cellIs" dxfId="10" priority="152" operator="lessThan">
      <formula>0</formula>
    </cfRule>
  </conditionalFormatting>
  <conditionalFormatting sqref="Q132">
    <cfRule type="cellIs" dxfId="9" priority="151" operator="lessThan">
      <formula>0</formula>
    </cfRule>
    <cfRule type="cellIs" dxfId="8" priority="236" operator="lessThan">
      <formula>14</formula>
    </cfRule>
  </conditionalFormatting>
  <conditionalFormatting sqref="Q137:Q140">
    <cfRule type="cellIs" dxfId="7" priority="493" operator="lessThan">
      <formula>0</formula>
    </cfRule>
    <cfRule type="cellIs" dxfId="6" priority="498" operator="lessThan">
      <formula>15</formula>
    </cfRule>
  </conditionalFormatting>
  <conditionalFormatting sqref="Q145">
    <cfRule type="cellIs" dxfId="5" priority="238" operator="lessThan">
      <formula>20</formula>
    </cfRule>
    <cfRule type="cellIs" dxfId="4" priority="237" operator="lessThan">
      <formula>0</formula>
    </cfRule>
  </conditionalFormatting>
  <conditionalFormatting sqref="Q146">
    <cfRule type="cellIs" dxfId="3" priority="154" operator="lessThan">
      <formula>0</formula>
    </cfRule>
  </conditionalFormatting>
  <conditionalFormatting sqref="S56">
    <cfRule type="cellIs" dxfId="2" priority="896" stopIfTrue="1" operator="between">
      <formula>#REF!</formula>
      <formula>#REF!</formula>
    </cfRule>
    <cfRule type="cellIs" dxfId="1" priority="897" stopIfTrue="1" operator="between">
      <formula>#REF!</formula>
      <formula>0</formula>
    </cfRule>
    <cfRule type="cellIs" dxfId="0" priority="898" stopIfTrue="1" operator="lessThan">
      <formula>0</formula>
    </cfRule>
  </conditionalFormatting>
  <dataValidations count="1">
    <dataValidation type="list" allowBlank="1" showInputMessage="1" showErrorMessage="1" sqref="E56 E105 JB65669 SX65669 ACT65669 AMP65669 AWL65669 BGH65669 BQD65669 BZZ65669 CJV65669 CTR65669 DDN65669 DNJ65669 DXF65669 EHB65669 EQX65669 FAT65669 FKP65669 FUL65669 GEH65669 GOD65669 GXZ65669 HHV65669 HRR65669 IBN65669 ILJ65669 IVF65669 JFB65669 JOX65669 JYT65669 KIP65669 KSL65669 LCH65669 LMD65669 LVZ65669 MFV65669 MPR65669 MZN65669 NJJ65669 NTF65669 ODB65669 OMX65669 OWT65669 PGP65669 PQL65669 QAH65669 QKD65669 QTZ65669 RDV65669 RNR65669 RXN65669 SHJ65669 SRF65669 TBB65669 TKX65669 TUT65669 UEP65669 UOL65669 UYH65669 VID65669 VRZ65669 WBV65669 WLR65669 WVN65669 E65672 JB131205 SX131205 ACT131205 AMP131205 AWL131205 BGH131205 BQD131205 BZZ131205 CJV131205 CTR131205 DDN131205 DNJ131205 DXF131205 EHB131205 EQX131205 FAT131205 FKP131205 FUL131205 GEH131205 GOD131205 GXZ131205 HHV131205 HRR131205 IBN131205 ILJ131205 IVF131205 JFB131205 JOX131205 JYT131205 KIP131205 KSL131205 LCH131205 LMD131205 LVZ131205 MFV131205 MPR131205 MZN131205 NJJ131205 NTF131205 ODB131205 OMX131205 OWT131205 PGP131205 PQL131205 QAH131205 QKD131205 QTZ131205 RDV131205 RNR131205 RXN131205 SHJ131205 SRF131205 TBB131205 TKX131205 TUT131205 UEP131205 UOL131205 UYH131205 VID131205 VRZ131205 WBV131205 WLR131205 WVN131205 E131208 JB196741 SX196741 ACT196741 AMP196741 AWL196741 BGH196741 BQD196741 BZZ196741 CJV196741 CTR196741 DDN196741 DNJ196741 DXF196741 EHB196741 EQX196741 FAT196741 FKP196741 FUL196741 GEH196741 GOD196741 GXZ196741 HHV196741 HRR196741 IBN196741 ILJ196741 IVF196741 JFB196741 JOX196741 JYT196741 KIP196741 KSL196741 LCH196741 LMD196741 LVZ196741 MFV196741 MPR196741 MZN196741 NJJ196741 NTF196741 ODB196741 OMX196741 OWT196741 PGP196741 PQL196741 QAH196741 QKD196741 QTZ196741 RDV196741 RNR196741 RXN196741 SHJ196741 SRF196741 TBB196741 TKX196741 TUT196741 UEP196741 UOL196741 UYH196741 VID196741 VRZ196741 WBV196741 WLR196741 WVN196741 E196744 JB262277 SX262277 ACT262277 AMP262277 AWL262277 BGH262277 BQD262277 BZZ262277 CJV262277 CTR262277 DDN262277 DNJ262277 DXF262277 EHB262277 EQX262277 FAT262277 FKP262277 FUL262277 GEH262277 GOD262277 GXZ262277 HHV262277 HRR262277 IBN262277 ILJ262277 IVF262277 JFB262277 JOX262277 JYT262277 KIP262277 KSL262277 LCH262277 LMD262277 LVZ262277 MFV262277 MPR262277 MZN262277 NJJ262277 NTF262277 ODB262277 OMX262277 OWT262277 PGP262277 PQL262277 QAH262277 QKD262277 QTZ262277 RDV262277 RNR262277 RXN262277 SHJ262277 SRF262277 TBB262277 TKX262277 TUT262277 UEP262277 UOL262277 UYH262277 VID262277 VRZ262277 WBV262277 WLR262277 WVN262277 E262280 JB327813 SX327813 ACT327813 AMP327813 AWL327813 BGH327813 BQD327813 BZZ327813 CJV327813 CTR327813 DDN327813 DNJ327813 DXF327813 EHB327813 EQX327813 FAT327813 FKP327813 FUL327813 GEH327813 GOD327813 GXZ327813 HHV327813 HRR327813 IBN327813 ILJ327813 IVF327813 JFB327813 JOX327813 JYT327813 KIP327813 KSL327813 LCH327813 LMD327813 LVZ327813 MFV327813 MPR327813 MZN327813 NJJ327813 NTF327813 ODB327813 OMX327813 OWT327813 PGP327813 PQL327813 QAH327813 QKD327813 QTZ327813 RDV327813 RNR327813 RXN327813 SHJ327813 SRF327813 TBB327813 TKX327813 TUT327813 UEP327813 UOL327813 UYH327813 VID327813 VRZ327813 WBV327813 WLR327813 WVN327813 E327816 JB393349 SX393349 ACT393349 AMP393349 AWL393349 BGH393349 BQD393349 BZZ393349 CJV393349 CTR393349 DDN393349 DNJ393349 DXF393349 EHB393349 EQX393349 FAT393349 FKP393349 FUL393349 GEH393349 GOD393349 GXZ393349 HHV393349 HRR393349 IBN393349 ILJ393349 IVF393349 JFB393349 JOX393349 JYT393349 KIP393349 KSL393349 LCH393349 LMD393349 LVZ393349 MFV393349 MPR393349 MZN393349 NJJ393349 NTF393349 ODB393349 OMX393349 OWT393349 PGP393349 PQL393349 QAH393349 QKD393349 QTZ393349 RDV393349 RNR393349 RXN393349 SHJ393349 SRF393349 TBB393349 TKX393349 TUT393349 UEP393349 UOL393349 UYH393349 VID393349 VRZ393349 WBV393349 WLR393349 WVN393349 E393352 JB458885 SX458885 ACT458885 AMP458885 AWL458885 BGH458885 BQD458885 BZZ458885 CJV458885 CTR458885 DDN458885 DNJ458885 DXF458885 EHB458885 EQX458885 FAT458885 FKP458885 FUL458885 GEH458885 GOD458885 GXZ458885 HHV458885 HRR458885 IBN458885 ILJ458885 IVF458885 JFB458885 JOX458885 JYT458885 KIP458885 KSL458885 LCH458885 LMD458885 LVZ458885 MFV458885 MPR458885 MZN458885 NJJ458885 NTF458885 ODB458885 OMX458885 OWT458885 PGP458885 PQL458885 QAH458885 QKD458885 QTZ458885 RDV458885 RNR458885 RXN458885 SHJ458885 SRF458885 TBB458885 TKX458885 TUT458885 UEP458885 UOL458885 UYH458885 VID458885 VRZ458885 WBV458885 WLR458885 WVN458885 E458888 JB524421 SX524421 ACT524421 AMP524421 AWL524421 BGH524421 BQD524421 BZZ524421 CJV524421 CTR524421 DDN524421 DNJ524421 DXF524421 EHB524421 EQX524421 FAT524421 FKP524421 FUL524421 GEH524421 GOD524421 GXZ524421 HHV524421 HRR524421 IBN524421 ILJ524421 IVF524421 JFB524421 JOX524421 JYT524421 KIP524421 KSL524421 LCH524421 LMD524421 LVZ524421 MFV524421 MPR524421 MZN524421 NJJ524421 NTF524421 ODB524421 OMX524421 OWT524421 PGP524421 PQL524421 QAH524421 QKD524421 QTZ524421 RDV524421 RNR524421 RXN524421 SHJ524421 SRF524421 TBB524421 TKX524421 TUT524421 UEP524421 UOL524421 UYH524421 VID524421 VRZ524421 WBV524421 WLR524421 WVN524421 E524424 JB589957 SX589957 ACT589957 AMP589957 AWL589957 BGH589957 BQD589957 BZZ589957 CJV589957 CTR589957 DDN589957 DNJ589957 DXF589957 EHB589957 EQX589957 FAT589957 FKP589957 FUL589957 GEH589957 GOD589957 GXZ589957 HHV589957 HRR589957 IBN589957 ILJ589957 IVF589957 JFB589957 JOX589957 JYT589957 KIP589957 KSL589957 LCH589957 LMD589957 LVZ589957 MFV589957 MPR589957 MZN589957 NJJ589957 NTF589957 ODB589957 OMX589957 OWT589957 PGP589957 PQL589957 QAH589957 QKD589957 QTZ589957 RDV589957 RNR589957 RXN589957 SHJ589957 SRF589957 TBB589957 TKX589957 TUT589957 UEP589957 UOL589957 UYH589957 VID589957 VRZ589957 WBV589957 WLR589957 WVN589957 E589960 JB655493 SX655493 ACT655493 AMP655493 AWL655493 BGH655493 BQD655493 BZZ655493 CJV655493 CTR655493 DDN655493 DNJ655493 DXF655493 EHB655493 EQX655493 FAT655493 FKP655493 FUL655493 GEH655493 GOD655493 GXZ655493 HHV655493 HRR655493 IBN655493 ILJ655493 IVF655493 JFB655493 JOX655493 JYT655493 KIP655493 KSL655493 LCH655493 LMD655493 LVZ655493 MFV655493 MPR655493 MZN655493 NJJ655493 NTF655493 ODB655493 OMX655493 OWT655493 PGP655493 PQL655493 QAH655493 QKD655493 QTZ655493 RDV655493 RNR655493 RXN655493 SHJ655493 SRF655493 TBB655493 TKX655493 TUT655493 UEP655493 UOL655493 UYH655493 VID655493 VRZ655493 WBV655493 WLR655493 WVN655493 E655496 JB721029 SX721029 ACT721029 AMP721029 AWL721029 BGH721029 BQD721029 BZZ721029 CJV721029 CTR721029 DDN721029 DNJ721029 DXF721029 EHB721029 EQX721029 FAT721029 FKP721029 FUL721029 GEH721029 GOD721029 GXZ721029 HHV721029 HRR721029 IBN721029 ILJ721029 IVF721029 JFB721029 JOX721029 JYT721029 KIP721029 KSL721029 LCH721029 LMD721029 LVZ721029 MFV721029 MPR721029 MZN721029 NJJ721029 NTF721029 ODB721029 OMX721029 OWT721029 PGP721029 PQL721029 QAH721029 QKD721029 QTZ721029 RDV721029 RNR721029 RXN721029 SHJ721029 SRF721029 TBB721029 TKX721029 TUT721029 UEP721029 UOL721029 UYH721029 VID721029 VRZ721029 WBV721029 WLR721029 WVN721029 E721032 JB786565 SX786565 ACT786565 AMP786565 AWL786565 BGH786565 BQD786565 BZZ786565 CJV786565 CTR786565 DDN786565 DNJ786565 DXF786565 EHB786565 EQX786565 FAT786565 FKP786565 FUL786565 GEH786565 GOD786565 GXZ786565 HHV786565 HRR786565 IBN786565 ILJ786565 IVF786565 JFB786565 JOX786565 JYT786565 KIP786565 KSL786565 LCH786565 LMD786565 LVZ786565 MFV786565 MPR786565 MZN786565 NJJ786565 NTF786565 ODB786565 OMX786565 OWT786565 PGP786565 PQL786565 QAH786565 QKD786565 QTZ786565 RDV786565 RNR786565 RXN786565 SHJ786565 SRF786565 TBB786565 TKX786565 TUT786565 UEP786565 UOL786565 UYH786565 VID786565 VRZ786565 WBV786565 WLR786565 WVN786565 E786568 JB852101 SX852101 ACT852101 AMP852101 AWL852101 BGH852101 BQD852101 BZZ852101 CJV852101 CTR852101 DDN852101 DNJ852101 DXF852101 EHB852101 EQX852101 FAT852101 FKP852101 FUL852101 GEH852101 GOD852101 GXZ852101 HHV852101 HRR852101 IBN852101 ILJ852101 IVF852101 JFB852101 JOX852101 JYT852101 KIP852101 KSL852101 LCH852101 LMD852101 LVZ852101 MFV852101 MPR852101 MZN852101 NJJ852101 NTF852101 ODB852101 OMX852101 OWT852101 PGP852101 PQL852101 QAH852101 QKD852101 QTZ852101 RDV852101 RNR852101 RXN852101 SHJ852101 SRF852101 TBB852101 TKX852101 TUT852101 UEP852101 UOL852101 UYH852101 VID852101 VRZ852101 WBV852101 WLR852101 WVN852101 E852104 JB917637 SX917637 ACT917637 AMP917637 AWL917637 BGH917637 BQD917637 BZZ917637 CJV917637 CTR917637 DDN917637 DNJ917637 DXF917637 EHB917637 EQX917637 FAT917637 FKP917637 FUL917637 GEH917637 GOD917637 GXZ917637 HHV917637 HRR917637 IBN917637 ILJ917637 IVF917637 JFB917637 JOX917637 JYT917637 KIP917637 KSL917637 LCH917637 LMD917637 LVZ917637 MFV917637 MPR917637 MZN917637 NJJ917637 NTF917637 ODB917637 OMX917637 OWT917637 PGP917637 PQL917637 QAH917637 QKD917637 QTZ917637 RDV917637 RNR917637 RXN917637 SHJ917637 SRF917637 TBB917637 TKX917637 TUT917637 UEP917637 UOL917637 UYH917637 VID917637 VRZ917637 WBV917637 WLR917637 WVN917637 E917640 JB983173 SX983173 ACT983173 AMP983173 AWL983173 BGH983173 BQD983173 BZZ983173 CJV983173 CTR983173 DDN983173 DNJ983173 DXF983173 EHB983173 EQX983173 FAT983173 FKP983173 FUL983173 GEH983173 GOD983173 GXZ983173 HHV983173 HRR983173 IBN983173 ILJ983173 IVF983173 JFB983173 JOX983173 JYT983173 KIP983173 KSL983173 LCH983173 LMD983173 LVZ983173 MFV983173 MPR983173 MZN983173 NJJ983173 NTF983173 ODB983173 OMX983173 OWT983173 PGP983173 PQL983173 QAH983173 QKD983173 QTZ983173 RDV983173 RNR983173 RXN983173 SHJ983173 SRF983173 TBB983173 TKX983173 TUT983173 UEP983173 UOL983173 UYH983173 VID983173 VRZ983173 WBV983173 WLR983173 WVN983173 E983176 E65679:E65680 E65687:E65693 E131215:E131216 E131223:E131229 E196751:E196752 E196759:E196765 E262287:E262288 E262295:E262301 E327823:E327824 E327831:E327837 E393359:E393360 E393367:E393373 E458895:E458896 E458903:E458909 E524431:E524432 E524439:E524445 E589967:E589968 E589975:E589981 E655503:E655504 E655511:E655517 E721039:E721040 E721047:E721053 E786575:E786576 E786583:E786589 E852111:E852112 E852119:E852125 E917647:E917648 E917655:E917661 E983183:E983184 E983191:E983197 IZ154:IZ158 JB12:JB17 JB56:JB68 JB105:JB153 JB65676:JB65677 JB65684:JB65690 JB131212:JB131213 JB131220:JB131226 JB196748:JB196749 JB196756:JB196762 JB262284:JB262285 JB262292:JB262298 JB327820:JB327821 JB327828:JB327834 JB393356:JB393357 JB393364:JB393370 JB458892:JB458893 JB458900:JB458906 JB524428:JB524429 JB524436:JB524442 JB589964:JB589965 JB589972:JB589978 JB655500:JB655501 JB655508:JB655514 JB721036:JB721037 JB721044:JB721050 JB786572:JB786573 JB786580:JB786586 JB852108:JB852109 JB852116:JB852122 JB917644:JB917645 JB917652:JB917658 JB983180:JB983181 JB983188:JB983194 SV154:SV158 SX12:SX17 SX56:SX68 SX105:SX153 SX65676:SX65677 SX65684:SX65690 SX131212:SX131213 SX131220:SX131226 SX196748:SX196749 SX196756:SX196762 SX262284:SX262285 SX262292:SX262298 SX327820:SX327821 SX327828:SX327834 SX393356:SX393357 SX393364:SX393370 SX458892:SX458893 SX458900:SX458906 SX524428:SX524429 SX524436:SX524442 SX589964:SX589965 SX589972:SX589978 SX655500:SX655501 SX655508:SX655514 SX721036:SX721037 SX721044:SX721050 SX786572:SX786573 SX786580:SX786586 SX852108:SX852109 SX852116:SX852122 SX917644:SX917645 SX917652:SX917658 SX983180:SX983181 SX983188:SX983194 ACR154:ACR158 ACT12:ACT17 ACT56:ACT68 ACT105:ACT153 ACT65676:ACT65677 ACT65684:ACT65690 ACT131212:ACT131213 ACT131220:ACT131226 ACT196748:ACT196749 ACT196756:ACT196762 ACT262284:ACT262285 ACT262292:ACT262298 ACT327820:ACT327821 ACT327828:ACT327834 ACT393356:ACT393357 ACT393364:ACT393370 ACT458892:ACT458893 ACT458900:ACT458906 ACT524428:ACT524429 ACT524436:ACT524442 ACT589964:ACT589965 ACT589972:ACT589978 ACT655500:ACT655501 ACT655508:ACT655514 ACT721036:ACT721037 ACT721044:ACT721050 ACT786572:ACT786573 ACT786580:ACT786586 ACT852108:ACT852109 ACT852116:ACT852122 ACT917644:ACT917645 ACT917652:ACT917658 ACT983180:ACT983181 ACT983188:ACT983194 AMN154:AMN158 AMP12:AMP17 AMP56:AMP68 AMP105:AMP153 AMP65676:AMP65677 AMP65684:AMP65690 AMP131212:AMP131213 AMP131220:AMP131226 AMP196748:AMP196749 AMP196756:AMP196762 AMP262284:AMP262285 AMP262292:AMP262298 AMP327820:AMP327821 AMP327828:AMP327834 AMP393356:AMP393357 AMP393364:AMP393370 AMP458892:AMP458893 AMP458900:AMP458906 AMP524428:AMP524429 AMP524436:AMP524442 AMP589964:AMP589965 AMP589972:AMP589978 AMP655500:AMP655501 AMP655508:AMP655514 AMP721036:AMP721037 AMP721044:AMP721050 AMP786572:AMP786573 AMP786580:AMP786586 AMP852108:AMP852109 AMP852116:AMP852122 AMP917644:AMP917645 AMP917652:AMP917658 AMP983180:AMP983181 AMP983188:AMP983194 AWJ154:AWJ158 AWL12:AWL17 AWL56:AWL68 AWL105:AWL153 AWL65676:AWL65677 AWL65684:AWL65690 AWL131212:AWL131213 AWL131220:AWL131226 AWL196748:AWL196749 AWL196756:AWL196762 AWL262284:AWL262285 AWL262292:AWL262298 AWL327820:AWL327821 AWL327828:AWL327834 AWL393356:AWL393357 AWL393364:AWL393370 AWL458892:AWL458893 AWL458900:AWL458906 AWL524428:AWL524429 AWL524436:AWL524442 AWL589964:AWL589965 AWL589972:AWL589978 AWL655500:AWL655501 AWL655508:AWL655514 AWL721036:AWL721037 AWL721044:AWL721050 AWL786572:AWL786573 AWL786580:AWL786586 AWL852108:AWL852109 AWL852116:AWL852122 AWL917644:AWL917645 AWL917652:AWL917658 AWL983180:AWL983181 AWL983188:AWL983194 BGF154:BGF158 BGH12:BGH17 BGH56:BGH68 BGH105:BGH153 BGH65676:BGH65677 BGH65684:BGH65690 BGH131212:BGH131213 BGH131220:BGH131226 BGH196748:BGH196749 BGH196756:BGH196762 BGH262284:BGH262285 BGH262292:BGH262298 BGH327820:BGH327821 BGH327828:BGH327834 BGH393356:BGH393357 BGH393364:BGH393370 BGH458892:BGH458893 BGH458900:BGH458906 BGH524428:BGH524429 BGH524436:BGH524442 BGH589964:BGH589965 BGH589972:BGH589978 BGH655500:BGH655501 BGH655508:BGH655514 BGH721036:BGH721037 BGH721044:BGH721050 BGH786572:BGH786573 BGH786580:BGH786586 BGH852108:BGH852109 BGH852116:BGH852122 BGH917644:BGH917645 BGH917652:BGH917658 BGH983180:BGH983181 BGH983188:BGH983194 BQB154:BQB158 BQD12:BQD17 BQD56:BQD68 BQD105:BQD153 BQD65676:BQD65677 BQD65684:BQD65690 BQD131212:BQD131213 BQD131220:BQD131226 BQD196748:BQD196749 BQD196756:BQD196762 BQD262284:BQD262285 BQD262292:BQD262298 BQD327820:BQD327821 BQD327828:BQD327834 BQD393356:BQD393357 BQD393364:BQD393370 BQD458892:BQD458893 BQD458900:BQD458906 BQD524428:BQD524429 BQD524436:BQD524442 BQD589964:BQD589965 BQD589972:BQD589978 BQD655500:BQD655501 BQD655508:BQD655514 BQD721036:BQD721037 BQD721044:BQD721050 BQD786572:BQD786573 BQD786580:BQD786586 BQD852108:BQD852109 BQD852116:BQD852122 BQD917644:BQD917645 BQD917652:BQD917658 BQD983180:BQD983181 BQD983188:BQD983194 BZX154:BZX158 BZZ12:BZZ17 BZZ56:BZZ68 BZZ105:BZZ153 BZZ65676:BZZ65677 BZZ65684:BZZ65690 BZZ131212:BZZ131213 BZZ131220:BZZ131226 BZZ196748:BZZ196749 BZZ196756:BZZ196762 BZZ262284:BZZ262285 BZZ262292:BZZ262298 BZZ327820:BZZ327821 BZZ327828:BZZ327834 BZZ393356:BZZ393357 BZZ393364:BZZ393370 BZZ458892:BZZ458893 BZZ458900:BZZ458906 BZZ524428:BZZ524429 BZZ524436:BZZ524442 BZZ589964:BZZ589965 BZZ589972:BZZ589978 BZZ655500:BZZ655501 BZZ655508:BZZ655514 BZZ721036:BZZ721037 BZZ721044:BZZ721050 BZZ786572:BZZ786573 BZZ786580:BZZ786586 BZZ852108:BZZ852109 BZZ852116:BZZ852122 BZZ917644:BZZ917645 BZZ917652:BZZ917658 BZZ983180:BZZ983181 BZZ983188:BZZ983194 CJT154:CJT158 CJV12:CJV17 CJV56:CJV68 CJV105:CJV153 CJV65676:CJV65677 CJV65684:CJV65690 CJV131212:CJV131213 CJV131220:CJV131226 CJV196748:CJV196749 CJV196756:CJV196762 CJV262284:CJV262285 CJV262292:CJV262298 CJV327820:CJV327821 CJV327828:CJV327834 CJV393356:CJV393357 CJV393364:CJV393370 CJV458892:CJV458893 CJV458900:CJV458906 CJV524428:CJV524429 CJV524436:CJV524442 CJV589964:CJV589965 CJV589972:CJV589978 CJV655500:CJV655501 CJV655508:CJV655514 CJV721036:CJV721037 CJV721044:CJV721050 CJV786572:CJV786573 CJV786580:CJV786586 CJV852108:CJV852109 CJV852116:CJV852122 CJV917644:CJV917645 CJV917652:CJV917658 CJV983180:CJV983181 CJV983188:CJV983194 CTP154:CTP158 CTR12:CTR17 CTR56:CTR68 CTR105:CTR153 CTR65676:CTR65677 CTR65684:CTR65690 CTR131212:CTR131213 CTR131220:CTR131226 CTR196748:CTR196749 CTR196756:CTR196762 CTR262284:CTR262285 CTR262292:CTR262298 CTR327820:CTR327821 CTR327828:CTR327834 CTR393356:CTR393357 CTR393364:CTR393370 CTR458892:CTR458893 CTR458900:CTR458906 CTR524428:CTR524429 CTR524436:CTR524442 CTR589964:CTR589965 CTR589972:CTR589978 CTR655500:CTR655501 CTR655508:CTR655514 CTR721036:CTR721037 CTR721044:CTR721050 CTR786572:CTR786573 CTR786580:CTR786586 CTR852108:CTR852109 CTR852116:CTR852122 CTR917644:CTR917645 CTR917652:CTR917658 CTR983180:CTR983181 CTR983188:CTR983194 DDL154:DDL158 DDN12:DDN17 DDN56:DDN68 DDN105:DDN153 DDN65676:DDN65677 DDN65684:DDN65690 DDN131212:DDN131213 DDN131220:DDN131226 DDN196748:DDN196749 DDN196756:DDN196762 DDN262284:DDN262285 DDN262292:DDN262298 DDN327820:DDN327821 DDN327828:DDN327834 DDN393356:DDN393357 DDN393364:DDN393370 DDN458892:DDN458893 DDN458900:DDN458906 DDN524428:DDN524429 DDN524436:DDN524442 DDN589964:DDN589965 DDN589972:DDN589978 DDN655500:DDN655501 DDN655508:DDN655514 DDN721036:DDN721037 DDN721044:DDN721050 DDN786572:DDN786573 DDN786580:DDN786586 DDN852108:DDN852109 DDN852116:DDN852122 DDN917644:DDN917645 DDN917652:DDN917658 DDN983180:DDN983181 DDN983188:DDN983194 DNH154:DNH158 DNJ12:DNJ17 DNJ56:DNJ68 DNJ105:DNJ153 DNJ65676:DNJ65677 DNJ65684:DNJ65690 DNJ131212:DNJ131213 DNJ131220:DNJ131226 DNJ196748:DNJ196749 DNJ196756:DNJ196762 DNJ262284:DNJ262285 DNJ262292:DNJ262298 DNJ327820:DNJ327821 DNJ327828:DNJ327834 DNJ393356:DNJ393357 DNJ393364:DNJ393370 DNJ458892:DNJ458893 DNJ458900:DNJ458906 DNJ524428:DNJ524429 DNJ524436:DNJ524442 DNJ589964:DNJ589965 DNJ589972:DNJ589978 DNJ655500:DNJ655501 DNJ655508:DNJ655514 DNJ721036:DNJ721037 DNJ721044:DNJ721050 DNJ786572:DNJ786573 DNJ786580:DNJ786586 DNJ852108:DNJ852109 DNJ852116:DNJ852122 DNJ917644:DNJ917645 DNJ917652:DNJ917658 DNJ983180:DNJ983181 DNJ983188:DNJ983194 DXD154:DXD158 DXF12:DXF17 DXF56:DXF68 DXF105:DXF153 DXF65676:DXF65677 DXF65684:DXF65690 DXF131212:DXF131213 DXF131220:DXF131226 DXF196748:DXF196749 DXF196756:DXF196762 DXF262284:DXF262285 DXF262292:DXF262298 DXF327820:DXF327821 DXF327828:DXF327834 DXF393356:DXF393357 DXF393364:DXF393370 DXF458892:DXF458893 DXF458900:DXF458906 DXF524428:DXF524429 DXF524436:DXF524442 DXF589964:DXF589965 DXF589972:DXF589978 DXF655500:DXF655501 DXF655508:DXF655514 DXF721036:DXF721037 DXF721044:DXF721050 DXF786572:DXF786573 DXF786580:DXF786586 DXF852108:DXF852109 DXF852116:DXF852122 DXF917644:DXF917645 DXF917652:DXF917658 DXF983180:DXF983181 DXF983188:DXF983194 EGZ154:EGZ158 EHB12:EHB17 EHB56:EHB68 EHB105:EHB153 EHB65676:EHB65677 EHB65684:EHB65690 EHB131212:EHB131213 EHB131220:EHB131226 EHB196748:EHB196749 EHB196756:EHB196762 EHB262284:EHB262285 EHB262292:EHB262298 EHB327820:EHB327821 EHB327828:EHB327834 EHB393356:EHB393357 EHB393364:EHB393370 EHB458892:EHB458893 EHB458900:EHB458906 EHB524428:EHB524429 EHB524436:EHB524442 EHB589964:EHB589965 EHB589972:EHB589978 EHB655500:EHB655501 EHB655508:EHB655514 EHB721036:EHB721037 EHB721044:EHB721050 EHB786572:EHB786573 EHB786580:EHB786586 EHB852108:EHB852109 EHB852116:EHB852122 EHB917644:EHB917645 EHB917652:EHB917658 EHB983180:EHB983181 EHB983188:EHB983194 EQV154:EQV158 EQX12:EQX17 EQX56:EQX68 EQX105:EQX153 EQX65676:EQX65677 EQX65684:EQX65690 EQX131212:EQX131213 EQX131220:EQX131226 EQX196748:EQX196749 EQX196756:EQX196762 EQX262284:EQX262285 EQX262292:EQX262298 EQX327820:EQX327821 EQX327828:EQX327834 EQX393356:EQX393357 EQX393364:EQX393370 EQX458892:EQX458893 EQX458900:EQX458906 EQX524428:EQX524429 EQX524436:EQX524442 EQX589964:EQX589965 EQX589972:EQX589978 EQX655500:EQX655501 EQX655508:EQX655514 EQX721036:EQX721037 EQX721044:EQX721050 EQX786572:EQX786573 EQX786580:EQX786586 EQX852108:EQX852109 EQX852116:EQX852122 EQX917644:EQX917645 EQX917652:EQX917658 EQX983180:EQX983181 EQX983188:EQX983194 FAR154:FAR158 FAT12:FAT17 FAT56:FAT68 FAT105:FAT153 FAT65676:FAT65677 FAT65684:FAT65690 FAT131212:FAT131213 FAT131220:FAT131226 FAT196748:FAT196749 FAT196756:FAT196762 FAT262284:FAT262285 FAT262292:FAT262298 FAT327820:FAT327821 FAT327828:FAT327834 FAT393356:FAT393357 FAT393364:FAT393370 FAT458892:FAT458893 FAT458900:FAT458906 FAT524428:FAT524429 FAT524436:FAT524442 FAT589964:FAT589965 FAT589972:FAT589978 FAT655500:FAT655501 FAT655508:FAT655514 FAT721036:FAT721037 FAT721044:FAT721050 FAT786572:FAT786573 FAT786580:FAT786586 FAT852108:FAT852109 FAT852116:FAT852122 FAT917644:FAT917645 FAT917652:FAT917658 FAT983180:FAT983181 FAT983188:FAT983194 FKN154:FKN158 FKP12:FKP17 FKP56:FKP68 FKP105:FKP153 FKP65676:FKP65677 FKP65684:FKP65690 FKP131212:FKP131213 FKP131220:FKP131226 FKP196748:FKP196749 FKP196756:FKP196762 FKP262284:FKP262285 FKP262292:FKP262298 FKP327820:FKP327821 FKP327828:FKP327834 FKP393356:FKP393357 FKP393364:FKP393370 FKP458892:FKP458893 FKP458900:FKP458906 FKP524428:FKP524429 FKP524436:FKP524442 FKP589964:FKP589965 FKP589972:FKP589978 FKP655500:FKP655501 FKP655508:FKP655514 FKP721036:FKP721037 FKP721044:FKP721050 FKP786572:FKP786573 FKP786580:FKP786586 FKP852108:FKP852109 FKP852116:FKP852122 FKP917644:FKP917645 FKP917652:FKP917658 FKP983180:FKP983181 FKP983188:FKP983194 FUJ154:FUJ158 FUL12:FUL17 FUL56:FUL68 FUL105:FUL153 FUL65676:FUL65677 FUL65684:FUL65690 FUL131212:FUL131213 FUL131220:FUL131226 FUL196748:FUL196749 FUL196756:FUL196762 FUL262284:FUL262285 FUL262292:FUL262298 FUL327820:FUL327821 FUL327828:FUL327834 FUL393356:FUL393357 FUL393364:FUL393370 FUL458892:FUL458893 FUL458900:FUL458906 FUL524428:FUL524429 FUL524436:FUL524442 FUL589964:FUL589965 FUL589972:FUL589978 FUL655500:FUL655501 FUL655508:FUL655514 FUL721036:FUL721037 FUL721044:FUL721050 FUL786572:FUL786573 FUL786580:FUL786586 FUL852108:FUL852109 FUL852116:FUL852122 FUL917644:FUL917645 FUL917652:FUL917658 FUL983180:FUL983181 FUL983188:FUL983194 GEF154:GEF158 GEH12:GEH17 GEH56:GEH68 GEH105:GEH153 GEH65676:GEH65677 GEH65684:GEH65690 GEH131212:GEH131213 GEH131220:GEH131226 GEH196748:GEH196749 GEH196756:GEH196762 GEH262284:GEH262285 GEH262292:GEH262298 GEH327820:GEH327821 GEH327828:GEH327834 GEH393356:GEH393357 GEH393364:GEH393370 GEH458892:GEH458893 GEH458900:GEH458906 GEH524428:GEH524429 GEH524436:GEH524442 GEH589964:GEH589965 GEH589972:GEH589978 GEH655500:GEH655501 GEH655508:GEH655514 GEH721036:GEH721037 GEH721044:GEH721050 GEH786572:GEH786573 GEH786580:GEH786586 GEH852108:GEH852109 GEH852116:GEH852122 GEH917644:GEH917645 GEH917652:GEH917658 GEH983180:GEH983181 GEH983188:GEH983194 GOB154:GOB158 GOD12:GOD17 GOD56:GOD68 GOD105:GOD153 GOD65676:GOD65677 GOD65684:GOD65690 GOD131212:GOD131213 GOD131220:GOD131226 GOD196748:GOD196749 GOD196756:GOD196762 GOD262284:GOD262285 GOD262292:GOD262298 GOD327820:GOD327821 GOD327828:GOD327834 GOD393356:GOD393357 GOD393364:GOD393370 GOD458892:GOD458893 GOD458900:GOD458906 GOD524428:GOD524429 GOD524436:GOD524442 GOD589964:GOD589965 GOD589972:GOD589978 GOD655500:GOD655501 GOD655508:GOD655514 GOD721036:GOD721037 GOD721044:GOD721050 GOD786572:GOD786573 GOD786580:GOD786586 GOD852108:GOD852109 GOD852116:GOD852122 GOD917644:GOD917645 GOD917652:GOD917658 GOD983180:GOD983181 GOD983188:GOD983194 GXX154:GXX158 GXZ12:GXZ17 GXZ56:GXZ68 GXZ105:GXZ153 GXZ65676:GXZ65677 GXZ65684:GXZ65690 GXZ131212:GXZ131213 GXZ131220:GXZ131226 GXZ196748:GXZ196749 GXZ196756:GXZ196762 GXZ262284:GXZ262285 GXZ262292:GXZ262298 GXZ327820:GXZ327821 GXZ327828:GXZ327834 GXZ393356:GXZ393357 GXZ393364:GXZ393370 GXZ458892:GXZ458893 GXZ458900:GXZ458906 GXZ524428:GXZ524429 GXZ524436:GXZ524442 GXZ589964:GXZ589965 GXZ589972:GXZ589978 GXZ655500:GXZ655501 GXZ655508:GXZ655514 GXZ721036:GXZ721037 GXZ721044:GXZ721050 GXZ786572:GXZ786573 GXZ786580:GXZ786586 GXZ852108:GXZ852109 GXZ852116:GXZ852122 GXZ917644:GXZ917645 GXZ917652:GXZ917658 GXZ983180:GXZ983181 GXZ983188:GXZ983194 HHT154:HHT158 HHV12:HHV17 HHV56:HHV68 HHV105:HHV153 HHV65676:HHV65677 HHV65684:HHV65690 HHV131212:HHV131213 HHV131220:HHV131226 HHV196748:HHV196749 HHV196756:HHV196762 HHV262284:HHV262285 HHV262292:HHV262298 HHV327820:HHV327821 HHV327828:HHV327834 HHV393356:HHV393357 HHV393364:HHV393370 HHV458892:HHV458893 HHV458900:HHV458906 HHV524428:HHV524429 HHV524436:HHV524442 HHV589964:HHV589965 HHV589972:HHV589978 HHV655500:HHV655501 HHV655508:HHV655514 HHV721036:HHV721037 HHV721044:HHV721050 HHV786572:HHV786573 HHV786580:HHV786586 HHV852108:HHV852109 HHV852116:HHV852122 HHV917644:HHV917645 HHV917652:HHV917658 HHV983180:HHV983181 HHV983188:HHV983194 HRP154:HRP158 HRR12:HRR17 HRR56:HRR68 HRR105:HRR153 HRR65676:HRR65677 HRR65684:HRR65690 HRR131212:HRR131213 HRR131220:HRR131226 HRR196748:HRR196749 HRR196756:HRR196762 HRR262284:HRR262285 HRR262292:HRR262298 HRR327820:HRR327821 HRR327828:HRR327834 HRR393356:HRR393357 HRR393364:HRR393370 HRR458892:HRR458893 HRR458900:HRR458906 HRR524428:HRR524429 HRR524436:HRR524442 HRR589964:HRR589965 HRR589972:HRR589978 HRR655500:HRR655501 HRR655508:HRR655514 HRR721036:HRR721037 HRR721044:HRR721050 HRR786572:HRR786573 HRR786580:HRR786586 HRR852108:HRR852109 HRR852116:HRR852122 HRR917644:HRR917645 HRR917652:HRR917658 HRR983180:HRR983181 HRR983188:HRR983194 IBL154:IBL158 IBN12:IBN17 IBN56:IBN68 IBN105:IBN153 IBN65676:IBN65677 IBN65684:IBN65690 IBN131212:IBN131213 IBN131220:IBN131226 IBN196748:IBN196749 IBN196756:IBN196762 IBN262284:IBN262285 IBN262292:IBN262298 IBN327820:IBN327821 IBN327828:IBN327834 IBN393356:IBN393357 IBN393364:IBN393370 IBN458892:IBN458893 IBN458900:IBN458906 IBN524428:IBN524429 IBN524436:IBN524442 IBN589964:IBN589965 IBN589972:IBN589978 IBN655500:IBN655501 IBN655508:IBN655514 IBN721036:IBN721037 IBN721044:IBN721050 IBN786572:IBN786573 IBN786580:IBN786586 IBN852108:IBN852109 IBN852116:IBN852122 IBN917644:IBN917645 IBN917652:IBN917658 IBN983180:IBN983181 IBN983188:IBN983194 ILH154:ILH158 ILJ12:ILJ17 ILJ56:ILJ68 ILJ105:ILJ153 ILJ65676:ILJ65677 ILJ65684:ILJ65690 ILJ131212:ILJ131213 ILJ131220:ILJ131226 ILJ196748:ILJ196749 ILJ196756:ILJ196762 ILJ262284:ILJ262285 ILJ262292:ILJ262298 ILJ327820:ILJ327821 ILJ327828:ILJ327834 ILJ393356:ILJ393357 ILJ393364:ILJ393370 ILJ458892:ILJ458893 ILJ458900:ILJ458906 ILJ524428:ILJ524429 ILJ524436:ILJ524442 ILJ589964:ILJ589965 ILJ589972:ILJ589978 ILJ655500:ILJ655501 ILJ655508:ILJ655514 ILJ721036:ILJ721037 ILJ721044:ILJ721050 ILJ786572:ILJ786573 ILJ786580:ILJ786586 ILJ852108:ILJ852109 ILJ852116:ILJ852122 ILJ917644:ILJ917645 ILJ917652:ILJ917658 ILJ983180:ILJ983181 ILJ983188:ILJ983194 IVD154:IVD158 IVF12:IVF17 IVF56:IVF68 IVF105:IVF153 IVF65676:IVF65677 IVF65684:IVF65690 IVF131212:IVF131213 IVF131220:IVF131226 IVF196748:IVF196749 IVF196756:IVF196762 IVF262284:IVF262285 IVF262292:IVF262298 IVF327820:IVF327821 IVF327828:IVF327834 IVF393356:IVF393357 IVF393364:IVF393370 IVF458892:IVF458893 IVF458900:IVF458906 IVF524428:IVF524429 IVF524436:IVF524442 IVF589964:IVF589965 IVF589972:IVF589978 IVF655500:IVF655501 IVF655508:IVF655514 IVF721036:IVF721037 IVF721044:IVF721050 IVF786572:IVF786573 IVF786580:IVF786586 IVF852108:IVF852109 IVF852116:IVF852122 IVF917644:IVF917645 IVF917652:IVF917658 IVF983180:IVF983181 IVF983188:IVF983194 JEZ154:JEZ158 JFB12:JFB17 JFB56:JFB68 JFB105:JFB153 JFB65676:JFB65677 JFB65684:JFB65690 JFB131212:JFB131213 JFB131220:JFB131226 JFB196748:JFB196749 JFB196756:JFB196762 JFB262284:JFB262285 JFB262292:JFB262298 JFB327820:JFB327821 JFB327828:JFB327834 JFB393356:JFB393357 JFB393364:JFB393370 JFB458892:JFB458893 JFB458900:JFB458906 JFB524428:JFB524429 JFB524436:JFB524442 JFB589964:JFB589965 JFB589972:JFB589978 JFB655500:JFB655501 JFB655508:JFB655514 JFB721036:JFB721037 JFB721044:JFB721050 JFB786572:JFB786573 JFB786580:JFB786586 JFB852108:JFB852109 JFB852116:JFB852122 JFB917644:JFB917645 JFB917652:JFB917658 JFB983180:JFB983181 JFB983188:JFB983194 JOV154:JOV158 JOX12:JOX17 JOX56:JOX68 JOX105:JOX153 JOX65676:JOX65677 JOX65684:JOX65690 JOX131212:JOX131213 JOX131220:JOX131226 JOX196748:JOX196749 JOX196756:JOX196762 JOX262284:JOX262285 JOX262292:JOX262298 JOX327820:JOX327821 JOX327828:JOX327834 JOX393356:JOX393357 JOX393364:JOX393370 JOX458892:JOX458893 JOX458900:JOX458906 JOX524428:JOX524429 JOX524436:JOX524442 JOX589964:JOX589965 JOX589972:JOX589978 JOX655500:JOX655501 JOX655508:JOX655514 JOX721036:JOX721037 JOX721044:JOX721050 JOX786572:JOX786573 JOX786580:JOX786586 JOX852108:JOX852109 JOX852116:JOX852122 JOX917644:JOX917645 JOX917652:JOX917658 JOX983180:JOX983181 JOX983188:JOX983194 JYR154:JYR158 JYT12:JYT17 JYT56:JYT68 JYT105:JYT153 JYT65676:JYT65677 JYT65684:JYT65690 JYT131212:JYT131213 JYT131220:JYT131226 JYT196748:JYT196749 JYT196756:JYT196762 JYT262284:JYT262285 JYT262292:JYT262298 JYT327820:JYT327821 JYT327828:JYT327834 JYT393356:JYT393357 JYT393364:JYT393370 JYT458892:JYT458893 JYT458900:JYT458906 JYT524428:JYT524429 JYT524436:JYT524442 JYT589964:JYT589965 JYT589972:JYT589978 JYT655500:JYT655501 JYT655508:JYT655514 JYT721036:JYT721037 JYT721044:JYT721050 JYT786572:JYT786573 JYT786580:JYT786586 JYT852108:JYT852109 JYT852116:JYT852122 JYT917644:JYT917645 JYT917652:JYT917658 JYT983180:JYT983181 JYT983188:JYT983194 KIN154:KIN158 KIP12:KIP17 KIP56:KIP68 KIP105:KIP153 KIP65676:KIP65677 KIP65684:KIP65690 KIP131212:KIP131213 KIP131220:KIP131226 KIP196748:KIP196749 KIP196756:KIP196762 KIP262284:KIP262285 KIP262292:KIP262298 KIP327820:KIP327821 KIP327828:KIP327834 KIP393356:KIP393357 KIP393364:KIP393370 KIP458892:KIP458893 KIP458900:KIP458906 KIP524428:KIP524429 KIP524436:KIP524442 KIP589964:KIP589965 KIP589972:KIP589978 KIP655500:KIP655501 KIP655508:KIP655514 KIP721036:KIP721037 KIP721044:KIP721050 KIP786572:KIP786573 KIP786580:KIP786586 KIP852108:KIP852109 KIP852116:KIP852122 KIP917644:KIP917645 KIP917652:KIP917658 KIP983180:KIP983181 KIP983188:KIP983194 KSJ154:KSJ158 KSL12:KSL17 KSL56:KSL68 KSL105:KSL153 KSL65676:KSL65677 KSL65684:KSL65690 KSL131212:KSL131213 KSL131220:KSL131226 KSL196748:KSL196749 KSL196756:KSL196762 KSL262284:KSL262285 KSL262292:KSL262298 KSL327820:KSL327821 KSL327828:KSL327834 KSL393356:KSL393357 KSL393364:KSL393370 KSL458892:KSL458893 KSL458900:KSL458906 KSL524428:KSL524429 KSL524436:KSL524442 KSL589964:KSL589965 KSL589972:KSL589978 KSL655500:KSL655501 KSL655508:KSL655514 KSL721036:KSL721037 KSL721044:KSL721050 KSL786572:KSL786573 KSL786580:KSL786586 KSL852108:KSL852109 KSL852116:KSL852122 KSL917644:KSL917645 KSL917652:KSL917658 KSL983180:KSL983181 KSL983188:KSL983194 LCF154:LCF158 LCH12:LCH17 LCH56:LCH68 LCH105:LCH153 LCH65676:LCH65677 LCH65684:LCH65690 LCH131212:LCH131213 LCH131220:LCH131226 LCH196748:LCH196749 LCH196756:LCH196762 LCH262284:LCH262285 LCH262292:LCH262298 LCH327820:LCH327821 LCH327828:LCH327834 LCH393356:LCH393357 LCH393364:LCH393370 LCH458892:LCH458893 LCH458900:LCH458906 LCH524428:LCH524429 LCH524436:LCH524442 LCH589964:LCH589965 LCH589972:LCH589978 LCH655500:LCH655501 LCH655508:LCH655514 LCH721036:LCH721037 LCH721044:LCH721050 LCH786572:LCH786573 LCH786580:LCH786586 LCH852108:LCH852109 LCH852116:LCH852122 LCH917644:LCH917645 LCH917652:LCH917658 LCH983180:LCH983181 LCH983188:LCH983194 LMB154:LMB158 LMD12:LMD17 LMD56:LMD68 LMD105:LMD153 LMD65676:LMD65677 LMD65684:LMD65690 LMD131212:LMD131213 LMD131220:LMD131226 LMD196748:LMD196749 LMD196756:LMD196762 LMD262284:LMD262285 LMD262292:LMD262298 LMD327820:LMD327821 LMD327828:LMD327834 LMD393356:LMD393357 LMD393364:LMD393370 LMD458892:LMD458893 LMD458900:LMD458906 LMD524428:LMD524429 LMD524436:LMD524442 LMD589964:LMD589965 LMD589972:LMD589978 LMD655500:LMD655501 LMD655508:LMD655514 LMD721036:LMD721037 LMD721044:LMD721050 LMD786572:LMD786573 LMD786580:LMD786586 LMD852108:LMD852109 LMD852116:LMD852122 LMD917644:LMD917645 LMD917652:LMD917658 LMD983180:LMD983181 LMD983188:LMD983194 LVX154:LVX158 LVZ12:LVZ17 LVZ56:LVZ68 LVZ105:LVZ153 LVZ65676:LVZ65677 LVZ65684:LVZ65690 LVZ131212:LVZ131213 LVZ131220:LVZ131226 LVZ196748:LVZ196749 LVZ196756:LVZ196762 LVZ262284:LVZ262285 LVZ262292:LVZ262298 LVZ327820:LVZ327821 LVZ327828:LVZ327834 LVZ393356:LVZ393357 LVZ393364:LVZ393370 LVZ458892:LVZ458893 LVZ458900:LVZ458906 LVZ524428:LVZ524429 LVZ524436:LVZ524442 LVZ589964:LVZ589965 LVZ589972:LVZ589978 LVZ655500:LVZ655501 LVZ655508:LVZ655514 LVZ721036:LVZ721037 LVZ721044:LVZ721050 LVZ786572:LVZ786573 LVZ786580:LVZ786586 LVZ852108:LVZ852109 LVZ852116:LVZ852122 LVZ917644:LVZ917645 LVZ917652:LVZ917658 LVZ983180:LVZ983181 LVZ983188:LVZ983194 MFT154:MFT158 MFV12:MFV17 MFV56:MFV68 MFV105:MFV153 MFV65676:MFV65677 MFV65684:MFV65690 MFV131212:MFV131213 MFV131220:MFV131226 MFV196748:MFV196749 MFV196756:MFV196762 MFV262284:MFV262285 MFV262292:MFV262298 MFV327820:MFV327821 MFV327828:MFV327834 MFV393356:MFV393357 MFV393364:MFV393370 MFV458892:MFV458893 MFV458900:MFV458906 MFV524428:MFV524429 MFV524436:MFV524442 MFV589964:MFV589965 MFV589972:MFV589978 MFV655500:MFV655501 MFV655508:MFV655514 MFV721036:MFV721037 MFV721044:MFV721050 MFV786572:MFV786573 MFV786580:MFV786586 MFV852108:MFV852109 MFV852116:MFV852122 MFV917644:MFV917645 MFV917652:MFV917658 MFV983180:MFV983181 MFV983188:MFV983194 MPP154:MPP158 MPR12:MPR17 MPR56:MPR68 MPR105:MPR153 MPR65676:MPR65677 MPR65684:MPR65690 MPR131212:MPR131213 MPR131220:MPR131226 MPR196748:MPR196749 MPR196756:MPR196762 MPR262284:MPR262285 MPR262292:MPR262298 MPR327820:MPR327821 MPR327828:MPR327834 MPR393356:MPR393357 MPR393364:MPR393370 MPR458892:MPR458893 MPR458900:MPR458906 MPR524428:MPR524429 MPR524436:MPR524442 MPR589964:MPR589965 MPR589972:MPR589978 MPR655500:MPR655501 MPR655508:MPR655514 MPR721036:MPR721037 MPR721044:MPR721050 MPR786572:MPR786573 MPR786580:MPR786586 MPR852108:MPR852109 MPR852116:MPR852122 MPR917644:MPR917645 MPR917652:MPR917658 MPR983180:MPR983181 MPR983188:MPR983194 MZL154:MZL158 MZN12:MZN17 MZN56:MZN68 MZN105:MZN153 MZN65676:MZN65677 MZN65684:MZN65690 MZN131212:MZN131213 MZN131220:MZN131226 MZN196748:MZN196749 MZN196756:MZN196762 MZN262284:MZN262285 MZN262292:MZN262298 MZN327820:MZN327821 MZN327828:MZN327834 MZN393356:MZN393357 MZN393364:MZN393370 MZN458892:MZN458893 MZN458900:MZN458906 MZN524428:MZN524429 MZN524436:MZN524442 MZN589964:MZN589965 MZN589972:MZN589978 MZN655500:MZN655501 MZN655508:MZN655514 MZN721036:MZN721037 MZN721044:MZN721050 MZN786572:MZN786573 MZN786580:MZN786586 MZN852108:MZN852109 MZN852116:MZN852122 MZN917644:MZN917645 MZN917652:MZN917658 MZN983180:MZN983181 MZN983188:MZN983194 NJH154:NJH158 NJJ12:NJJ17 NJJ56:NJJ68 NJJ105:NJJ153 NJJ65676:NJJ65677 NJJ65684:NJJ65690 NJJ131212:NJJ131213 NJJ131220:NJJ131226 NJJ196748:NJJ196749 NJJ196756:NJJ196762 NJJ262284:NJJ262285 NJJ262292:NJJ262298 NJJ327820:NJJ327821 NJJ327828:NJJ327834 NJJ393356:NJJ393357 NJJ393364:NJJ393370 NJJ458892:NJJ458893 NJJ458900:NJJ458906 NJJ524428:NJJ524429 NJJ524436:NJJ524442 NJJ589964:NJJ589965 NJJ589972:NJJ589978 NJJ655500:NJJ655501 NJJ655508:NJJ655514 NJJ721036:NJJ721037 NJJ721044:NJJ721050 NJJ786572:NJJ786573 NJJ786580:NJJ786586 NJJ852108:NJJ852109 NJJ852116:NJJ852122 NJJ917644:NJJ917645 NJJ917652:NJJ917658 NJJ983180:NJJ983181 NJJ983188:NJJ983194 NTD154:NTD158 NTF12:NTF17 NTF56:NTF68 NTF105:NTF153 NTF65676:NTF65677 NTF65684:NTF65690 NTF131212:NTF131213 NTF131220:NTF131226 NTF196748:NTF196749 NTF196756:NTF196762 NTF262284:NTF262285 NTF262292:NTF262298 NTF327820:NTF327821 NTF327828:NTF327834 NTF393356:NTF393357 NTF393364:NTF393370 NTF458892:NTF458893 NTF458900:NTF458906 NTF524428:NTF524429 NTF524436:NTF524442 NTF589964:NTF589965 NTF589972:NTF589978 NTF655500:NTF655501 NTF655508:NTF655514 NTF721036:NTF721037 NTF721044:NTF721050 NTF786572:NTF786573 NTF786580:NTF786586 NTF852108:NTF852109 NTF852116:NTF852122 NTF917644:NTF917645 NTF917652:NTF917658 NTF983180:NTF983181 NTF983188:NTF983194 OCZ154:OCZ158 ODB12:ODB17 ODB56:ODB68 ODB105:ODB153 ODB65676:ODB65677 ODB65684:ODB65690 ODB131212:ODB131213 ODB131220:ODB131226 ODB196748:ODB196749 ODB196756:ODB196762 ODB262284:ODB262285 ODB262292:ODB262298 ODB327820:ODB327821 ODB327828:ODB327834 ODB393356:ODB393357 ODB393364:ODB393370 ODB458892:ODB458893 ODB458900:ODB458906 ODB524428:ODB524429 ODB524436:ODB524442 ODB589964:ODB589965 ODB589972:ODB589978 ODB655500:ODB655501 ODB655508:ODB655514 ODB721036:ODB721037 ODB721044:ODB721050 ODB786572:ODB786573 ODB786580:ODB786586 ODB852108:ODB852109 ODB852116:ODB852122 ODB917644:ODB917645 ODB917652:ODB917658 ODB983180:ODB983181 ODB983188:ODB983194 OMV154:OMV158 OMX12:OMX17 OMX56:OMX68 OMX105:OMX153 OMX65676:OMX65677 OMX65684:OMX65690 OMX131212:OMX131213 OMX131220:OMX131226 OMX196748:OMX196749 OMX196756:OMX196762 OMX262284:OMX262285 OMX262292:OMX262298 OMX327820:OMX327821 OMX327828:OMX327834 OMX393356:OMX393357 OMX393364:OMX393370 OMX458892:OMX458893 OMX458900:OMX458906 OMX524428:OMX524429 OMX524436:OMX524442 OMX589964:OMX589965 OMX589972:OMX589978 OMX655500:OMX655501 OMX655508:OMX655514 OMX721036:OMX721037 OMX721044:OMX721050 OMX786572:OMX786573 OMX786580:OMX786586 OMX852108:OMX852109 OMX852116:OMX852122 OMX917644:OMX917645 OMX917652:OMX917658 OMX983180:OMX983181 OMX983188:OMX983194 OWR154:OWR158 OWT12:OWT17 OWT56:OWT68 OWT105:OWT153 OWT65676:OWT65677 OWT65684:OWT65690 OWT131212:OWT131213 OWT131220:OWT131226 OWT196748:OWT196749 OWT196756:OWT196762 OWT262284:OWT262285 OWT262292:OWT262298 OWT327820:OWT327821 OWT327828:OWT327834 OWT393356:OWT393357 OWT393364:OWT393370 OWT458892:OWT458893 OWT458900:OWT458906 OWT524428:OWT524429 OWT524436:OWT524442 OWT589964:OWT589965 OWT589972:OWT589978 OWT655500:OWT655501 OWT655508:OWT655514 OWT721036:OWT721037 OWT721044:OWT721050 OWT786572:OWT786573 OWT786580:OWT786586 OWT852108:OWT852109 OWT852116:OWT852122 OWT917644:OWT917645 OWT917652:OWT917658 OWT983180:OWT983181 OWT983188:OWT983194 PGN154:PGN158 PGP12:PGP17 PGP56:PGP68 PGP105:PGP153 PGP65676:PGP65677 PGP65684:PGP65690 PGP131212:PGP131213 PGP131220:PGP131226 PGP196748:PGP196749 PGP196756:PGP196762 PGP262284:PGP262285 PGP262292:PGP262298 PGP327820:PGP327821 PGP327828:PGP327834 PGP393356:PGP393357 PGP393364:PGP393370 PGP458892:PGP458893 PGP458900:PGP458906 PGP524428:PGP524429 PGP524436:PGP524442 PGP589964:PGP589965 PGP589972:PGP589978 PGP655500:PGP655501 PGP655508:PGP655514 PGP721036:PGP721037 PGP721044:PGP721050 PGP786572:PGP786573 PGP786580:PGP786586 PGP852108:PGP852109 PGP852116:PGP852122 PGP917644:PGP917645 PGP917652:PGP917658 PGP983180:PGP983181 PGP983188:PGP983194 PQJ154:PQJ158 PQL12:PQL17 PQL56:PQL68 PQL105:PQL153 PQL65676:PQL65677 PQL65684:PQL65690 PQL131212:PQL131213 PQL131220:PQL131226 PQL196748:PQL196749 PQL196756:PQL196762 PQL262284:PQL262285 PQL262292:PQL262298 PQL327820:PQL327821 PQL327828:PQL327834 PQL393356:PQL393357 PQL393364:PQL393370 PQL458892:PQL458893 PQL458900:PQL458906 PQL524428:PQL524429 PQL524436:PQL524442 PQL589964:PQL589965 PQL589972:PQL589978 PQL655500:PQL655501 PQL655508:PQL655514 PQL721036:PQL721037 PQL721044:PQL721050 PQL786572:PQL786573 PQL786580:PQL786586 PQL852108:PQL852109 PQL852116:PQL852122 PQL917644:PQL917645 PQL917652:PQL917658 PQL983180:PQL983181 PQL983188:PQL983194 QAF154:QAF158 QAH12:QAH17 QAH56:QAH68 QAH105:QAH153 QAH65676:QAH65677 QAH65684:QAH65690 QAH131212:QAH131213 QAH131220:QAH131226 QAH196748:QAH196749 QAH196756:QAH196762 QAH262284:QAH262285 QAH262292:QAH262298 QAH327820:QAH327821 QAH327828:QAH327834 QAH393356:QAH393357 QAH393364:QAH393370 QAH458892:QAH458893 QAH458900:QAH458906 QAH524428:QAH524429 QAH524436:QAH524442 QAH589964:QAH589965 QAH589972:QAH589978 QAH655500:QAH655501 QAH655508:QAH655514 QAH721036:QAH721037 QAH721044:QAH721050 QAH786572:QAH786573 QAH786580:QAH786586 QAH852108:QAH852109 QAH852116:QAH852122 QAH917644:QAH917645 QAH917652:QAH917658 QAH983180:QAH983181 QAH983188:QAH983194 QKB154:QKB158 QKD12:QKD17 QKD56:QKD68 QKD105:QKD153 QKD65676:QKD65677 QKD65684:QKD65690 QKD131212:QKD131213 QKD131220:QKD131226 QKD196748:QKD196749 QKD196756:QKD196762 QKD262284:QKD262285 QKD262292:QKD262298 QKD327820:QKD327821 QKD327828:QKD327834 QKD393356:QKD393357 QKD393364:QKD393370 QKD458892:QKD458893 QKD458900:QKD458906 QKD524428:QKD524429 QKD524436:QKD524442 QKD589964:QKD589965 QKD589972:QKD589978 QKD655500:QKD655501 QKD655508:QKD655514 QKD721036:QKD721037 QKD721044:QKD721050 QKD786572:QKD786573 QKD786580:QKD786586 QKD852108:QKD852109 QKD852116:QKD852122 QKD917644:QKD917645 QKD917652:QKD917658 QKD983180:QKD983181 QKD983188:QKD983194 QTX154:QTX158 QTZ12:QTZ17 QTZ56:QTZ68 QTZ105:QTZ153 QTZ65676:QTZ65677 QTZ65684:QTZ65690 QTZ131212:QTZ131213 QTZ131220:QTZ131226 QTZ196748:QTZ196749 QTZ196756:QTZ196762 QTZ262284:QTZ262285 QTZ262292:QTZ262298 QTZ327820:QTZ327821 QTZ327828:QTZ327834 QTZ393356:QTZ393357 QTZ393364:QTZ393370 QTZ458892:QTZ458893 QTZ458900:QTZ458906 QTZ524428:QTZ524429 QTZ524436:QTZ524442 QTZ589964:QTZ589965 QTZ589972:QTZ589978 QTZ655500:QTZ655501 QTZ655508:QTZ655514 QTZ721036:QTZ721037 QTZ721044:QTZ721050 QTZ786572:QTZ786573 QTZ786580:QTZ786586 QTZ852108:QTZ852109 QTZ852116:QTZ852122 QTZ917644:QTZ917645 QTZ917652:QTZ917658 QTZ983180:QTZ983181 QTZ983188:QTZ983194 RDT154:RDT158 RDV12:RDV17 RDV56:RDV68 RDV105:RDV153 RDV65676:RDV65677 RDV65684:RDV65690 RDV131212:RDV131213 RDV131220:RDV131226 RDV196748:RDV196749 RDV196756:RDV196762 RDV262284:RDV262285 RDV262292:RDV262298 RDV327820:RDV327821 RDV327828:RDV327834 RDV393356:RDV393357 RDV393364:RDV393370 RDV458892:RDV458893 RDV458900:RDV458906 RDV524428:RDV524429 RDV524436:RDV524442 RDV589964:RDV589965 RDV589972:RDV589978 RDV655500:RDV655501 RDV655508:RDV655514 RDV721036:RDV721037 RDV721044:RDV721050 RDV786572:RDV786573 RDV786580:RDV786586 RDV852108:RDV852109 RDV852116:RDV852122 RDV917644:RDV917645 RDV917652:RDV917658 RDV983180:RDV983181 RDV983188:RDV983194 RNP154:RNP158 RNR12:RNR17 RNR56:RNR68 RNR105:RNR153 RNR65676:RNR65677 RNR65684:RNR65690 RNR131212:RNR131213 RNR131220:RNR131226 RNR196748:RNR196749 RNR196756:RNR196762 RNR262284:RNR262285 RNR262292:RNR262298 RNR327820:RNR327821 RNR327828:RNR327834 RNR393356:RNR393357 RNR393364:RNR393370 RNR458892:RNR458893 RNR458900:RNR458906 RNR524428:RNR524429 RNR524436:RNR524442 RNR589964:RNR589965 RNR589972:RNR589978 RNR655500:RNR655501 RNR655508:RNR655514 RNR721036:RNR721037 RNR721044:RNR721050 RNR786572:RNR786573 RNR786580:RNR786586 RNR852108:RNR852109 RNR852116:RNR852122 RNR917644:RNR917645 RNR917652:RNR917658 RNR983180:RNR983181 RNR983188:RNR983194 RXL154:RXL158 RXN12:RXN17 RXN56:RXN68 RXN105:RXN153 RXN65676:RXN65677 RXN65684:RXN65690 RXN131212:RXN131213 RXN131220:RXN131226 RXN196748:RXN196749 RXN196756:RXN196762 RXN262284:RXN262285 RXN262292:RXN262298 RXN327820:RXN327821 RXN327828:RXN327834 RXN393356:RXN393357 RXN393364:RXN393370 RXN458892:RXN458893 RXN458900:RXN458906 RXN524428:RXN524429 RXN524436:RXN524442 RXN589964:RXN589965 RXN589972:RXN589978 RXN655500:RXN655501 RXN655508:RXN655514 RXN721036:RXN721037 RXN721044:RXN721050 RXN786572:RXN786573 RXN786580:RXN786586 RXN852108:RXN852109 RXN852116:RXN852122 RXN917644:RXN917645 RXN917652:RXN917658 RXN983180:RXN983181 RXN983188:RXN983194 SHH154:SHH158 SHJ12:SHJ17 SHJ56:SHJ68 SHJ105:SHJ153 SHJ65676:SHJ65677 SHJ65684:SHJ65690 SHJ131212:SHJ131213 SHJ131220:SHJ131226 SHJ196748:SHJ196749 SHJ196756:SHJ196762 SHJ262284:SHJ262285 SHJ262292:SHJ262298 SHJ327820:SHJ327821 SHJ327828:SHJ327834 SHJ393356:SHJ393357 SHJ393364:SHJ393370 SHJ458892:SHJ458893 SHJ458900:SHJ458906 SHJ524428:SHJ524429 SHJ524436:SHJ524442 SHJ589964:SHJ589965 SHJ589972:SHJ589978 SHJ655500:SHJ655501 SHJ655508:SHJ655514 SHJ721036:SHJ721037 SHJ721044:SHJ721050 SHJ786572:SHJ786573 SHJ786580:SHJ786586 SHJ852108:SHJ852109 SHJ852116:SHJ852122 SHJ917644:SHJ917645 SHJ917652:SHJ917658 SHJ983180:SHJ983181 SHJ983188:SHJ983194 SRD154:SRD158 SRF12:SRF17 SRF56:SRF68 SRF105:SRF153 SRF65676:SRF65677 SRF65684:SRF65690 SRF131212:SRF131213 SRF131220:SRF131226 SRF196748:SRF196749 SRF196756:SRF196762 SRF262284:SRF262285 SRF262292:SRF262298 SRF327820:SRF327821 SRF327828:SRF327834 SRF393356:SRF393357 SRF393364:SRF393370 SRF458892:SRF458893 SRF458900:SRF458906 SRF524428:SRF524429 SRF524436:SRF524442 SRF589964:SRF589965 SRF589972:SRF589978 SRF655500:SRF655501 SRF655508:SRF655514 SRF721036:SRF721037 SRF721044:SRF721050 SRF786572:SRF786573 SRF786580:SRF786586 SRF852108:SRF852109 SRF852116:SRF852122 SRF917644:SRF917645 SRF917652:SRF917658 SRF983180:SRF983181 SRF983188:SRF983194 TAZ154:TAZ158 TBB12:TBB17 TBB56:TBB68 TBB105:TBB153 TBB65676:TBB65677 TBB65684:TBB65690 TBB131212:TBB131213 TBB131220:TBB131226 TBB196748:TBB196749 TBB196756:TBB196762 TBB262284:TBB262285 TBB262292:TBB262298 TBB327820:TBB327821 TBB327828:TBB327834 TBB393356:TBB393357 TBB393364:TBB393370 TBB458892:TBB458893 TBB458900:TBB458906 TBB524428:TBB524429 TBB524436:TBB524442 TBB589964:TBB589965 TBB589972:TBB589978 TBB655500:TBB655501 TBB655508:TBB655514 TBB721036:TBB721037 TBB721044:TBB721050 TBB786572:TBB786573 TBB786580:TBB786586 TBB852108:TBB852109 TBB852116:TBB852122 TBB917644:TBB917645 TBB917652:TBB917658 TBB983180:TBB983181 TBB983188:TBB983194 TKV154:TKV158 TKX12:TKX17 TKX56:TKX68 TKX105:TKX153 TKX65676:TKX65677 TKX65684:TKX65690 TKX131212:TKX131213 TKX131220:TKX131226 TKX196748:TKX196749 TKX196756:TKX196762 TKX262284:TKX262285 TKX262292:TKX262298 TKX327820:TKX327821 TKX327828:TKX327834 TKX393356:TKX393357 TKX393364:TKX393370 TKX458892:TKX458893 TKX458900:TKX458906 TKX524428:TKX524429 TKX524436:TKX524442 TKX589964:TKX589965 TKX589972:TKX589978 TKX655500:TKX655501 TKX655508:TKX655514 TKX721036:TKX721037 TKX721044:TKX721050 TKX786572:TKX786573 TKX786580:TKX786586 TKX852108:TKX852109 TKX852116:TKX852122 TKX917644:TKX917645 TKX917652:TKX917658 TKX983180:TKX983181 TKX983188:TKX983194 TUR154:TUR158 TUT12:TUT17 TUT56:TUT68 TUT105:TUT153 TUT65676:TUT65677 TUT65684:TUT65690 TUT131212:TUT131213 TUT131220:TUT131226 TUT196748:TUT196749 TUT196756:TUT196762 TUT262284:TUT262285 TUT262292:TUT262298 TUT327820:TUT327821 TUT327828:TUT327834 TUT393356:TUT393357 TUT393364:TUT393370 TUT458892:TUT458893 TUT458900:TUT458906 TUT524428:TUT524429 TUT524436:TUT524442 TUT589964:TUT589965 TUT589972:TUT589978 TUT655500:TUT655501 TUT655508:TUT655514 TUT721036:TUT721037 TUT721044:TUT721050 TUT786572:TUT786573 TUT786580:TUT786586 TUT852108:TUT852109 TUT852116:TUT852122 TUT917644:TUT917645 TUT917652:TUT917658 TUT983180:TUT983181 TUT983188:TUT983194 UEN154:UEN158 UEP12:UEP17 UEP56:UEP68 UEP105:UEP153 UEP65676:UEP65677 UEP65684:UEP65690 UEP131212:UEP131213 UEP131220:UEP131226 UEP196748:UEP196749 UEP196756:UEP196762 UEP262284:UEP262285 UEP262292:UEP262298 UEP327820:UEP327821 UEP327828:UEP327834 UEP393356:UEP393357 UEP393364:UEP393370 UEP458892:UEP458893 UEP458900:UEP458906 UEP524428:UEP524429 UEP524436:UEP524442 UEP589964:UEP589965 UEP589972:UEP589978 UEP655500:UEP655501 UEP655508:UEP655514 UEP721036:UEP721037 UEP721044:UEP721050 UEP786572:UEP786573 UEP786580:UEP786586 UEP852108:UEP852109 UEP852116:UEP852122 UEP917644:UEP917645 UEP917652:UEP917658 UEP983180:UEP983181 UEP983188:UEP983194 UOJ154:UOJ158 UOL12:UOL17 UOL56:UOL68 UOL105:UOL153 UOL65676:UOL65677 UOL65684:UOL65690 UOL131212:UOL131213 UOL131220:UOL131226 UOL196748:UOL196749 UOL196756:UOL196762 UOL262284:UOL262285 UOL262292:UOL262298 UOL327820:UOL327821 UOL327828:UOL327834 UOL393356:UOL393357 UOL393364:UOL393370 UOL458892:UOL458893 UOL458900:UOL458906 UOL524428:UOL524429 UOL524436:UOL524442 UOL589964:UOL589965 UOL589972:UOL589978 UOL655500:UOL655501 UOL655508:UOL655514 UOL721036:UOL721037 UOL721044:UOL721050 UOL786572:UOL786573 UOL786580:UOL786586 UOL852108:UOL852109 UOL852116:UOL852122 UOL917644:UOL917645 UOL917652:UOL917658 UOL983180:UOL983181 UOL983188:UOL983194 UYF154:UYF158 UYH12:UYH17 UYH56:UYH68 UYH105:UYH153 UYH65676:UYH65677 UYH65684:UYH65690 UYH131212:UYH131213 UYH131220:UYH131226 UYH196748:UYH196749 UYH196756:UYH196762 UYH262284:UYH262285 UYH262292:UYH262298 UYH327820:UYH327821 UYH327828:UYH327834 UYH393356:UYH393357 UYH393364:UYH393370 UYH458892:UYH458893 UYH458900:UYH458906 UYH524428:UYH524429 UYH524436:UYH524442 UYH589964:UYH589965 UYH589972:UYH589978 UYH655500:UYH655501 UYH655508:UYH655514 UYH721036:UYH721037 UYH721044:UYH721050 UYH786572:UYH786573 UYH786580:UYH786586 UYH852108:UYH852109 UYH852116:UYH852122 UYH917644:UYH917645 UYH917652:UYH917658 UYH983180:UYH983181 UYH983188:UYH983194 VIB154:VIB158 VID12:VID17 VID56:VID68 VID105:VID153 VID65676:VID65677 VID65684:VID65690 VID131212:VID131213 VID131220:VID131226 VID196748:VID196749 VID196756:VID196762 VID262284:VID262285 VID262292:VID262298 VID327820:VID327821 VID327828:VID327834 VID393356:VID393357 VID393364:VID393370 VID458892:VID458893 VID458900:VID458906 VID524428:VID524429 VID524436:VID524442 VID589964:VID589965 VID589972:VID589978 VID655500:VID655501 VID655508:VID655514 VID721036:VID721037 VID721044:VID721050 VID786572:VID786573 VID786580:VID786586 VID852108:VID852109 VID852116:VID852122 VID917644:VID917645 VID917652:VID917658 VID983180:VID983181 VID983188:VID983194 VRX154:VRX158 VRZ12:VRZ17 VRZ56:VRZ68 VRZ105:VRZ153 VRZ65676:VRZ65677 VRZ65684:VRZ65690 VRZ131212:VRZ131213 VRZ131220:VRZ131226 VRZ196748:VRZ196749 VRZ196756:VRZ196762 VRZ262284:VRZ262285 VRZ262292:VRZ262298 VRZ327820:VRZ327821 VRZ327828:VRZ327834 VRZ393356:VRZ393357 VRZ393364:VRZ393370 VRZ458892:VRZ458893 VRZ458900:VRZ458906 VRZ524428:VRZ524429 VRZ524436:VRZ524442 VRZ589964:VRZ589965 VRZ589972:VRZ589978 VRZ655500:VRZ655501 VRZ655508:VRZ655514 VRZ721036:VRZ721037 VRZ721044:VRZ721050 VRZ786572:VRZ786573 VRZ786580:VRZ786586 VRZ852108:VRZ852109 VRZ852116:VRZ852122 VRZ917644:VRZ917645 VRZ917652:VRZ917658 VRZ983180:VRZ983181 VRZ983188:VRZ983194 WBT154:WBT158 WBV12:WBV17 WBV56:WBV68 WBV105:WBV153 WBV65676:WBV65677 WBV65684:WBV65690 WBV131212:WBV131213 WBV131220:WBV131226 WBV196748:WBV196749 WBV196756:WBV196762 WBV262284:WBV262285 WBV262292:WBV262298 WBV327820:WBV327821 WBV327828:WBV327834 WBV393356:WBV393357 WBV393364:WBV393370 WBV458892:WBV458893 WBV458900:WBV458906 WBV524428:WBV524429 WBV524436:WBV524442 WBV589964:WBV589965 WBV589972:WBV589978 WBV655500:WBV655501 WBV655508:WBV655514 WBV721036:WBV721037 WBV721044:WBV721050 WBV786572:WBV786573 WBV786580:WBV786586 WBV852108:WBV852109 WBV852116:WBV852122 WBV917644:WBV917645 WBV917652:WBV917658 WBV983180:WBV983181 WBV983188:WBV983194 WLP154:WLP158 WLR12:WLR17 WLR56:WLR68 WLR105:WLR153 WLR65676:WLR65677 WLR65684:WLR65690 WLR131212:WLR131213 WLR131220:WLR131226 WLR196748:WLR196749 WLR196756:WLR196762 WLR262284:WLR262285 WLR262292:WLR262298 WLR327820:WLR327821 WLR327828:WLR327834 WLR393356:WLR393357 WLR393364:WLR393370 WLR458892:WLR458893 WLR458900:WLR458906 WLR524428:WLR524429 WLR524436:WLR524442 WLR589964:WLR589965 WLR589972:WLR589978 WLR655500:WLR655501 WLR655508:WLR655514 WLR721036:WLR721037 WLR721044:WLR721050 WLR786572:WLR786573 WLR786580:WLR786586 WLR852108:WLR852109 WLR852116:WLR852122 WLR917644:WLR917645 WLR917652:WLR917658 WLR983180:WLR983181 WLR983188:WLR983194 WVL154:WVL158 WVN12:WVN17 WVN56:WVN68 WVN105:WVN153 WVN65676:WVN65677 WVN65684:WVN65690 WVN131212:WVN131213 WVN131220:WVN131226 WVN196748:WVN196749 WVN196756:WVN196762 WVN262284:WVN262285 WVN262292:WVN262298 WVN327820:WVN327821 WVN327828:WVN327834 WVN393356:WVN393357 WVN393364:WVN393370 WVN458892:WVN458893 WVN458900:WVN458906 WVN524428:WVN524429 WVN524436:WVN524442 WVN589964:WVN589965 WVN589972:WVN589978 WVN655500:WVN655501 WVN655508:WVN655514 WVN721036:WVN721037 WVN721044:WVN721050 WVN786572:WVN786573 WVN786580:WVN786586 WVN852108:WVN852109 WVN852116:WVN852122 WVN917644:WVN917645 WVN917652:WVN917658 WVN983180:WVN983181 WVN983188:WVN983194"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56" max="21" man="1"/>
    <brk id="105"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4:M17"/>
  <sheetViews>
    <sheetView workbookViewId="0">
      <selection activeCell="I26" sqref="I26"/>
    </sheetView>
  </sheetViews>
  <sheetFormatPr defaultColWidth="9" defaultRowHeight="15"/>
  <cols>
    <col min="13" max="13" width="9.7109375" customWidth="1"/>
  </cols>
  <sheetData>
    <row r="14" spans="11:13">
      <c r="K14" s="1"/>
      <c r="L14" s="1"/>
    </row>
    <row r="16" spans="11:13">
      <c r="L16" s="1"/>
      <c r="M16" s="1"/>
    </row>
    <row r="17" spans="12:12">
      <c r="L17" s="1"/>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LAMPIRAN 1 - A</vt:lpstr>
      <vt:lpstr>LAMPIRAN 1 - B </vt:lpstr>
      <vt:lpstr>Sheet1</vt:lpstr>
      <vt:lpstr>Sheet2</vt:lpstr>
      <vt:lpstr>'LAMPIRAN 1 - A'!Print_Area</vt:lpstr>
      <vt:lpstr>'LAMPIRAN 1 - B '!Print_Area</vt:lpstr>
      <vt:lpstr>'LAMPIRAN 1 - B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AMO Eng APMM GAM</cp:lastModifiedBy>
  <cp:lastPrinted>2023-10-11T00:38:46Z</cp:lastPrinted>
  <dcterms:created xsi:type="dcterms:W3CDTF">2014-11-27T17:57:00Z</dcterms:created>
  <dcterms:modified xsi:type="dcterms:W3CDTF">2023-10-12T06:23:26Z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A6E4187BE83B4B799D062BE64B5E323F_12</vt:lpwstr>
  </property>
</Properties>
</file>