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15" windowHeight="7620" tabRatio="659" activeTab="1"/>
  </bookViews>
  <sheets>
    <sheet name="LAMPIRAN 1 - A" sheetId="1" r:id="rId1"/>
    <sheet name="LAMPIRAN 1 - B " sheetId="3" r:id="rId2"/>
    <sheet name="Sheet1" sheetId="4" r:id="rId3"/>
    <sheet name="Sheet2" sheetId="5" r:id="rId4"/>
  </sheets>
  <externalReferences>
    <externalReference r:id="rId6"/>
    <externalReference r:id="rId7"/>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A'!$A$1:$BJ$90</definedName>
    <definedName name="_xlnm.Print_Area" localSheetId="1">'LAMPIRAN 1 - B '!$A$1:$T$158</definedName>
    <definedName name="_xlnm.Print_Titles" localSheetId="1">'LAMPIRAN 1 - B '!$1:$11</definedName>
  </definedNames>
  <calcPr calcId="144525"/>
</workbook>
</file>

<file path=xl/sharedStrings.xml><?xml version="1.0" encoding="utf-8"?>
<sst xmlns="http://schemas.openxmlformats.org/spreadsheetml/2006/main" count="690" uniqueCount="293">
  <si>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</si>
  <si>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</si>
  <si>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</si>
  <si>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</si>
  <si>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</si>
  <si>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</si>
  <si>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</si>
  <si>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</si>
  <si>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</si>
  <si>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</si>
  <si>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</si>
  <si>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</si>
  <si>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</si>
  <si>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</si>
  <si>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</si>
  <si>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</si>
  <si>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</si>
  <si>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</si>
  <si>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</si>
  <si>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</si>
  <si>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</si>
  <si>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</si>
  <si>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</si>
  <si>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</si>
  <si>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</si>
  <si>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l</t>
  </si>
  <si>
    <t>M72-03                                       s/n: 31316</t>
  </si>
  <si>
    <t xml:space="preserve">                                                                                                                               </t>
  </si>
  <si>
    <t>AVERAGE</t>
  </si>
  <si>
    <t>Prepared by:</t>
  </si>
  <si>
    <t>NOTES:</t>
  </si>
  <si>
    <t>Verified by:</t>
  </si>
  <si>
    <t>M72-01: VIB CX WMSA-WMSA (0947-1512 = 2.4)</t>
  </si>
  <si>
    <t xml:space="preserve">Sign: </t>
  </si>
  <si>
    <t xml:space="preserve">M72-02: PNX 07 WMSA - WMSA (0904 - 1100= 1.9), PNX 02 WMSA - WMSA (1130-1312 = 1.7)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</si>
  <si>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</si>
  <si>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</si>
  <si>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</si>
  <si>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</si>
  <si>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</si>
  <si>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</si>
  <si>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</si>
  <si>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</si>
  <si>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</si>
  <si>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</si>
  <si>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</si>
  <si>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</si>
  <si>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</si>
  <si>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</si>
  <si>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</si>
  <si>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</si>
  <si>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</si>
  <si>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</si>
  <si>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</si>
  <si>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</si>
  <si>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</si>
  <si>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</si>
  <si>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</si>
  <si>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LAST FLOWN 02/08/2023</t>
  </si>
  <si>
    <t>MR &amp; TR Vibration Cx (50 hrs)</t>
  </si>
  <si>
    <t>2023-4220</t>
  </si>
  <si>
    <t xml:space="preserve">SERVICEABLE (FMC) </t>
  </si>
  <si>
    <t>6 M INSPECTION</t>
  </si>
  <si>
    <t>4245-001</t>
  </si>
  <si>
    <t>6 M CCP INSPECTION</t>
  </si>
  <si>
    <t>4245-002</t>
  </si>
  <si>
    <t>Main Battery (Cap CX) S/N: 11702637</t>
  </si>
  <si>
    <t>4257-001</t>
  </si>
  <si>
    <t>Aux Battery (Cap CX) S/N:  10900387</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</si>
  <si>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</si>
  <si>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</si>
  <si>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</si>
  <si>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</si>
  <si>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</si>
  <si>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</si>
  <si>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</si>
  <si>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</si>
  <si>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</si>
  <si>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</si>
  <si>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</si>
  <si>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</si>
  <si>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</si>
  <si>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</si>
  <si>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</si>
  <si>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</si>
  <si>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</si>
  <si>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</si>
  <si>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</si>
  <si>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</si>
  <si>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</si>
  <si>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</si>
  <si>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</si>
  <si>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</si>
  <si>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</si>
  <si>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</si>
  <si>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</si>
  <si>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charset val="134"/>
      </rPr>
      <t>Date:</t>
    </r>
    <r>
      <rPr>
        <b/>
        <sz val="14"/>
        <rFont val="Century Gothic"/>
        <charset val="134"/>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</si>
  <si>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</si>
  <si>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</si>
  <si>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</si>
  <si>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</si>
  <si>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</si>
  <si>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</si>
  <si>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charset val="134"/>
      </rPr>
      <t>Keadaan Semasa</t>
    </r>
    <r>
      <rPr>
        <sz val="12"/>
        <rFont val="Century Gothic"/>
        <charset val="134"/>
      </rPr>
      <t xml:space="preserve">                                                                                                                                                                                                                                                                    </t>
    </r>
    <r>
      <rPr>
        <i/>
        <sz val="12"/>
        <rFont val="Century Gothic"/>
        <charset val="134"/>
      </rPr>
      <t xml:space="preserve"> </t>
    </r>
    <r>
      <rPr>
        <i/>
        <sz val="9"/>
        <rFont val="Century Gothic"/>
        <charset val="134"/>
      </rPr>
      <t>Current Status</t>
    </r>
  </si>
  <si>
    <r>
      <rPr>
        <b/>
        <sz val="12"/>
        <rFont val="Century Gothic"/>
        <charset val="134"/>
      </rPr>
      <t xml:space="preserve">Penangguhan Kerosakan (Jika ada)                                                                                                                                                                     </t>
    </r>
    <r>
      <rPr>
        <b/>
        <sz val="9"/>
        <rFont val="Century Gothic"/>
        <charset val="134"/>
      </rPr>
      <t xml:space="preserve"> </t>
    </r>
    <r>
      <rPr>
        <i/>
        <sz val="9"/>
        <rFont val="Century Gothic"/>
        <charset val="134"/>
      </rPr>
      <t>Deferred Defect (If any)</t>
    </r>
  </si>
  <si>
    <r>
      <rPr>
        <b/>
        <sz val="12"/>
        <rFont val="Century Gothic"/>
        <charset val="134"/>
      </rPr>
      <t xml:space="preserve">        Rawatan Barisan Kedua                          </t>
    </r>
    <r>
      <rPr>
        <sz val="12"/>
        <rFont val="Century Gothic"/>
        <charset val="134"/>
      </rPr>
      <t xml:space="preserve">                                                                   </t>
    </r>
    <r>
      <rPr>
        <sz val="9"/>
        <rFont val="Century Gothic"/>
        <charset val="134"/>
      </rPr>
      <t xml:space="preserve">     </t>
    </r>
    <r>
      <rPr>
        <i/>
        <sz val="9"/>
        <rFont val="Century Gothic"/>
        <charset val="134"/>
      </rPr>
      <t>Second Line Servicing</t>
    </r>
  </si>
  <si>
    <t>Pesawat</t>
  </si>
  <si>
    <t>Jam Enjin</t>
  </si>
  <si>
    <t>Jam Pesawat</t>
  </si>
  <si>
    <t>Keadaan</t>
  </si>
  <si>
    <t>Tarikh Rosak</t>
  </si>
  <si>
    <t>Butir Kerosakan</t>
  </si>
  <si>
    <t>Jangka Masa Siap</t>
  </si>
  <si>
    <t>Perkara</t>
  </si>
  <si>
    <t>Had Operasi                                         (Jika ada)</t>
  </si>
  <si>
    <r>
      <rPr>
        <b/>
        <sz val="11"/>
        <rFont val="Century Gothic"/>
        <charset val="134"/>
      </rPr>
      <t xml:space="preserve">Tamat Pada                                                    </t>
    </r>
    <r>
      <rPr>
        <i/>
        <sz val="9"/>
        <rFont val="Century Gothic"/>
        <charset val="134"/>
      </rPr>
      <t>Due at</t>
    </r>
  </si>
  <si>
    <r>
      <rPr>
        <b/>
        <sz val="11"/>
        <rFont val="Century Gothic"/>
        <charset val="134"/>
      </rPr>
      <t xml:space="preserve">Baki                                                       </t>
    </r>
    <r>
      <rPr>
        <i/>
        <sz val="9"/>
        <rFont val="Century Gothic"/>
        <charset val="134"/>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</si>
  <si>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</si>
  <si>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</si>
  <si>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</si>
  <si>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</si>
  <si>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</si>
  <si>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</si>
  <si>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</si>
  <si>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</si>
  <si>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</si>
  <si>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</si>
  <si>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</si>
  <si>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charset val="134"/>
      </rPr>
      <t xml:space="preserve">Jam  </t>
    </r>
    <r>
      <rPr>
        <i/>
        <sz val="10"/>
        <rFont val="Century Gothic"/>
        <charset val="134"/>
      </rPr>
      <t xml:space="preserve">                                       Hrs</t>
    </r>
  </si>
  <si>
    <r>
      <rPr>
        <b/>
        <sz val="10"/>
        <rFont val="Century Gothic"/>
        <charset val="134"/>
      </rPr>
      <t>Kalendar</t>
    </r>
    <r>
      <rPr>
        <i/>
        <sz val="10"/>
        <rFont val="Century Gothic"/>
        <charset val="134"/>
      </rPr>
      <t xml:space="preserve">                                                Calendar </t>
    </r>
  </si>
  <si>
    <r>
      <rPr>
        <b/>
        <sz val="10"/>
        <rFont val="Century Gothic"/>
        <charset val="134"/>
      </rPr>
      <t xml:space="preserve">Hari  </t>
    </r>
    <r>
      <rPr>
        <i/>
        <sz val="10"/>
        <rFont val="Century Gothic"/>
        <charset val="134"/>
      </rPr>
      <t xml:space="preserve">                                       Day</t>
    </r>
  </si>
  <si>
    <t>Remarks</t>
  </si>
  <si>
    <t>S' FMC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</si>
  <si>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</si>
  <si>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</si>
  <si>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</si>
  <si>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</si>
  <si>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</si>
  <si>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</si>
  <si>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</si>
  <si>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</si>
  <si>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</si>
  <si>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</si>
  <si>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</si>
  <si>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</si>
  <si>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</si>
  <si>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</si>
  <si>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</si>
  <si>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</si>
  <si>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</si>
  <si>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</si>
  <si>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</si>
  <si>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</si>
  <si>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</si>
  <si>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</si>
  <si>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</si>
  <si>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</si>
  <si>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Main Battery (Cap Cx) S/N: 10901882</t>
  </si>
  <si>
    <t>Aux Battery (Cap Cx) S/N: 10603085</t>
  </si>
  <si>
    <t>RESCUE HOIST</t>
  </si>
  <si>
    <t xml:space="preserve">MR &amp; TR Vibration Cx (50 hrs) - </t>
  </si>
  <si>
    <t>150 Hrs / 1 Y Insp</t>
  </si>
  <si>
    <t>SER NO: 40077</t>
  </si>
  <si>
    <t>ENG #1</t>
  </si>
  <si>
    <t>300 Hrs Insp</t>
  </si>
  <si>
    <t>OPS HRS:   19.2</t>
  </si>
  <si>
    <t>PCE-</t>
  </si>
  <si>
    <t>300 Hrs / 6 Month Insp</t>
  </si>
  <si>
    <t>CART. SER NO:  12424</t>
  </si>
  <si>
    <t>KB0742</t>
  </si>
  <si>
    <t xml:space="preserve">300 Hrs / 1 Y Insp </t>
  </si>
  <si>
    <t>6 MTH CX:  12/09/2023</t>
  </si>
  <si>
    <t>200 Hrs Insp</t>
  </si>
  <si>
    <t>600 Hrs Insp</t>
  </si>
  <si>
    <t xml:space="preserve">600 Hrs / 2 Y Insp </t>
  </si>
  <si>
    <t>402 Hrs Insp</t>
  </si>
  <si>
    <t>400 Hrs Insp</t>
  </si>
  <si>
    <t>CARGO HOOK</t>
  </si>
  <si>
    <t>CORROSION CONTROL PROGRAMME (CCP)</t>
  </si>
  <si>
    <t>REMOVED</t>
  </si>
  <si>
    <t>7 Day CCP</t>
  </si>
  <si>
    <t>1 Mth CCP</t>
  </si>
  <si>
    <t>FLOATATION SYS</t>
  </si>
  <si>
    <t>3 Mth CCP</t>
  </si>
  <si>
    <t>6 Mth CCP</t>
  </si>
  <si>
    <t>SER NO:  249 , 235 , 139 , 139</t>
  </si>
  <si>
    <t>ANN. INSP: 26/7/2023</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</si>
  <si>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</si>
  <si>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</si>
  <si>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</si>
  <si>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</si>
  <si>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</si>
  <si>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</si>
  <si>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</si>
  <si>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</si>
  <si>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SB139-661 REV. B PART II - Overhead Panel Insp</t>
  </si>
  <si>
    <t>ANN. INSP: 26/1/2024</t>
  </si>
  <si>
    <t>BT139-443 (Part III) - Rescue Hoist Overload Clutch Insp - 400FH/6M</t>
  </si>
  <si>
    <t>COMPONENT</t>
  </si>
  <si>
    <t>SERVICING / ANNUAL</t>
  </si>
  <si>
    <t>O/HAUL</t>
  </si>
  <si>
    <t xml:space="preserve">Fuel Nozzle Engine No.1&amp;no.2 300 FH Insp </t>
  </si>
  <si>
    <t>AC LANDING CYCLE</t>
  </si>
  <si>
    <t>MGB Cooling Fan (SN:141601502) O/H - Concession</t>
  </si>
  <si>
    <t>FUEL</t>
  </si>
  <si>
    <t>MGB Cooling Fan 25FH Insp (OEM Requirement)</t>
  </si>
  <si>
    <t xml:space="preserve">          </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</si>
  <si>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</si>
  <si>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</si>
  <si>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</si>
  <si>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</si>
  <si>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</si>
  <si>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</si>
  <si>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</si>
  <si>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</si>
  <si>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</si>
  <si>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</si>
  <si>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</si>
  <si>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</si>
  <si>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OPS HRS:   68.8</t>
  </si>
  <si>
    <t xml:space="preserve">MR &amp; TR Vibration Cx - 50 hrs </t>
  </si>
  <si>
    <t>CART. SER NO:  13750</t>
  </si>
  <si>
    <t>6 MTH CX:  14/12/2023</t>
  </si>
  <si>
    <t>400 FH / 1 Y Insp</t>
  </si>
  <si>
    <t>KB0740</t>
  </si>
  <si>
    <t>300 Hrs / 6 M Insp</t>
  </si>
  <si>
    <t>300 Hrs / 1 Y Insp</t>
  </si>
  <si>
    <t>Pitch Link Play Check (150 FH Reduced to 100 FH)</t>
  </si>
  <si>
    <t>1  Y Inspection - Concession</t>
  </si>
  <si>
    <t>1600 Hrs Insp</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</si>
  <si>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</si>
  <si>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</si>
  <si>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</si>
  <si>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</si>
  <si>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</si>
  <si>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</si>
  <si>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</si>
  <si>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</si>
  <si>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</si>
  <si>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</si>
  <si>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</si>
  <si>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</si>
  <si>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SB139-661 Overhead Panel Insp (Part II)</t>
  </si>
  <si>
    <t>NIL</t>
  </si>
  <si>
    <t xml:space="preserve">SB139-728 TR Duplex Bearing Insp (Part III) </t>
  </si>
  <si>
    <t>Float Annual Insp</t>
  </si>
  <si>
    <t>LH &amp; RH Collective Emergency Liftraft (Annual Insp)</t>
  </si>
  <si>
    <t>MVA Rod Assy Replacement due 4500 Airframe Hrs</t>
  </si>
  <si>
    <t>First Aid Kit Annual Insp</t>
  </si>
  <si>
    <t>Fire Extinguisher Check Annual Insp</t>
  </si>
  <si>
    <t>RH Main Wheel Assy (S/N MAR10-01096) Due NDT Check (1500 Landings)</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</si>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</sst>
</file>

<file path=xl/styles.xml><?xml version="1.0" encoding="utf-8"?>
<styleSheet xmlns="http://schemas.openxmlformats.org/spreadsheetml/2006/main">
  <numFmts count="2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m\.yy"/>
    <numFmt numFmtId="179" formatCode="[h]:mm"/>
    <numFmt numFmtId="180" formatCode="0.0\ \H"/>
    <numFmt numFmtId="181" formatCode="[$-14409]dd/mm/yy;@"/>
    <numFmt numFmtId="182" formatCode="0\ \D"/>
    <numFmt numFmtId="183" formatCode="dd/mm/yyyy;@"/>
    <numFmt numFmtId="184" formatCode="dd/m/yy"/>
    <numFmt numFmtId="185" formatCode="dd\.mm\.yy;@"/>
    <numFmt numFmtId="186" formatCode="[$-14409]h:mm;@"/>
    <numFmt numFmtId="187" formatCode="[$-F400]h:mm:ss\ AM/PM"/>
    <numFmt numFmtId="188" formatCode="dd\.mm\.yy"/>
    <numFmt numFmtId="189" formatCode="[$-14409]dd/mm/yy"/>
    <numFmt numFmtId="190" formatCode="0\ \L"/>
    <numFmt numFmtId="191" formatCode="0\ \ \ \L"/>
    <numFmt numFmtId="192" formatCode="0.0"/>
    <numFmt numFmtId="193" formatCode="[$-14409]d/m/yyyy;@"/>
    <numFmt numFmtId="194" formatCode="d\-mmm\-yyyy"/>
    <numFmt numFmtId="195" formatCode="0.0\ \H\r\s"/>
    <numFmt numFmtId="196" formatCode="0\%"/>
    <numFmt numFmtId="197" formatCode="0.0\%"/>
  </numFmts>
  <fonts count="121">
    <font>
      <sz val="11"/>
      <color indexed="8"/>
      <name val="Calibri"/>
      <charset val="134"/>
    </font>
    <font>
      <sz val="10"/>
      <name val="Century Gothic"/>
      <charset val="134"/>
    </font>
    <font>
      <sz val="14"/>
      <name val="Century Gothic"/>
      <charset val="134"/>
    </font>
    <font>
      <b/>
      <sz val="14"/>
      <name val="Century Gothic"/>
      <charset val="134"/>
    </font>
    <font>
      <b/>
      <sz val="10"/>
      <name val="Century Gothic"/>
      <charset val="134"/>
    </font>
    <font>
      <sz val="16"/>
      <name val="Century Gothic"/>
      <charset val="134"/>
    </font>
    <font>
      <i/>
      <sz val="14"/>
      <name val="Century Gothic"/>
      <charset val="134"/>
    </font>
    <font>
      <b/>
      <i/>
      <sz val="14"/>
      <name val="Century Gothic"/>
      <charset val="134"/>
    </font>
    <font>
      <sz val="12"/>
      <name val="Century Gothic"/>
      <charset val="134"/>
    </font>
    <font>
      <b/>
      <sz val="11"/>
      <name val="Century Gothic"/>
      <charset val="134"/>
    </font>
    <font>
      <i/>
      <sz val="11"/>
      <name val="Century Gothic"/>
      <charset val="134"/>
    </font>
    <font>
      <i/>
      <sz val="10"/>
      <name val="Century Gothic"/>
      <charset val="134"/>
    </font>
    <font>
      <b/>
      <sz val="15"/>
      <color rgb="FF0000FF"/>
      <name val="Century Gothic"/>
      <charset val="134"/>
    </font>
    <font>
      <b/>
      <sz val="12"/>
      <name val="Century Gothic"/>
      <charset val="134"/>
    </font>
    <font>
      <b/>
      <sz val="15"/>
      <color rgb="FFFF0000"/>
      <name val="Century Gothic"/>
      <charset val="134"/>
    </font>
    <font>
      <b/>
      <sz val="18"/>
      <name val="Century Gothic"/>
      <charset val="134"/>
    </font>
    <font>
      <b/>
      <sz val="12"/>
      <color rgb="FFFF0000"/>
      <name val="Century Gothic"/>
      <charset val="134"/>
    </font>
    <font>
      <b/>
      <sz val="14"/>
      <color rgb="FFFF0000"/>
      <name val="Century Gothic"/>
      <charset val="134"/>
    </font>
    <font>
      <b/>
      <sz val="16"/>
      <name val="Century Gothic"/>
      <charset val="134"/>
    </font>
    <font>
      <b/>
      <sz val="14"/>
      <color rgb="FF0000FF"/>
      <name val="Century Gothic"/>
      <charset val="134"/>
    </font>
    <font>
      <b/>
      <sz val="12"/>
      <color theme="1"/>
      <name val="Century Gothic"/>
      <charset val="134"/>
    </font>
    <font>
      <b/>
      <sz val="10"/>
      <color rgb="FFC00000"/>
      <name val="Century Gothic"/>
      <charset val="134"/>
    </font>
    <font>
      <b/>
      <sz val="10"/>
      <color rgb="FFFF0000"/>
      <name val="Century Gothic"/>
      <charset val="134"/>
    </font>
    <font>
      <b/>
      <sz val="14"/>
      <color rgb="FF00B0F0"/>
      <name val="Century Gothic"/>
      <charset val="134"/>
    </font>
    <font>
      <sz val="13"/>
      <name val="Century Gothic"/>
      <charset val="134"/>
    </font>
    <font>
      <b/>
      <sz val="16"/>
      <color rgb="FF0000FF"/>
      <name val="Century Gothic"/>
      <charset val="134"/>
    </font>
    <font>
      <b/>
      <sz val="16"/>
      <color rgb="FFFF0000"/>
      <name val="Century Gothic"/>
      <charset val="134"/>
    </font>
    <font>
      <b/>
      <sz val="16"/>
      <color theme="0" tint="-0.14996795556505"/>
      <name val="Century Gothic"/>
      <charset val="134"/>
    </font>
    <font>
      <sz val="12"/>
      <name val="Tahoma"/>
      <charset val="134"/>
    </font>
    <font>
      <sz val="12"/>
      <color rgb="FF00B050"/>
      <name val="Century Gothic"/>
      <charset val="134"/>
    </font>
    <font>
      <sz val="12"/>
      <name val="Tahoma"/>
      <charset val="134"/>
    </font>
    <font>
      <sz val="10"/>
      <color rgb="FFFF0000"/>
      <name val="Century Gothic"/>
      <charset val="134"/>
    </font>
    <font>
      <sz val="12"/>
      <color rgb="FFFF0000"/>
      <name val="Century Gothic"/>
      <charset val="134"/>
    </font>
    <font>
      <b/>
      <sz val="12"/>
      <name val="Tahoma"/>
      <charset val="134"/>
    </font>
    <font>
      <i/>
      <sz val="9"/>
      <name val="Century Gothic"/>
      <charset val="134"/>
    </font>
    <font>
      <b/>
      <sz val="14"/>
      <color rgb="FF00B050"/>
      <name val="Century Gothic"/>
      <charset val="134"/>
    </font>
    <font>
      <sz val="12"/>
      <color theme="1"/>
      <name val="Tahoma"/>
      <charset val="134"/>
    </font>
    <font>
      <b/>
      <sz val="14"/>
      <color theme="1" tint="0.0499893185216834"/>
      <name val="Century Gothic"/>
      <charset val="134"/>
    </font>
    <font>
      <sz val="12"/>
      <color rgb="FFFF0000"/>
      <name val="Tahoma"/>
      <charset val="134"/>
    </font>
    <font>
      <b/>
      <sz val="14"/>
      <color theme="1"/>
      <name val="Century Gothic"/>
      <charset val="134"/>
    </font>
    <font>
      <b/>
      <sz val="14"/>
      <color rgb="FFFF0000"/>
      <name val="Tahoma"/>
      <charset val="134"/>
    </font>
    <font>
      <b/>
      <sz val="14"/>
      <name val="Tahoma"/>
      <charset val="134"/>
    </font>
    <font>
      <b/>
      <sz val="13"/>
      <color rgb="FFFF0000"/>
      <name val="Century Gothic"/>
      <charset val="134"/>
    </font>
    <font>
      <b/>
      <sz val="14"/>
      <color theme="1"/>
      <name val="Tahoma"/>
      <charset val="134"/>
    </font>
    <font>
      <b/>
      <sz val="12"/>
      <color theme="1"/>
      <name val="Tahoma"/>
      <charset val="134"/>
    </font>
    <font>
      <b/>
      <sz val="12"/>
      <color rgb="FFFF0000"/>
      <name val="Tahoma"/>
      <charset val="134"/>
    </font>
    <font>
      <b/>
      <sz val="13"/>
      <name val="Century Gothic"/>
      <charset val="134"/>
    </font>
    <font>
      <b/>
      <sz val="13"/>
      <color rgb="FF0000FF"/>
      <name val="Century Gothic"/>
      <charset val="134"/>
    </font>
    <font>
      <b/>
      <sz val="15"/>
      <name val="Century Gothic"/>
      <charset val="134"/>
    </font>
    <font>
      <b/>
      <sz val="15"/>
      <color rgb="FFC00000"/>
      <name val="Century Gothic"/>
      <charset val="134"/>
    </font>
    <font>
      <b/>
      <sz val="15"/>
      <color theme="1"/>
      <name val="Century Gothic"/>
      <charset val="134"/>
    </font>
    <font>
      <sz val="12"/>
      <color theme="1"/>
      <name val="Century Gothic"/>
      <charset val="134"/>
    </font>
    <font>
      <sz val="11"/>
      <name val="Century Gothic"/>
      <charset val="134"/>
    </font>
    <font>
      <b/>
      <sz val="11"/>
      <color indexed="8"/>
      <name val="Century Gothic"/>
      <charset val="134"/>
    </font>
    <font>
      <sz val="11"/>
      <color indexed="8"/>
      <name val="Century Gothic"/>
      <charset val="134"/>
    </font>
    <font>
      <b/>
      <sz val="14"/>
      <color theme="0" tint="-0.0499893185216834"/>
      <name val="Century Gothic"/>
      <charset val="134"/>
    </font>
    <font>
      <b/>
      <sz val="14"/>
      <color theme="0" tint="-0.14996795556505"/>
      <name val="Century Gothic"/>
      <charset val="134"/>
    </font>
    <font>
      <b/>
      <sz val="12"/>
      <color rgb="FFC00000"/>
      <name val="Century Gothic"/>
      <charset val="134"/>
    </font>
    <font>
      <sz val="10"/>
      <color rgb="FF00B0F0"/>
      <name val="Century Gothic"/>
      <charset val="134"/>
    </font>
    <font>
      <sz val="14"/>
      <color rgb="FF00B0F0"/>
      <name val="Century Gothic"/>
      <charset val="134"/>
    </font>
    <font>
      <sz val="10"/>
      <color indexed="30"/>
      <name val="Century Gothic"/>
      <charset val="134"/>
    </font>
    <font>
      <b/>
      <sz val="11"/>
      <color rgb="FFFF0000"/>
      <name val="Century Gothic"/>
      <charset val="134"/>
    </font>
    <font>
      <b/>
      <sz val="12"/>
      <color rgb="FF0000FF"/>
      <name val="Century Gothic"/>
      <charset val="134"/>
    </font>
    <font>
      <sz val="16"/>
      <color rgb="FFC00000"/>
      <name val="Century Gothic"/>
      <charset val="134"/>
    </font>
    <font>
      <b/>
      <sz val="11"/>
      <color rgb="FF00B050"/>
      <name val="Century Gothic"/>
      <charset val="134"/>
    </font>
    <font>
      <sz val="11"/>
      <name val="Tahoma"/>
      <charset val="134"/>
    </font>
    <font>
      <sz val="10"/>
      <name val="Tahoma"/>
      <charset val="134"/>
    </font>
    <font>
      <b/>
      <u/>
      <sz val="14"/>
      <color indexed="8"/>
      <name val="Calibri"/>
      <charset val="134"/>
    </font>
    <font>
      <b/>
      <sz val="12"/>
      <color indexed="8"/>
      <name val="Calibri"/>
      <charset val="134"/>
    </font>
    <font>
      <b/>
      <i/>
      <sz val="11"/>
      <color indexed="8"/>
      <name val="Calibri"/>
      <charset val="134"/>
    </font>
    <font>
      <b/>
      <sz val="11"/>
      <color indexed="8"/>
      <name val="Calibri"/>
      <charset val="134"/>
    </font>
    <font>
      <sz val="12"/>
      <color indexed="8"/>
      <name val="Calibri"/>
      <charset val="134"/>
    </font>
    <font>
      <b/>
      <i/>
      <sz val="9"/>
      <color indexed="8"/>
      <name val="Calibri"/>
      <charset val="134"/>
    </font>
    <font>
      <b/>
      <i/>
      <sz val="9"/>
      <name val="Calibri"/>
      <charset val="134"/>
    </font>
    <font>
      <b/>
      <i/>
      <sz val="10"/>
      <color indexed="8"/>
      <name val="Calibri"/>
      <charset val="134"/>
    </font>
    <font>
      <b/>
      <i/>
      <sz val="11"/>
      <color indexed="10"/>
      <name val="Calibri"/>
      <charset val="134"/>
    </font>
    <font>
      <b/>
      <i/>
      <sz val="9"/>
      <color rgb="FFFF0000"/>
      <name val="Calibri"/>
      <charset val="134"/>
      <scheme val="minor"/>
    </font>
    <font>
      <b/>
      <i/>
      <sz val="9"/>
      <color rgb="FFFF0000"/>
      <name val="Calibri"/>
      <charset val="134"/>
    </font>
    <font>
      <b/>
      <i/>
      <sz val="9"/>
      <color theme="1"/>
      <name val="Calibri"/>
      <charset val="134"/>
    </font>
    <font>
      <b/>
      <sz val="11"/>
      <name val="Tahoma"/>
      <charset val="134"/>
    </font>
    <font>
      <b/>
      <sz val="11"/>
      <color indexed="8"/>
      <name val="Tahoma"/>
      <charset val="134"/>
    </font>
    <font>
      <sz val="10.5"/>
      <name val="Tahoma"/>
      <charset val="134"/>
    </font>
    <font>
      <b/>
      <sz val="10"/>
      <name val="Tahoma"/>
      <charset val="134"/>
    </font>
    <font>
      <b/>
      <i/>
      <sz val="9"/>
      <name val="Calibri"/>
      <charset val="134"/>
    </font>
    <font>
      <b/>
      <i/>
      <sz val="10"/>
      <color rgb="FFFF0000"/>
      <name val="Calibri"/>
      <charset val="134"/>
      <scheme val="minor"/>
    </font>
    <font>
      <b/>
      <i/>
      <sz val="9"/>
      <name val="Calibri"/>
      <charset val="134"/>
      <scheme val="minor"/>
    </font>
    <font>
      <b/>
      <sz val="11"/>
      <name val="Calibri"/>
      <charset val="134"/>
    </font>
    <font>
      <b/>
      <sz val="11"/>
      <name val="Calibri"/>
      <charset val="134"/>
    </font>
    <font>
      <sz val="18"/>
      <color indexed="8"/>
      <name val="Calibri"/>
      <charset val="134"/>
    </font>
    <font>
      <b/>
      <i/>
      <sz val="9"/>
      <color rgb="FFFF0000"/>
      <name val="Calibri"/>
      <charset val="134"/>
    </font>
    <font>
      <b/>
      <sz val="11"/>
      <color rgb="FFFF0000"/>
      <name val="Calibri"/>
      <charset val="134"/>
    </font>
    <font>
      <sz val="11"/>
      <name val="Tahoma"/>
      <charset val="134"/>
    </font>
    <font>
      <sz val="14"/>
      <name val="Arial"/>
      <charset val="134"/>
    </font>
    <font>
      <b/>
      <sz val="11"/>
      <color theme="1"/>
      <name val="Calibri"/>
      <charset val="134"/>
    </font>
    <font>
      <b/>
      <sz val="14"/>
      <color indexed="8"/>
      <name val="Calibri"/>
      <charset val="134"/>
    </font>
    <font>
      <b/>
      <sz val="10.5"/>
      <color indexed="8"/>
      <name val="Calibri"/>
      <charset val="134"/>
    </font>
    <font>
      <sz val="10.5"/>
      <color indexed="8"/>
      <name val="Calibri"/>
      <charset val="134"/>
    </font>
    <font>
      <sz val="11"/>
      <color theme="1"/>
      <name val="Calibri"/>
      <charset val="134"/>
      <scheme val="minor"/>
    </font>
    <font>
      <u/>
      <sz val="11"/>
      <color theme="1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134"/>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i/>
      <sz val="12"/>
      <name val="Century Gothic"/>
      <charset val="134"/>
    </font>
    <font>
      <b/>
      <sz val="9"/>
      <name val="Century Gothic"/>
      <charset val="134"/>
    </font>
    <font>
      <sz val="9"/>
      <name val="Century Gothic"/>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97" fillId="0" borderId="0" applyFont="0" applyFill="0" applyBorder="0" applyAlignment="0" applyProtection="0">
      <alignment vertical="center"/>
    </xf>
    <xf numFmtId="44" fontId="97" fillId="0" borderId="0" applyFont="0" applyFill="0" applyBorder="0" applyAlignment="0" applyProtection="0">
      <alignment vertical="center"/>
    </xf>
    <xf numFmtId="9" fontId="97" fillId="0" borderId="0" applyFont="0" applyFill="0" applyBorder="0" applyAlignment="0" applyProtection="0">
      <alignment vertical="center"/>
    </xf>
    <xf numFmtId="177" fontId="97" fillId="0" borderId="0" applyFont="0" applyFill="0" applyBorder="0" applyAlignment="0" applyProtection="0">
      <alignment vertical="center"/>
    </xf>
    <xf numFmtId="42" fontId="97" fillId="0" borderId="0" applyFont="0" applyFill="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7" fillId="21" borderId="104" applyNumberFormat="0" applyFon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105" applyNumberFormat="0" applyFill="0" applyAlignment="0" applyProtection="0">
      <alignment vertical="center"/>
    </xf>
    <xf numFmtId="0" fontId="104" fillId="0" borderId="105" applyNumberFormat="0" applyFill="0" applyAlignment="0" applyProtection="0">
      <alignment vertical="center"/>
    </xf>
    <xf numFmtId="0" fontId="105" fillId="0" borderId="106" applyNumberFormat="0" applyFill="0" applyAlignment="0" applyProtection="0">
      <alignment vertical="center"/>
    </xf>
    <xf numFmtId="0" fontId="105" fillId="0" borderId="0" applyNumberFormat="0" applyFill="0" applyBorder="0" applyAlignment="0" applyProtection="0">
      <alignment vertical="center"/>
    </xf>
    <xf numFmtId="0" fontId="106" fillId="22" borderId="107" applyNumberFormat="0" applyAlignment="0" applyProtection="0">
      <alignment vertical="center"/>
    </xf>
    <xf numFmtId="0" fontId="107" fillId="23" borderId="108" applyNumberFormat="0" applyAlignment="0" applyProtection="0">
      <alignment vertical="center"/>
    </xf>
    <xf numFmtId="0" fontId="108" fillId="24" borderId="107" applyNumberFormat="0" applyAlignment="0" applyProtection="0"/>
    <xf numFmtId="0" fontId="109" fillId="25" borderId="109" applyNumberFormat="0" applyAlignment="0" applyProtection="0">
      <alignment vertical="center"/>
    </xf>
    <xf numFmtId="0" fontId="110" fillId="0" borderId="110" applyNumberFormat="0" applyFill="0" applyAlignment="0" applyProtection="0">
      <alignment vertical="center"/>
    </xf>
    <xf numFmtId="0" fontId="111" fillId="0" borderId="111" applyNumberFormat="0" applyFill="0" applyAlignment="0" applyProtection="0">
      <alignment vertical="center"/>
    </xf>
    <xf numFmtId="0" fontId="112" fillId="26" borderId="0" applyNumberFormat="0" applyBorder="0" applyAlignment="0" applyProtection="0">
      <alignment vertical="center"/>
    </xf>
    <xf numFmtId="0" fontId="113" fillId="27" borderId="0" applyNumberFormat="0" applyBorder="0" applyAlignment="0" applyProtection="0">
      <alignment vertical="center"/>
    </xf>
    <xf numFmtId="0" fontId="114" fillId="28" borderId="0" applyNumberFormat="0" applyBorder="0" applyAlignment="0" applyProtection="0">
      <alignment vertical="center"/>
    </xf>
    <xf numFmtId="0" fontId="115" fillId="29" borderId="0" applyNumberFormat="0" applyBorder="0" applyAlignment="0" applyProtection="0">
      <alignment vertical="center"/>
    </xf>
    <xf numFmtId="0" fontId="116" fillId="30" borderId="0" applyNumberFormat="0" applyBorder="0" applyAlignment="0" applyProtection="0">
      <alignment vertical="center"/>
    </xf>
    <xf numFmtId="0" fontId="116" fillId="31" borderId="0" applyNumberFormat="0" applyBorder="0" applyAlignment="0" applyProtection="0">
      <alignment vertical="center"/>
    </xf>
    <xf numFmtId="0" fontId="115" fillId="32" borderId="0" applyNumberFormat="0" applyBorder="0" applyAlignment="0" applyProtection="0">
      <alignment vertical="center"/>
    </xf>
    <xf numFmtId="0" fontId="115" fillId="33" borderId="0" applyNumberFormat="0" applyBorder="0" applyAlignment="0" applyProtection="0">
      <alignment vertical="center"/>
    </xf>
    <xf numFmtId="0" fontId="116" fillId="34" borderId="0" applyNumberFormat="0" applyBorder="0" applyAlignment="0" applyProtection="0">
      <alignment vertical="center"/>
    </xf>
    <xf numFmtId="0" fontId="116" fillId="35" borderId="0" applyNumberFormat="0" applyBorder="0" applyAlignment="0" applyProtection="0">
      <alignment vertical="center"/>
    </xf>
    <xf numFmtId="0" fontId="115" fillId="36" borderId="0" applyNumberFormat="0" applyBorder="0" applyAlignment="0" applyProtection="0">
      <alignment vertical="center"/>
    </xf>
    <xf numFmtId="0" fontId="115" fillId="37" borderId="0" applyNumberFormat="0" applyBorder="0" applyAlignment="0" applyProtection="0">
      <alignment vertical="center"/>
    </xf>
    <xf numFmtId="0" fontId="116" fillId="38" borderId="0" applyNumberFormat="0" applyBorder="0" applyAlignment="0" applyProtection="0">
      <alignment vertical="center"/>
    </xf>
    <xf numFmtId="0" fontId="116" fillId="39" borderId="0" applyNumberFormat="0" applyBorder="0" applyAlignment="0" applyProtection="0">
      <alignment vertical="center"/>
    </xf>
    <xf numFmtId="0" fontId="115" fillId="40" borderId="0" applyNumberFormat="0" applyBorder="0" applyAlignment="0" applyProtection="0">
      <alignment vertical="center"/>
    </xf>
    <xf numFmtId="0" fontId="115" fillId="41" borderId="0" applyNumberFormat="0" applyBorder="0" applyAlignment="0" applyProtection="0">
      <alignment vertical="center"/>
    </xf>
    <xf numFmtId="0" fontId="116" fillId="42" borderId="0" applyNumberFormat="0" applyBorder="0" applyAlignment="0" applyProtection="0">
      <alignment vertical="center"/>
    </xf>
    <xf numFmtId="0" fontId="116" fillId="43" borderId="0" applyNumberFormat="0" applyBorder="0" applyAlignment="0" applyProtection="0">
      <alignment vertical="center"/>
    </xf>
    <xf numFmtId="0" fontId="115" fillId="44" borderId="0" applyNumberFormat="0" applyBorder="0" applyAlignment="0" applyProtection="0">
      <alignment vertical="center"/>
    </xf>
    <xf numFmtId="0" fontId="115" fillId="45" borderId="0" applyNumberFormat="0" applyBorder="0" applyAlignment="0" applyProtection="0">
      <alignment vertical="center"/>
    </xf>
    <xf numFmtId="0" fontId="116" fillId="46" borderId="0" applyNumberFormat="0" applyBorder="0" applyAlignment="0" applyProtection="0">
      <alignment vertical="center"/>
    </xf>
    <xf numFmtId="0" fontId="116" fillId="47" borderId="0" applyNumberFormat="0" applyBorder="0" applyAlignment="0" applyProtection="0">
      <alignment vertical="center"/>
    </xf>
    <xf numFmtId="0" fontId="115" fillId="48" borderId="0" applyNumberFormat="0" applyBorder="0" applyAlignment="0" applyProtection="0">
      <alignment vertical="center"/>
    </xf>
    <xf numFmtId="0" fontId="115" fillId="49" borderId="0" applyNumberFormat="0" applyBorder="0" applyAlignment="0" applyProtection="0">
      <alignment vertical="center"/>
    </xf>
    <xf numFmtId="0" fontId="116" fillId="50" borderId="0" applyNumberFormat="0" applyBorder="0" applyAlignment="0" applyProtection="0">
      <alignment vertical="center"/>
    </xf>
    <xf numFmtId="0" fontId="116" fillId="51" borderId="0" applyNumberFormat="0" applyBorder="0" applyAlignment="0" applyProtection="0">
      <alignment vertical="center"/>
    </xf>
    <xf numFmtId="0" fontId="115" fillId="52" borderId="0" applyNumberFormat="0" applyBorder="0" applyAlignment="0" applyProtection="0">
      <alignment vertical="center"/>
    </xf>
    <xf numFmtId="0" fontId="117" fillId="0" borderId="0">
      <alignment vertical="center"/>
    </xf>
  </cellStyleXfs>
  <cellXfs count="972">
    <xf numFmtId="0" fontId="0" fillId="0" borderId="0" xfId="0" applyAlignment="1"/>
    <xf numFmtId="58" fontId="0" fillId="0" borderId="0" xfId="0" applyNumberFormat="1" applyAlignment="1"/>
    <xf numFmtId="0" fontId="1" fillId="2" borderId="0" xfId="49" applyFont="1" applyFill="1" applyAlignment="1">
      <alignment horizontal="left" vertical="center"/>
    </xf>
    <xf numFmtId="0" fontId="1" fillId="0" borderId="0" xfId="49" applyFont="1" applyAlignment="1">
      <alignment horizontal="center" vertical="center"/>
    </xf>
    <xf numFmtId="0" fontId="2" fillId="0" borderId="0" xfId="49" applyFont="1" applyAlignment="1">
      <alignment horizontal="center" vertical="center"/>
    </xf>
    <xf numFmtId="3" fontId="1" fillId="0" borderId="0" xfId="49" applyNumberFormat="1" applyFont="1" applyAlignment="1">
      <alignment horizontal="center" vertical="center"/>
    </xf>
    <xf numFmtId="178" fontId="1" fillId="0" borderId="0" xfId="49" applyNumberFormat="1" applyFont="1" applyAlignment="1">
      <alignment horizontal="center" vertical="center"/>
    </xf>
    <xf numFmtId="179" fontId="1" fillId="0" borderId="0" xfId="49" applyNumberFormat="1" applyFont="1" applyAlignment="1">
      <alignment horizontal="center" vertical="center"/>
    </xf>
    <xf numFmtId="180" fontId="1" fillId="0" borderId="0" xfId="49" applyNumberFormat="1" applyFont="1" applyAlignment="1">
      <alignment horizontal="center" vertical="center"/>
    </xf>
    <xf numFmtId="181" fontId="1" fillId="0" borderId="0" xfId="49" applyNumberFormat="1" applyFont="1" applyAlignment="1">
      <alignment horizontal="center" vertical="center"/>
    </xf>
    <xf numFmtId="182" fontId="1" fillId="0" borderId="0" xfId="49" applyNumberFormat="1" applyFont="1" applyAlignment="1">
      <alignment horizontal="center" vertical="center"/>
    </xf>
    <xf numFmtId="179" fontId="1" fillId="3" borderId="0" xfId="49" applyNumberFormat="1" applyFont="1" applyFill="1">
      <alignment vertical="center"/>
    </xf>
    <xf numFmtId="0" fontId="1" fillId="0" borderId="0" xfId="49" applyFont="1" applyAlignment="1">
      <alignment horizontal="left" vertical="center"/>
    </xf>
    <xf numFmtId="0" fontId="1" fillId="3" borderId="0" xfId="49" applyFont="1" applyFill="1" applyAlignment="1">
      <alignment horizontal="center" vertical="center"/>
    </xf>
    <xf numFmtId="0" fontId="2" fillId="3" borderId="0" xfId="49" applyFont="1" applyFill="1" applyAlignment="1">
      <alignment horizontal="center" vertical="center"/>
    </xf>
    <xf numFmtId="3" fontId="1" fillId="3" borderId="0" xfId="49" applyNumberFormat="1" applyFont="1" applyFill="1" applyAlignment="1">
      <alignment horizontal="center" vertical="center"/>
    </xf>
    <xf numFmtId="178" fontId="1" fillId="3" borderId="0" xfId="49" applyNumberFormat="1" applyFont="1" applyFill="1" applyAlignment="1">
      <alignment horizontal="center" vertical="center"/>
    </xf>
    <xf numFmtId="0" fontId="3" fillId="4" borderId="1" xfId="49" applyFont="1" applyFill="1" applyBorder="1" applyAlignment="1">
      <alignment horizontal="center" vertical="center"/>
    </xf>
    <xf numFmtId="0" fontId="3" fillId="3" borderId="1" xfId="49" applyFont="1" applyFill="1" applyBorder="1" applyAlignment="1">
      <alignment horizontal="center" vertical="center"/>
    </xf>
    <xf numFmtId="3" fontId="4" fillId="4" borderId="1" xfId="49" applyNumberFormat="1" applyFont="1" applyFill="1" applyBorder="1" applyAlignment="1">
      <alignment horizontal="center" vertical="center"/>
    </xf>
    <xf numFmtId="183" fontId="5" fillId="3" borderId="1" xfId="49" applyNumberFormat="1" applyFont="1" applyFill="1" applyBorder="1" applyAlignment="1">
      <alignment horizontal="center" vertical="center" shrinkToFit="1"/>
    </xf>
    <xf numFmtId="3" fontId="2" fillId="3" borderId="0" xfId="49" applyNumberFormat="1" applyFont="1" applyFill="1" applyAlignment="1">
      <alignment horizontal="center" vertical="center"/>
    </xf>
    <xf numFmtId="0" fontId="6" fillId="4" borderId="2" xfId="49" applyFont="1" applyFill="1" applyBorder="1" applyAlignment="1">
      <alignment horizontal="center" vertical="center"/>
    </xf>
    <xf numFmtId="0" fontId="3" fillId="3" borderId="2" xfId="49" applyFont="1" applyFill="1" applyBorder="1" applyAlignment="1">
      <alignment horizontal="center" vertical="center"/>
    </xf>
    <xf numFmtId="3" fontId="3" fillId="4" borderId="2" xfId="49" applyNumberFormat="1" applyFont="1" applyFill="1" applyBorder="1" applyAlignment="1">
      <alignment horizontal="center" vertical="center"/>
    </xf>
    <xf numFmtId="183" fontId="5" fillId="3" borderId="3" xfId="49" applyNumberFormat="1" applyFont="1" applyFill="1" applyBorder="1" applyAlignment="1">
      <alignment horizontal="center" vertical="center" shrinkToFit="1"/>
    </xf>
    <xf numFmtId="0" fontId="1" fillId="5" borderId="4" xfId="49" applyFont="1" applyFill="1" applyBorder="1" applyAlignment="1">
      <alignment horizontal="center" vertical="center"/>
    </xf>
    <xf numFmtId="0" fontId="3" fillId="5" borderId="0" xfId="49" applyFont="1" applyFill="1" applyAlignment="1">
      <alignment horizontal="center" vertical="center"/>
    </xf>
    <xf numFmtId="0" fontId="1" fillId="5" borderId="0" xfId="49" applyFont="1" applyFill="1" applyAlignment="1">
      <alignment horizontal="center" vertical="center"/>
    </xf>
    <xf numFmtId="3" fontId="1" fillId="5" borderId="0" xfId="49" applyNumberFormat="1" applyFont="1" applyFill="1" applyAlignment="1">
      <alignment horizontal="center" vertical="center"/>
    </xf>
    <xf numFmtId="178" fontId="1" fillId="5" borderId="0" xfId="49" applyNumberFormat="1" applyFont="1" applyFill="1" applyAlignment="1">
      <alignment horizontal="center" vertical="center"/>
    </xf>
    <xf numFmtId="0" fontId="7" fillId="5" borderId="0" xfId="49" applyFont="1" applyFill="1" applyAlignment="1">
      <alignment horizontal="center" vertical="center"/>
    </xf>
    <xf numFmtId="0" fontId="8" fillId="5" borderId="0" xfId="49" applyFont="1" applyFill="1" applyAlignment="1">
      <alignment horizontal="center" vertical="center"/>
    </xf>
    <xf numFmtId="3" fontId="8" fillId="6" borderId="5" xfId="49" applyNumberFormat="1" applyFont="1" applyFill="1" applyBorder="1" applyAlignment="1">
      <alignment horizontal="center" vertical="center" wrapText="1"/>
    </xf>
    <xf numFmtId="3" fontId="8" fillId="6" borderId="6" xfId="49" applyNumberFormat="1" applyFont="1" applyFill="1" applyBorder="1" applyAlignment="1">
      <alignment horizontal="center" vertical="center" wrapText="1"/>
    </xf>
    <xf numFmtId="0" fontId="3" fillId="6" borderId="1" xfId="49" applyFont="1" applyFill="1" applyBorder="1" applyAlignment="1">
      <alignment horizontal="center" vertical="center" wrapText="1"/>
    </xf>
    <xf numFmtId="0" fontId="9" fillId="6" borderId="1" xfId="49" applyFont="1" applyFill="1" applyBorder="1" applyAlignment="1">
      <alignment horizontal="center" vertical="center" wrapText="1"/>
    </xf>
    <xf numFmtId="3" fontId="9" fillId="6" borderId="7" xfId="49" applyNumberFormat="1" applyFont="1" applyFill="1" applyBorder="1" applyAlignment="1">
      <alignment horizontal="center" vertical="center" wrapText="1"/>
    </xf>
    <xf numFmtId="3" fontId="4" fillId="6" borderId="7" xfId="49" applyNumberFormat="1" applyFont="1" applyFill="1" applyBorder="1" applyAlignment="1">
      <alignment horizontal="center" vertical="center" wrapText="1"/>
    </xf>
    <xf numFmtId="178" fontId="9" fillId="6" borderId="4" xfId="49" applyNumberFormat="1" applyFont="1" applyFill="1" applyBorder="1" applyAlignment="1">
      <alignment horizontal="center" vertical="center" wrapText="1"/>
    </xf>
    <xf numFmtId="0" fontId="6" fillId="6" borderId="8" xfId="49" applyFont="1" applyFill="1" applyBorder="1" applyAlignment="1">
      <alignment horizontal="center" vertical="center" wrapText="1"/>
    </xf>
    <xf numFmtId="0" fontId="10" fillId="6" borderId="8" xfId="49" applyFont="1" applyFill="1" applyBorder="1" applyAlignment="1">
      <alignment horizontal="center" vertical="center" wrapText="1"/>
    </xf>
    <xf numFmtId="0" fontId="11" fillId="6" borderId="8" xfId="49" applyFont="1" applyFill="1" applyBorder="1" applyAlignment="1">
      <alignment horizontal="center" vertical="center" wrapText="1"/>
    </xf>
    <xf numFmtId="3" fontId="11" fillId="6" borderId="8" xfId="49" applyNumberFormat="1" applyFont="1" applyFill="1" applyBorder="1" applyAlignment="1">
      <alignment horizontal="center" vertical="center" wrapText="1"/>
    </xf>
    <xf numFmtId="178" fontId="11" fillId="6" borderId="9" xfId="49" applyNumberFormat="1" applyFont="1" applyFill="1" applyBorder="1" applyAlignment="1">
      <alignment horizontal="center" vertical="center" wrapText="1"/>
    </xf>
    <xf numFmtId="0" fontId="2" fillId="0" borderId="10" xfId="49" applyFont="1" applyBorder="1" applyAlignment="1">
      <alignment horizontal="center" vertical="center"/>
    </xf>
    <xf numFmtId="180" fontId="3" fillId="0" borderId="11" xfId="49" applyNumberFormat="1" applyFont="1" applyBorder="1" applyAlignment="1">
      <alignment horizontal="center" vertical="center" wrapText="1"/>
    </xf>
    <xf numFmtId="0" fontId="12" fillId="0" borderId="11" xfId="49" applyFont="1" applyBorder="1" applyAlignment="1">
      <alignment horizontal="center" vertical="center" wrapText="1"/>
    </xf>
    <xf numFmtId="184" fontId="13" fillId="2" borderId="11" xfId="49" applyNumberFormat="1" applyFont="1" applyFill="1" applyBorder="1">
      <alignment vertical="center"/>
    </xf>
    <xf numFmtId="49" fontId="13" fillId="0" borderId="11" xfId="49" applyNumberFormat="1" applyFont="1" applyBorder="1">
      <alignment vertical="center"/>
    </xf>
    <xf numFmtId="184" fontId="13" fillId="0" borderId="11" xfId="49" applyNumberFormat="1" applyFont="1" applyBorder="1" applyAlignment="1">
      <alignment vertical="center" wrapText="1"/>
    </xf>
    <xf numFmtId="0" fontId="2" fillId="0" borderId="4" xfId="49" applyFont="1" applyBorder="1" applyAlignment="1">
      <alignment horizontal="center" vertical="center"/>
    </xf>
    <xf numFmtId="180" fontId="3" fillId="0" borderId="7" xfId="49" applyNumberFormat="1" applyFont="1" applyBorder="1" applyAlignment="1">
      <alignment horizontal="center" vertical="center" wrapText="1"/>
    </xf>
    <xf numFmtId="0" fontId="14" fillId="0" borderId="7" xfId="49" applyFont="1" applyBorder="1" applyAlignment="1">
      <alignment horizontal="center" vertical="center" wrapText="1"/>
    </xf>
    <xf numFmtId="184" fontId="13" fillId="2" borderId="7" xfId="49" applyNumberFormat="1" applyFont="1" applyFill="1" applyBorder="1">
      <alignment vertical="center"/>
    </xf>
    <xf numFmtId="49" fontId="13" fillId="0" borderId="7" xfId="49" applyNumberFormat="1" applyFont="1" applyBorder="1" applyAlignment="1">
      <alignment horizontal="left" vertical="center"/>
    </xf>
    <xf numFmtId="184" fontId="13" fillId="0" borderId="7" xfId="49" applyNumberFormat="1" applyFont="1" applyBorder="1" applyAlignment="1">
      <alignment vertical="center" wrapText="1"/>
    </xf>
    <xf numFmtId="49" fontId="13" fillId="0" borderId="7" xfId="49" applyNumberFormat="1" applyFont="1" applyBorder="1">
      <alignment vertical="center"/>
    </xf>
    <xf numFmtId="49" fontId="13" fillId="0" borderId="7" xfId="49" applyNumberFormat="1" applyFont="1" applyBorder="1" applyAlignment="1">
      <alignment horizontal="center" vertical="center"/>
    </xf>
    <xf numFmtId="184" fontId="13" fillId="2" borderId="7" xfId="49" applyNumberFormat="1" applyFont="1" applyFill="1" applyBorder="1" applyAlignment="1">
      <alignment horizontal="center" vertical="center"/>
    </xf>
    <xf numFmtId="185" fontId="13" fillId="0" borderId="7" xfId="49" applyNumberFormat="1" applyFont="1" applyBorder="1" applyAlignment="1">
      <alignment horizontal="center" vertical="center" wrapText="1"/>
    </xf>
    <xf numFmtId="181" fontId="13" fillId="0" borderId="7" xfId="49" applyNumberFormat="1" applyFont="1" applyBorder="1" applyAlignment="1">
      <alignment horizontal="center" vertical="center" wrapText="1"/>
    </xf>
    <xf numFmtId="0" fontId="15" fillId="0" borderId="4" xfId="49" applyFont="1" applyBorder="1" applyAlignment="1">
      <alignment horizontal="center" vertical="center" wrapText="1"/>
    </xf>
    <xf numFmtId="0" fontId="15" fillId="0" borderId="7" xfId="49" applyFont="1" applyBorder="1" applyAlignment="1">
      <alignment horizontal="center" vertical="center"/>
    </xf>
    <xf numFmtId="0" fontId="2" fillId="0" borderId="7" xfId="49" applyFont="1" applyBorder="1" applyAlignment="1">
      <alignment horizontal="center" vertical="center"/>
    </xf>
    <xf numFmtId="184" fontId="16" fillId="2" borderId="7" xfId="49" applyNumberFormat="1" applyFont="1" applyFill="1" applyBorder="1">
      <alignment vertical="center"/>
    </xf>
    <xf numFmtId="178" fontId="17" fillId="0" borderId="7" xfId="49" applyNumberFormat="1" applyFont="1" applyBorder="1" applyAlignment="1">
      <alignment horizontal="center" vertical="center" wrapText="1"/>
    </xf>
    <xf numFmtId="184" fontId="16" fillId="0" borderId="0" xfId="49" applyNumberFormat="1" applyFont="1" applyAlignment="1">
      <alignment horizontal="center" vertical="center"/>
    </xf>
    <xf numFmtId="49" fontId="17" fillId="0" borderId="7" xfId="49" applyNumberFormat="1" applyFont="1" applyBorder="1" applyAlignment="1">
      <alignment horizontal="center"/>
    </xf>
    <xf numFmtId="178" fontId="18" fillId="0" borderId="7" xfId="49" applyNumberFormat="1" applyFont="1" applyBorder="1" applyAlignment="1">
      <alignment horizontal="center" vertical="center" wrapText="1"/>
    </xf>
    <xf numFmtId="184" fontId="16" fillId="0" borderId="7" xfId="49" applyNumberFormat="1" applyFont="1" applyBorder="1" applyAlignment="1">
      <alignment vertical="center" wrapText="1"/>
    </xf>
    <xf numFmtId="0" fontId="3" fillId="0" borderId="7" xfId="49" applyFont="1" applyBorder="1" applyAlignment="1">
      <alignment horizontal="center" vertical="center" wrapText="1"/>
    </xf>
    <xf numFmtId="3" fontId="19" fillId="0" borderId="7" xfId="49" applyNumberFormat="1" applyFont="1" applyBorder="1" applyAlignment="1">
      <alignment horizontal="center" vertical="center"/>
    </xf>
    <xf numFmtId="184" fontId="13" fillId="0" borderId="7" xfId="49" applyNumberFormat="1" applyFont="1" applyBorder="1" applyAlignment="1">
      <alignment horizontal="center" vertical="center"/>
    </xf>
    <xf numFmtId="184" fontId="17" fillId="0" borderId="7" xfId="49" applyNumberFormat="1" applyFont="1" applyBorder="1" applyAlignment="1">
      <alignment vertical="center" wrapText="1"/>
    </xf>
    <xf numFmtId="184" fontId="17" fillId="2" borderId="7" xfId="49" applyNumberFormat="1" applyFont="1" applyFill="1" applyBorder="1" applyAlignment="1">
      <alignment horizontal="center" vertical="center"/>
    </xf>
    <xf numFmtId="184" fontId="17" fillId="0" borderId="7" xfId="49" applyNumberFormat="1" applyFont="1" applyBorder="1" applyAlignment="1">
      <alignment horizontal="center" vertical="center" wrapText="1"/>
    </xf>
    <xf numFmtId="180" fontId="3" fillId="0" borderId="7" xfId="49" applyNumberFormat="1" applyFont="1" applyBorder="1" applyAlignment="1">
      <alignment horizontal="center" vertical="center"/>
    </xf>
    <xf numFmtId="184" fontId="16" fillId="2" borderId="7" xfId="49" applyNumberFormat="1" applyFont="1" applyFill="1" applyBorder="1" applyAlignment="1">
      <alignment horizontal="center" vertical="center"/>
    </xf>
    <xf numFmtId="181" fontId="16" fillId="0" borderId="7" xfId="49" applyNumberFormat="1" applyFont="1" applyBorder="1" applyAlignment="1">
      <alignment horizontal="center" vertical="center" wrapText="1"/>
    </xf>
    <xf numFmtId="184" fontId="20" fillId="2" borderId="7" xfId="49" applyNumberFormat="1" applyFont="1" applyFill="1" applyBorder="1" applyAlignment="1">
      <alignment horizontal="center" vertical="center"/>
    </xf>
    <xf numFmtId="181" fontId="20" fillId="0" borderId="7" xfId="49" applyNumberFormat="1" applyFont="1" applyBorder="1" applyAlignment="1">
      <alignment horizontal="center" vertical="center" wrapText="1"/>
    </xf>
    <xf numFmtId="178" fontId="16" fillId="0" borderId="7" xfId="49" applyNumberFormat="1" applyFont="1" applyBorder="1" applyAlignment="1">
      <alignment horizontal="center" vertical="center"/>
    </xf>
    <xf numFmtId="178" fontId="16" fillId="0" borderId="0" xfId="49" applyNumberFormat="1" applyFont="1" applyAlignment="1">
      <alignment horizontal="center" vertical="center"/>
    </xf>
    <xf numFmtId="178" fontId="16" fillId="0" borderId="7" xfId="49" applyNumberFormat="1" applyFont="1" applyBorder="1" applyAlignment="1">
      <alignment horizontal="center" vertical="center" wrapText="1"/>
    </xf>
    <xf numFmtId="1" fontId="16" fillId="0" borderId="0" xfId="49" applyNumberFormat="1" applyFont="1" applyAlignment="1">
      <alignment horizontal="center" vertical="center" wrapText="1"/>
    </xf>
    <xf numFmtId="181" fontId="16" fillId="0" borderId="0" xfId="49" applyNumberFormat="1" applyFont="1" applyAlignment="1">
      <alignment horizontal="center" vertical="center" wrapText="1"/>
    </xf>
    <xf numFmtId="0" fontId="16" fillId="0" borderId="0" xfId="49" applyFont="1" applyAlignment="1">
      <alignment horizontal="center" vertical="center" wrapText="1"/>
    </xf>
    <xf numFmtId="58" fontId="16" fillId="0" borderId="7" xfId="49" applyNumberFormat="1" applyFont="1" applyBorder="1" applyAlignment="1">
      <alignment horizontal="center" vertical="center" wrapText="1"/>
    </xf>
    <xf numFmtId="186" fontId="16" fillId="0" borderId="0" xfId="0" applyNumberFormat="1" applyFont="1" applyAlignment="1">
      <alignment horizontal="center" vertical="center"/>
    </xf>
    <xf numFmtId="0" fontId="16" fillId="0" borderId="7" xfId="49" applyFont="1" applyBorder="1" applyAlignment="1">
      <alignment horizontal="center" vertical="center" wrapText="1"/>
    </xf>
    <xf numFmtId="49" fontId="16" fillId="0" borderId="7" xfId="49" applyNumberFormat="1" applyFont="1" applyBorder="1" applyAlignment="1">
      <alignment horizontal="center" vertical="center" wrapText="1"/>
    </xf>
    <xf numFmtId="184" fontId="16" fillId="0" borderId="7" xfId="49" applyNumberFormat="1" applyFont="1" applyBorder="1" applyAlignment="1">
      <alignment horizontal="center" vertical="center" wrapText="1"/>
    </xf>
    <xf numFmtId="0" fontId="3" fillId="0" borderId="7" xfId="49" applyFont="1" applyBorder="1" applyAlignment="1">
      <alignment horizontal="center" vertical="center"/>
    </xf>
    <xf numFmtId="49" fontId="16" fillId="0" borderId="7" xfId="49" applyNumberFormat="1" applyFont="1" applyBorder="1" applyAlignment="1">
      <alignment horizontal="center" vertical="center"/>
    </xf>
    <xf numFmtId="187" fontId="16" fillId="0" borderId="7" xfId="49" applyNumberFormat="1" applyFont="1" applyBorder="1" applyAlignment="1">
      <alignment horizontal="center" vertical="center" wrapText="1"/>
    </xf>
    <xf numFmtId="3" fontId="21" fillId="0" borderId="0" xfId="49" applyNumberFormat="1" applyFont="1" applyAlignment="1">
      <alignment horizontal="center" vertical="center"/>
    </xf>
    <xf numFmtId="3" fontId="13" fillId="0" borderId="0" xfId="49" applyNumberFormat="1" applyFont="1" applyAlignment="1">
      <alignment horizontal="center" vertical="center"/>
    </xf>
    <xf numFmtId="49" fontId="4" fillId="0" borderId="7" xfId="49" applyNumberFormat="1" applyFont="1" applyBorder="1" applyAlignment="1">
      <alignment horizontal="center" vertical="center"/>
    </xf>
    <xf numFmtId="184" fontId="13" fillId="0" borderId="7" xfId="49" applyNumberFormat="1" applyFont="1" applyBorder="1" applyAlignment="1">
      <alignment horizontal="center" vertical="center" wrapText="1"/>
    </xf>
    <xf numFmtId="49" fontId="22" fillId="0" borderId="7" xfId="49" applyNumberFormat="1" applyFont="1" applyBorder="1" applyAlignment="1">
      <alignment horizontal="center" vertical="center"/>
    </xf>
    <xf numFmtId="0" fontId="3" fillId="5" borderId="0" xfId="49" applyFont="1" applyFill="1" applyAlignment="1">
      <alignment horizontal="center" vertical="center" wrapText="1"/>
    </xf>
    <xf numFmtId="180" fontId="3" fillId="7" borderId="12" xfId="49" applyNumberFormat="1" applyFont="1" applyFill="1" applyBorder="1" applyAlignment="1">
      <alignment horizontal="center" vertical="center" wrapText="1"/>
    </xf>
    <xf numFmtId="0" fontId="23" fillId="7" borderId="12" xfId="49" applyFont="1" applyFill="1" applyBorder="1" applyAlignment="1">
      <alignment horizontal="center" vertical="center" wrapText="1"/>
    </xf>
    <xf numFmtId="184" fontId="24" fillId="5" borderId="0" xfId="49" applyNumberFormat="1" applyFont="1" applyFill="1" applyAlignment="1">
      <alignment horizontal="center" vertical="center" wrapText="1"/>
    </xf>
    <xf numFmtId="3" fontId="24" fillId="5" borderId="0" xfId="49" applyNumberFormat="1" applyFont="1" applyFill="1" applyAlignment="1">
      <alignment horizontal="left" vertical="center" wrapText="1"/>
    </xf>
    <xf numFmtId="0" fontId="1" fillId="5" borderId="7" xfId="49" applyFont="1" applyFill="1" applyBorder="1" applyAlignment="1">
      <alignment horizontal="center" vertical="center"/>
    </xf>
    <xf numFmtId="0" fontId="2" fillId="0" borderId="1" xfId="49" applyFont="1" applyBorder="1" applyAlignment="1">
      <alignment horizontal="center" vertical="center"/>
    </xf>
    <xf numFmtId="180" fontId="3" fillId="0" borderId="1" xfId="49" applyNumberFormat="1" applyFont="1" applyBorder="1" applyAlignment="1">
      <alignment horizontal="center" vertical="center" wrapText="1"/>
    </xf>
    <xf numFmtId="0" fontId="25" fillId="0" borderId="1" xfId="49" applyFont="1" applyBorder="1" applyAlignment="1">
      <alignment horizontal="center" vertical="center" wrapText="1"/>
    </xf>
    <xf numFmtId="184" fontId="16" fillId="0" borderId="13" xfId="49" applyNumberFormat="1" applyFont="1" applyBorder="1" applyAlignment="1">
      <alignment vertical="center" wrapText="1"/>
    </xf>
    <xf numFmtId="3" fontId="18" fillId="0" borderId="1" xfId="49" applyNumberFormat="1" applyFont="1" applyBorder="1" applyAlignment="1">
      <alignment vertical="center" wrapText="1"/>
    </xf>
    <xf numFmtId="184" fontId="3" fillId="0" borderId="1" xfId="49" applyNumberFormat="1" applyFont="1" applyBorder="1" applyAlignment="1">
      <alignment vertical="center" wrapText="1"/>
    </xf>
    <xf numFmtId="0" fontId="25" fillId="0" borderId="7" xfId="49" applyFont="1" applyBorder="1" applyAlignment="1">
      <alignment horizontal="center" vertical="center" wrapText="1"/>
    </xf>
    <xf numFmtId="184" fontId="16" fillId="0" borderId="14" xfId="49" applyNumberFormat="1" applyFont="1" applyBorder="1" applyAlignment="1">
      <alignment vertical="center" wrapText="1"/>
    </xf>
    <xf numFmtId="3" fontId="26" fillId="0" borderId="7" xfId="49" applyNumberFormat="1" applyFont="1" applyBorder="1" applyAlignment="1">
      <alignment vertical="center" wrapText="1"/>
    </xf>
    <xf numFmtId="184" fontId="3" fillId="0" borderId="7" xfId="49" applyNumberFormat="1" applyFont="1" applyBorder="1" applyAlignment="1">
      <alignment vertical="center" wrapText="1"/>
    </xf>
    <xf numFmtId="3" fontId="27" fillId="0" borderId="7" xfId="49" applyNumberFormat="1" applyFont="1" applyBorder="1" applyAlignment="1">
      <alignment vertical="center" wrapText="1"/>
    </xf>
    <xf numFmtId="3" fontId="18" fillId="0" borderId="7" xfId="49" applyNumberFormat="1" applyFont="1" applyBorder="1" applyAlignment="1">
      <alignment vertical="center" wrapText="1"/>
    </xf>
    <xf numFmtId="179" fontId="1" fillId="3" borderId="0" xfId="49" applyNumberFormat="1" applyFont="1" applyFill="1" applyAlignment="1">
      <alignment horizontal="center" vertical="center"/>
    </xf>
    <xf numFmtId="180" fontId="1" fillId="3" borderId="0" xfId="49" applyNumberFormat="1" applyFont="1" applyFill="1" applyAlignment="1">
      <alignment horizontal="center" vertical="center"/>
    </xf>
    <xf numFmtId="181" fontId="1" fillId="3" borderId="0" xfId="49" applyNumberFormat="1" applyFont="1" applyFill="1" applyAlignment="1">
      <alignment horizontal="center" vertical="center"/>
    </xf>
    <xf numFmtId="179" fontId="1" fillId="5" borderId="0" xfId="49" applyNumberFormat="1" applyFont="1" applyFill="1" applyAlignment="1">
      <alignment horizontal="center" vertical="center"/>
    </xf>
    <xf numFmtId="180" fontId="1" fillId="5" borderId="0" xfId="49" applyNumberFormat="1" applyFont="1" applyFill="1" applyAlignment="1">
      <alignment horizontal="center" vertical="center"/>
    </xf>
    <xf numFmtId="181" fontId="1" fillId="5" borderId="0" xfId="49" applyNumberFormat="1" applyFont="1" applyFill="1" applyAlignment="1">
      <alignment horizontal="center" vertical="center"/>
    </xf>
    <xf numFmtId="179" fontId="8" fillId="6" borderId="15" xfId="49" applyNumberFormat="1" applyFont="1" applyFill="1" applyBorder="1" applyAlignment="1">
      <alignment horizontal="center" vertical="center" wrapText="1"/>
    </xf>
    <xf numFmtId="179" fontId="8" fillId="6" borderId="6" xfId="49" applyNumberFormat="1" applyFont="1" applyFill="1" applyBorder="1" applyAlignment="1">
      <alignment horizontal="center" vertical="center" wrapText="1"/>
    </xf>
    <xf numFmtId="178" fontId="8" fillId="6" borderId="15" xfId="49" applyNumberFormat="1" applyFont="1" applyFill="1" applyBorder="1" applyAlignment="1">
      <alignment horizontal="center" vertical="center" wrapText="1"/>
    </xf>
    <xf numFmtId="178" fontId="8" fillId="6" borderId="6" xfId="49" applyNumberFormat="1" applyFont="1" applyFill="1" applyBorder="1" applyAlignment="1">
      <alignment horizontal="center" vertical="center" wrapText="1"/>
    </xf>
    <xf numFmtId="179" fontId="9" fillId="6" borderId="7" xfId="49" applyNumberFormat="1" applyFont="1" applyFill="1" applyBorder="1" applyAlignment="1">
      <alignment horizontal="center" vertical="center" wrapText="1"/>
    </xf>
    <xf numFmtId="178" fontId="4" fillId="6" borderId="4" xfId="49" applyNumberFormat="1" applyFont="1" applyFill="1" applyBorder="1" applyAlignment="1">
      <alignment horizontal="center" vertical="center" wrapText="1"/>
    </xf>
    <xf numFmtId="179" fontId="9" fillId="6" borderId="4" xfId="49" applyNumberFormat="1" applyFont="1" applyFill="1" applyBorder="1" applyAlignment="1">
      <alignment horizontal="center" vertical="center" wrapText="1"/>
    </xf>
    <xf numFmtId="178" fontId="9" fillId="6" borderId="16" xfId="49" applyNumberFormat="1" applyFont="1" applyFill="1" applyBorder="1" applyAlignment="1">
      <alignment horizontal="center" vertical="center" wrapText="1" shrinkToFit="1"/>
    </xf>
    <xf numFmtId="178" fontId="9" fillId="6" borderId="3" xfId="49" applyNumberFormat="1" applyFont="1" applyFill="1" applyBorder="1" applyAlignment="1">
      <alignment horizontal="center" vertical="center" wrapText="1" shrinkToFit="1"/>
    </xf>
    <xf numFmtId="3" fontId="9" fillId="6" borderId="16" xfId="49" applyNumberFormat="1" applyFont="1" applyFill="1" applyBorder="1" applyAlignment="1">
      <alignment horizontal="center" vertical="center" wrapText="1" shrinkToFit="1"/>
    </xf>
    <xf numFmtId="179" fontId="11" fillId="6" borderId="8" xfId="49" applyNumberFormat="1" applyFont="1" applyFill="1" applyBorder="1" applyAlignment="1">
      <alignment horizontal="center" vertical="center" wrapText="1"/>
    </xf>
    <xf numFmtId="178" fontId="11" fillId="6" borderId="8" xfId="49" applyNumberFormat="1" applyFont="1" applyFill="1" applyBorder="1" applyAlignment="1">
      <alignment horizontal="center" vertical="center" wrapText="1"/>
    </xf>
    <xf numFmtId="179" fontId="11" fillId="6" borderId="9" xfId="49" applyNumberFormat="1" applyFont="1" applyFill="1" applyBorder="1" applyAlignment="1">
      <alignment horizontal="center" vertical="center" wrapText="1"/>
    </xf>
    <xf numFmtId="180" fontId="11" fillId="6" borderId="8" xfId="49" applyNumberFormat="1" applyFont="1" applyFill="1" applyBorder="1" applyAlignment="1">
      <alignment horizontal="center" vertical="center" wrapText="1"/>
    </xf>
    <xf numFmtId="181" fontId="11" fillId="6" borderId="17" xfId="49" applyNumberFormat="1" applyFont="1" applyFill="1" applyBorder="1" applyAlignment="1">
      <alignment horizontal="center" vertical="center" wrapText="1"/>
    </xf>
    <xf numFmtId="179" fontId="13" fillId="0" borderId="11" xfId="49" applyNumberFormat="1" applyFont="1" applyBorder="1">
      <alignment vertical="center"/>
    </xf>
    <xf numFmtId="184" fontId="1" fillId="0" borderId="11" xfId="49" applyNumberFormat="1" applyFont="1" applyBorder="1" applyAlignment="1">
      <alignment horizontal="center" vertical="center" wrapText="1"/>
    </xf>
    <xf numFmtId="188" fontId="1" fillId="0" borderId="11" xfId="49" applyNumberFormat="1" applyFont="1" applyBorder="1" applyAlignment="1">
      <alignment horizontal="center" vertical="center" wrapText="1"/>
    </xf>
    <xf numFmtId="178" fontId="13" fillId="0" borderId="18" xfId="49" applyNumberFormat="1" applyFont="1" applyBorder="1" applyAlignment="1">
      <alignment horizontal="center" vertical="center" wrapText="1"/>
    </xf>
    <xf numFmtId="178" fontId="13" fillId="0" borderId="19" xfId="49" applyNumberFormat="1" applyFont="1" applyBorder="1" applyAlignment="1">
      <alignment horizontal="center" vertical="center" wrapText="1"/>
    </xf>
    <xf numFmtId="179" fontId="13" fillId="0" borderId="7" xfId="49" applyNumberFormat="1" applyFont="1" applyBorder="1">
      <alignment vertical="center"/>
    </xf>
    <xf numFmtId="184" fontId="1" fillId="0" borderId="7" xfId="49" applyNumberFormat="1" applyFont="1" applyBorder="1" applyAlignment="1">
      <alignment horizontal="center" vertical="center" wrapText="1"/>
    </xf>
    <xf numFmtId="188" fontId="1" fillId="0" borderId="7" xfId="49" applyNumberFormat="1" applyFont="1" applyBorder="1" applyAlignment="1">
      <alignment horizontal="center" vertical="center" wrapText="1"/>
    </xf>
    <xf numFmtId="178" fontId="28" fillId="0" borderId="2" xfId="49" applyNumberFormat="1" applyFont="1" applyBorder="1" applyAlignment="1">
      <alignment horizontal="left" vertical="center" wrapText="1"/>
    </xf>
    <xf numFmtId="180" fontId="28" fillId="0" borderId="2" xfId="49" applyNumberFormat="1" applyFont="1" applyBorder="1" applyAlignment="1">
      <alignment horizontal="center" vertical="center" wrapText="1"/>
    </xf>
    <xf numFmtId="181" fontId="28" fillId="8" borderId="2" xfId="49" applyNumberFormat="1" applyFont="1" applyFill="1" applyBorder="1" applyAlignment="1">
      <alignment horizontal="center" vertical="center" wrapText="1"/>
    </xf>
    <xf numFmtId="180" fontId="28" fillId="2" borderId="2" xfId="18" applyNumberFormat="1" applyFont="1" applyFill="1" applyBorder="1" applyAlignment="1">
      <alignment horizontal="center" vertical="center" wrapText="1"/>
    </xf>
    <xf numFmtId="178" fontId="28" fillId="0" borderId="20" xfId="49" applyNumberFormat="1" applyFont="1" applyBorder="1" applyAlignment="1">
      <alignment horizontal="left" vertical="center" wrapText="1"/>
    </xf>
    <xf numFmtId="180" fontId="28" fillId="0" borderId="20" xfId="49" applyNumberFormat="1" applyFont="1" applyBorder="1" applyAlignment="1">
      <alignment horizontal="center" vertical="center" wrapText="1"/>
    </xf>
    <xf numFmtId="181" fontId="28" fillId="8" borderId="20" xfId="49" applyNumberFormat="1" applyFont="1" applyFill="1" applyBorder="1" applyAlignment="1">
      <alignment horizontal="center" vertical="center" wrapText="1"/>
    </xf>
    <xf numFmtId="180" fontId="28" fillId="2" borderId="20" xfId="18" applyNumberFormat="1" applyFont="1" applyFill="1" applyBorder="1" applyAlignment="1">
      <alignment horizontal="center" vertical="center" wrapText="1"/>
    </xf>
    <xf numFmtId="180" fontId="28" fillId="2" borderId="20" xfId="49" applyNumberFormat="1" applyFont="1" applyFill="1" applyBorder="1" applyAlignment="1">
      <alignment horizontal="center" vertical="center" wrapText="1"/>
    </xf>
    <xf numFmtId="178" fontId="28" fillId="0" borderId="2" xfId="49" applyNumberFormat="1" applyFont="1" applyBorder="1" applyAlignment="1">
      <alignment horizontal="left" vertical="center"/>
    </xf>
    <xf numFmtId="180" fontId="1" fillId="8" borderId="0" xfId="49" applyNumberFormat="1" applyFont="1" applyFill="1" applyAlignment="1">
      <alignment horizontal="center" vertical="center"/>
    </xf>
    <xf numFmtId="181" fontId="28" fillId="2" borderId="2" xfId="49" applyNumberFormat="1" applyFont="1" applyFill="1" applyBorder="1" applyAlignment="1">
      <alignment horizontal="center" vertical="center"/>
    </xf>
    <xf numFmtId="180" fontId="28" fillId="8" borderId="2" xfId="49" applyNumberFormat="1" applyFont="1" applyFill="1" applyBorder="1" applyAlignment="1">
      <alignment horizontal="center" vertical="center" wrapText="1"/>
    </xf>
    <xf numFmtId="178" fontId="28" fillId="0" borderId="20" xfId="49" applyNumberFormat="1" applyFont="1" applyBorder="1" applyAlignment="1">
      <alignment horizontal="left" vertical="center"/>
    </xf>
    <xf numFmtId="180" fontId="28" fillId="8" borderId="20" xfId="49" applyNumberFormat="1" applyFont="1" applyFill="1" applyBorder="1" applyAlignment="1">
      <alignment horizontal="center" vertical="center"/>
    </xf>
    <xf numFmtId="181" fontId="28" fillId="0" borderId="20" xfId="49" applyNumberFormat="1" applyFont="1" applyBorder="1" applyAlignment="1">
      <alignment horizontal="center" vertical="center" shrinkToFit="1"/>
    </xf>
    <xf numFmtId="180" fontId="28" fillId="8" borderId="20" xfId="49" applyNumberFormat="1" applyFont="1" applyFill="1" applyBorder="1" applyAlignment="1">
      <alignment horizontal="right" vertical="center" wrapText="1"/>
    </xf>
    <xf numFmtId="180" fontId="29" fillId="8" borderId="2" xfId="49" applyNumberFormat="1" applyFont="1" applyFill="1" applyBorder="1" applyAlignment="1">
      <alignment horizontal="center" vertical="center"/>
    </xf>
    <xf numFmtId="181" fontId="28" fillId="0" borderId="2" xfId="49" applyNumberFormat="1" applyFont="1" applyBorder="1" applyAlignment="1">
      <alignment horizontal="center" vertical="center" shrinkToFit="1"/>
    </xf>
    <xf numFmtId="178" fontId="28" fillId="0" borderId="1" xfId="49" applyNumberFormat="1" applyFont="1" applyBorder="1" applyAlignment="1">
      <alignment horizontal="left" vertical="center" wrapText="1"/>
    </xf>
    <xf numFmtId="180" fontId="29" fillId="8" borderId="1" xfId="49" applyNumberFormat="1" applyFont="1" applyFill="1" applyBorder="1" applyAlignment="1">
      <alignment horizontal="center" vertical="center"/>
    </xf>
    <xf numFmtId="181" fontId="28" fillId="0" borderId="1" xfId="49" applyNumberFormat="1" applyFont="1" applyBorder="1" applyAlignment="1">
      <alignment horizontal="center" vertical="center" shrinkToFit="1"/>
    </xf>
    <xf numFmtId="178" fontId="28" fillId="8" borderId="21" xfId="49" applyNumberFormat="1" applyFont="1" applyFill="1" applyBorder="1" applyAlignment="1">
      <alignment horizontal="left" vertical="center" wrapText="1"/>
    </xf>
    <xf numFmtId="180" fontId="29" fillId="8" borderId="21" xfId="49" applyNumberFormat="1" applyFont="1" applyFill="1" applyBorder="1" applyAlignment="1">
      <alignment horizontal="center" vertical="center"/>
    </xf>
    <xf numFmtId="181" fontId="28" fillId="8" borderId="21" xfId="49" applyNumberFormat="1" applyFont="1" applyFill="1" applyBorder="1" applyAlignment="1">
      <alignment horizontal="center" vertical="center" shrinkToFit="1"/>
    </xf>
    <xf numFmtId="181" fontId="28" fillId="0" borderId="20" xfId="49" applyNumberFormat="1" applyFont="1" applyBorder="1" applyAlignment="1">
      <alignment horizontal="center" vertical="center"/>
    </xf>
    <xf numFmtId="180" fontId="28" fillId="0" borderId="20" xfId="49" applyNumberFormat="1" applyFont="1" applyBorder="1" applyAlignment="1">
      <alignment horizontal="center" vertical="center"/>
    </xf>
    <xf numFmtId="180" fontId="28" fillId="8" borderId="20" xfId="49" applyNumberFormat="1" applyFont="1" applyFill="1" applyBorder="1" applyAlignment="1">
      <alignment horizontal="left" vertical="center"/>
    </xf>
    <xf numFmtId="178" fontId="28" fillId="0" borderId="1" xfId="49" applyNumberFormat="1" applyFont="1" applyBorder="1" applyAlignment="1">
      <alignment horizontal="left" vertical="center"/>
    </xf>
    <xf numFmtId="180" fontId="1" fillId="8" borderId="20" xfId="49" applyNumberFormat="1" applyFont="1" applyFill="1" applyBorder="1" applyAlignment="1">
      <alignment horizontal="center" vertical="center"/>
    </xf>
    <xf numFmtId="180" fontId="28" fillId="8" borderId="1" xfId="49" applyNumberFormat="1" applyFont="1" applyFill="1" applyBorder="1" applyAlignment="1">
      <alignment horizontal="center" vertical="center"/>
    </xf>
    <xf numFmtId="180" fontId="1" fillId="8" borderId="1" xfId="49" applyNumberFormat="1" applyFont="1" applyFill="1" applyBorder="1" applyAlignment="1">
      <alignment horizontal="center" vertical="center"/>
    </xf>
    <xf numFmtId="180" fontId="30" fillId="0" borderId="20" xfId="49" applyNumberFormat="1" applyFont="1" applyBorder="1" applyAlignment="1">
      <alignment horizontal="center" vertical="center"/>
    </xf>
    <xf numFmtId="181" fontId="28" fillId="8" borderId="20" xfId="49" applyNumberFormat="1" applyFont="1" applyFill="1" applyBorder="1" applyAlignment="1">
      <alignment horizontal="center" vertical="center"/>
    </xf>
    <xf numFmtId="179" fontId="13" fillId="0" borderId="7" xfId="49" applyNumberFormat="1" applyFont="1" applyBorder="1" applyAlignment="1">
      <alignment horizontal="left" vertical="center"/>
    </xf>
    <xf numFmtId="184" fontId="13" fillId="0" borderId="14" xfId="49" applyNumberFormat="1" applyFont="1" applyBorder="1" applyAlignment="1">
      <alignment horizontal="center" vertical="center"/>
    </xf>
    <xf numFmtId="179" fontId="16" fillId="0" borderId="7" xfId="49" applyNumberFormat="1" applyFont="1" applyBorder="1" applyAlignment="1">
      <alignment horizontal="center" vertical="center"/>
    </xf>
    <xf numFmtId="188" fontId="16" fillId="0" borderId="7" xfId="49" applyNumberFormat="1" applyFont="1" applyBorder="1" applyAlignment="1">
      <alignment horizontal="center" vertical="center" wrapText="1"/>
    </xf>
    <xf numFmtId="184" fontId="4" fillId="0" borderId="7" xfId="49" applyNumberFormat="1" applyFont="1" applyBorder="1" applyAlignment="1">
      <alignment horizontal="center" vertical="center" wrapText="1"/>
    </xf>
    <xf numFmtId="179" fontId="20" fillId="0" borderId="7" xfId="49" applyNumberFormat="1" applyFont="1" applyBorder="1" applyAlignment="1">
      <alignment horizontal="center" vertical="center"/>
    </xf>
    <xf numFmtId="184" fontId="16" fillId="0" borderId="14" xfId="49" applyNumberFormat="1" applyFont="1" applyBorder="1" applyAlignment="1">
      <alignment horizontal="center" vertical="center"/>
    </xf>
    <xf numFmtId="184" fontId="16" fillId="0" borderId="7" xfId="49" applyNumberFormat="1" applyFont="1" applyBorder="1" applyAlignment="1">
      <alignment horizontal="center" vertical="center"/>
    </xf>
    <xf numFmtId="188" fontId="16" fillId="0" borderId="7" xfId="49" applyNumberFormat="1" applyFont="1" applyBorder="1" applyAlignment="1">
      <alignment horizontal="center" vertical="center"/>
    </xf>
    <xf numFmtId="179" fontId="13" fillId="0" borderId="7" xfId="49" applyNumberFormat="1" applyFont="1" applyBorder="1" applyAlignment="1">
      <alignment horizontal="center" vertical="center"/>
    </xf>
    <xf numFmtId="184" fontId="20" fillId="0" borderId="14" xfId="49" applyNumberFormat="1" applyFont="1" applyBorder="1" applyAlignment="1">
      <alignment horizontal="center" vertical="center"/>
    </xf>
    <xf numFmtId="184" fontId="20" fillId="0" borderId="7" xfId="49" applyNumberFormat="1" applyFont="1" applyBorder="1" applyAlignment="1">
      <alignment horizontal="center" vertical="center"/>
    </xf>
    <xf numFmtId="188" fontId="31" fillId="0" borderId="7" xfId="49" applyNumberFormat="1" applyFont="1" applyBorder="1" applyAlignment="1">
      <alignment horizontal="center" vertical="center"/>
    </xf>
    <xf numFmtId="184" fontId="32" fillId="0" borderId="14" xfId="49" applyNumberFormat="1" applyFont="1" applyBorder="1" applyAlignment="1">
      <alignment horizontal="center" vertical="center"/>
    </xf>
    <xf numFmtId="184" fontId="32" fillId="0" borderId="7" xfId="49" applyNumberFormat="1" applyFont="1" applyBorder="1" applyAlignment="1">
      <alignment horizontal="center" vertical="center"/>
    </xf>
    <xf numFmtId="180" fontId="28" fillId="8" borderId="2" xfId="49" applyNumberFormat="1" applyFont="1" applyFill="1" applyBorder="1" applyAlignment="1">
      <alignment horizontal="center" vertical="center" shrinkToFit="1"/>
    </xf>
    <xf numFmtId="179" fontId="31" fillId="0" borderId="7" xfId="49" applyNumberFormat="1" applyFont="1" applyBorder="1" applyAlignment="1">
      <alignment horizontal="center" vertical="center" wrapText="1"/>
    </xf>
    <xf numFmtId="184" fontId="31" fillId="0" borderId="14" xfId="49" applyNumberFormat="1" applyFont="1" applyBorder="1">
      <alignment vertical="center"/>
    </xf>
    <xf numFmtId="184" fontId="31" fillId="0" borderId="7" xfId="49" applyNumberFormat="1" applyFont="1" applyBorder="1">
      <alignment vertical="center"/>
    </xf>
    <xf numFmtId="188" fontId="31" fillId="0" borderId="7" xfId="49" applyNumberFormat="1" applyFont="1" applyBorder="1">
      <alignment vertical="center"/>
    </xf>
    <xf numFmtId="180" fontId="28" fillId="8" borderId="1" xfId="49" applyNumberFormat="1" applyFont="1" applyFill="1" applyBorder="1" applyAlignment="1">
      <alignment horizontal="center" vertical="center" wrapText="1"/>
    </xf>
    <xf numFmtId="180" fontId="28" fillId="8" borderId="1" xfId="49" applyNumberFormat="1" applyFont="1" applyFill="1" applyBorder="1" applyAlignment="1">
      <alignment horizontal="center" vertical="center" shrinkToFit="1"/>
    </xf>
    <xf numFmtId="179" fontId="16" fillId="0" borderId="7" xfId="49" applyNumberFormat="1" applyFont="1" applyBorder="1" applyAlignment="1">
      <alignment horizontal="center" vertical="center" wrapText="1"/>
    </xf>
    <xf numFmtId="179" fontId="1" fillId="0" borderId="7" xfId="49" applyNumberFormat="1" applyFont="1" applyBorder="1" applyAlignment="1">
      <alignment horizontal="center" vertical="center" wrapText="1"/>
    </xf>
    <xf numFmtId="184" fontId="1" fillId="0" borderId="14" xfId="49" applyNumberFormat="1" applyFont="1" applyBorder="1">
      <alignment vertical="center"/>
    </xf>
    <xf numFmtId="184" fontId="1" fillId="0" borderId="7" xfId="49" applyNumberFormat="1" applyFont="1" applyBorder="1">
      <alignment vertical="center"/>
    </xf>
    <xf numFmtId="188" fontId="1" fillId="0" borderId="7" xfId="49" applyNumberFormat="1" applyFont="1" applyBorder="1">
      <alignment vertical="center"/>
    </xf>
    <xf numFmtId="178" fontId="13" fillId="0" borderId="22" xfId="49" applyNumberFormat="1" applyFont="1" applyBorder="1" applyAlignment="1">
      <alignment horizontal="center" vertical="center" wrapText="1"/>
    </xf>
    <xf numFmtId="179" fontId="1" fillId="0" borderId="7" xfId="49" applyNumberFormat="1" applyFont="1" applyBorder="1" applyAlignment="1">
      <alignment horizontal="center" vertical="center"/>
    </xf>
    <xf numFmtId="0" fontId="28" fillId="0" borderId="7" xfId="49" applyFont="1" applyBorder="1" applyAlignment="1">
      <alignment horizontal="left" vertical="center" wrapText="1"/>
    </xf>
    <xf numFmtId="181" fontId="28" fillId="8" borderId="7" xfId="49" applyNumberFormat="1" applyFont="1" applyFill="1" applyBorder="1" applyAlignment="1">
      <alignment horizontal="center" vertical="center"/>
    </xf>
    <xf numFmtId="180" fontId="28" fillId="2" borderId="2" xfId="49" applyNumberFormat="1" applyFont="1" applyFill="1" applyBorder="1" applyAlignment="1">
      <alignment horizontal="center" vertical="center"/>
    </xf>
    <xf numFmtId="181" fontId="28" fillId="2" borderId="1" xfId="49" applyNumberFormat="1" applyFont="1" applyFill="1" applyBorder="1" applyAlignment="1">
      <alignment horizontal="center" vertical="center"/>
    </xf>
    <xf numFmtId="180" fontId="28" fillId="2" borderId="1" xfId="49" applyNumberFormat="1" applyFont="1" applyFill="1" applyBorder="1" applyAlignment="1">
      <alignment horizontal="center" vertical="center"/>
    </xf>
    <xf numFmtId="180" fontId="28" fillId="0" borderId="1" xfId="49" applyNumberFormat="1" applyFont="1" applyBorder="1" applyAlignment="1">
      <alignment horizontal="center" vertical="center" wrapText="1"/>
    </xf>
    <xf numFmtId="181" fontId="28" fillId="8" borderId="1" xfId="49" applyNumberFormat="1" applyFont="1" applyFill="1" applyBorder="1" applyAlignment="1">
      <alignment horizontal="center" vertical="center"/>
    </xf>
    <xf numFmtId="180" fontId="28" fillId="0" borderId="1" xfId="49" applyNumberFormat="1" applyFont="1" applyBorder="1" applyAlignment="1">
      <alignment horizontal="center" vertical="center"/>
    </xf>
    <xf numFmtId="180" fontId="28" fillId="9" borderId="1" xfId="49" applyNumberFormat="1" applyFont="1" applyFill="1" applyBorder="1" applyAlignment="1">
      <alignment horizontal="center" vertical="center"/>
    </xf>
    <xf numFmtId="0" fontId="28" fillId="0" borderId="1" xfId="49" applyFont="1" applyBorder="1" applyAlignment="1">
      <alignment horizontal="left" vertical="center" wrapText="1"/>
    </xf>
    <xf numFmtId="58" fontId="28" fillId="2" borderId="1" xfId="49" applyNumberFormat="1" applyFont="1" applyFill="1" applyBorder="1" applyAlignment="1">
      <alignment horizontal="center" vertical="center"/>
    </xf>
    <xf numFmtId="178" fontId="13" fillId="0" borderId="18" xfId="49" applyNumberFormat="1" applyFont="1" applyBorder="1" applyAlignment="1">
      <alignment horizontal="center" vertical="center"/>
    </xf>
    <xf numFmtId="178" fontId="13" fillId="0" borderId="23" xfId="49" applyNumberFormat="1" applyFont="1" applyBorder="1" applyAlignment="1">
      <alignment horizontal="center" vertical="center"/>
    </xf>
    <xf numFmtId="178" fontId="8" fillId="0" borderId="24" xfId="49" applyNumberFormat="1" applyFont="1" applyBorder="1" applyAlignment="1">
      <alignment horizontal="left" vertical="center" wrapText="1"/>
    </xf>
    <xf numFmtId="178" fontId="8" fillId="0" borderId="2" xfId="49" applyNumberFormat="1" applyFont="1" applyBorder="1" applyAlignment="1">
      <alignment horizontal="left" vertical="center" wrapText="1"/>
    </xf>
    <xf numFmtId="180" fontId="33" fillId="9" borderId="1" xfId="49" applyNumberFormat="1" applyFont="1" applyFill="1" applyBorder="1" applyAlignment="1">
      <alignment horizontal="center" vertical="center"/>
    </xf>
    <xf numFmtId="0" fontId="1" fillId="8" borderId="20" xfId="49" applyFont="1" applyFill="1" applyBorder="1" applyAlignment="1">
      <alignment horizontal="left" vertical="center"/>
    </xf>
    <xf numFmtId="180" fontId="33" fillId="9" borderId="20" xfId="49" applyNumberFormat="1" applyFont="1" applyFill="1" applyBorder="1" applyAlignment="1">
      <alignment horizontal="center" vertical="center"/>
    </xf>
    <xf numFmtId="179" fontId="24" fillId="5" borderId="4" xfId="49" applyNumberFormat="1" applyFont="1" applyFill="1" applyBorder="1" applyAlignment="1">
      <alignment horizontal="left" vertical="center" wrapText="1"/>
    </xf>
    <xf numFmtId="188" fontId="24" fillId="5" borderId="0" xfId="49" applyNumberFormat="1" applyFont="1" applyFill="1" applyAlignment="1">
      <alignment horizontal="center" vertical="center" wrapText="1"/>
    </xf>
    <xf numFmtId="178" fontId="1" fillId="7" borderId="0" xfId="49" applyNumberFormat="1" applyFont="1" applyFill="1" applyAlignment="1">
      <alignment horizontal="center" vertical="center"/>
    </xf>
    <xf numFmtId="180" fontId="1" fillId="7" borderId="0" xfId="49" applyNumberFormat="1" applyFont="1" applyFill="1" applyAlignment="1">
      <alignment horizontal="center" vertical="center"/>
    </xf>
    <xf numFmtId="181" fontId="1" fillId="7" borderId="0" xfId="49" applyNumberFormat="1" applyFont="1" applyFill="1" applyAlignment="1">
      <alignment horizontal="center" vertical="center"/>
    </xf>
    <xf numFmtId="179" fontId="1" fillId="0" borderId="1" xfId="49" applyNumberFormat="1" applyFont="1" applyBorder="1">
      <alignment vertical="center"/>
    </xf>
    <xf numFmtId="184" fontId="1" fillId="0" borderId="1" xfId="49" applyNumberFormat="1" applyFont="1" applyBorder="1" applyAlignment="1">
      <alignment horizontal="center" vertical="center"/>
    </xf>
    <xf numFmtId="184" fontId="1" fillId="0" borderId="1" xfId="49" applyNumberFormat="1" applyFont="1" applyBorder="1">
      <alignment vertical="center"/>
    </xf>
    <xf numFmtId="188" fontId="1" fillId="0" borderId="25" xfId="49" applyNumberFormat="1" applyFont="1" applyBorder="1">
      <alignment vertical="center"/>
    </xf>
    <xf numFmtId="178" fontId="13" fillId="0" borderId="26" xfId="49" applyNumberFormat="1" applyFont="1" applyBorder="1" applyAlignment="1">
      <alignment horizontal="center" vertical="center" wrapText="1"/>
    </xf>
    <xf numFmtId="178" fontId="13" fillId="0" borderId="27" xfId="49" applyNumberFormat="1" applyFont="1" applyBorder="1" applyAlignment="1">
      <alignment horizontal="center" vertical="center" wrapText="1"/>
    </xf>
    <xf numFmtId="179" fontId="1" fillId="0" borderId="7" xfId="49" applyNumberFormat="1" applyFont="1" applyBorder="1">
      <alignment vertical="center"/>
    </xf>
    <xf numFmtId="184" fontId="1" fillId="0" borderId="7" xfId="49" applyNumberFormat="1" applyFont="1" applyBorder="1" applyAlignment="1">
      <alignment horizontal="center" vertical="center"/>
    </xf>
    <xf numFmtId="188" fontId="1" fillId="0" borderId="4" xfId="49" applyNumberFormat="1" applyFont="1" applyBorder="1">
      <alignment vertical="center"/>
    </xf>
    <xf numFmtId="178" fontId="8" fillId="8" borderId="24" xfId="49" applyNumberFormat="1" applyFont="1" applyFill="1" applyBorder="1" applyAlignment="1">
      <alignment horizontal="left" vertical="center" wrapText="1"/>
    </xf>
    <xf numFmtId="180" fontId="8" fillId="8" borderId="24" xfId="49" applyNumberFormat="1" applyFont="1" applyFill="1" applyBorder="1" applyAlignment="1">
      <alignment horizontal="center" vertical="center" wrapText="1"/>
    </xf>
    <xf numFmtId="181" fontId="13" fillId="8" borderId="24" xfId="49" applyNumberFormat="1" applyFont="1" applyFill="1" applyBorder="1" applyAlignment="1">
      <alignment horizontal="center" vertical="center" wrapText="1"/>
    </xf>
    <xf numFmtId="0" fontId="8" fillId="0" borderId="2" xfId="49" applyFont="1" applyBorder="1" applyAlignment="1">
      <alignment horizontal="left" vertical="center" wrapText="1"/>
    </xf>
    <xf numFmtId="180" fontId="8" fillId="0" borderId="2" xfId="49" applyNumberFormat="1" applyFont="1" applyBorder="1" applyAlignment="1">
      <alignment horizontal="center" vertical="center" wrapText="1"/>
    </xf>
    <xf numFmtId="181" fontId="13" fillId="8" borderId="2" xfId="49" applyNumberFormat="1" applyFont="1" applyFill="1" applyBorder="1" applyAlignment="1">
      <alignment horizontal="center" vertical="center" wrapText="1"/>
    </xf>
    <xf numFmtId="180" fontId="8" fillId="2" borderId="2" xfId="49" applyNumberFormat="1" applyFont="1" applyFill="1" applyBorder="1" applyAlignment="1">
      <alignment horizontal="center" vertical="center" wrapText="1"/>
    </xf>
    <xf numFmtId="181" fontId="28" fillId="2" borderId="20" xfId="49" applyNumberFormat="1" applyFont="1" applyFill="1" applyBorder="1" applyAlignment="1">
      <alignment horizontal="center" vertical="center" shrinkToFit="1"/>
    </xf>
    <xf numFmtId="3" fontId="13" fillId="3" borderId="0" xfId="49" applyNumberFormat="1" applyFont="1" applyFill="1" applyAlignment="1">
      <alignment horizontal="right" vertical="center"/>
    </xf>
    <xf numFmtId="182" fontId="1" fillId="3" borderId="0" xfId="49" applyNumberFormat="1" applyFont="1" applyFill="1" applyAlignment="1">
      <alignment horizontal="center" vertical="center"/>
    </xf>
    <xf numFmtId="182" fontId="1" fillId="5" borderId="0" xfId="49" applyNumberFormat="1" applyFont="1" applyFill="1" applyAlignment="1">
      <alignment horizontal="center" vertical="center"/>
    </xf>
    <xf numFmtId="3" fontId="1" fillId="5" borderId="0" xfId="49" applyNumberFormat="1" applyFont="1" applyFill="1" applyAlignment="1">
      <alignment horizontal="right" vertical="center"/>
    </xf>
    <xf numFmtId="3" fontId="34" fillId="5" borderId="0" xfId="49" applyNumberFormat="1" applyFont="1" applyFill="1" applyAlignment="1">
      <alignment horizontal="right" vertical="center"/>
    </xf>
    <xf numFmtId="178" fontId="8" fillId="6" borderId="28" xfId="49" applyNumberFormat="1" applyFont="1" applyFill="1" applyBorder="1" applyAlignment="1">
      <alignment horizontal="center" vertical="center" wrapText="1"/>
    </xf>
    <xf numFmtId="3" fontId="8" fillId="5" borderId="0" xfId="49" applyNumberFormat="1" applyFont="1" applyFill="1" applyAlignment="1">
      <alignment horizontal="center" vertical="center"/>
    </xf>
    <xf numFmtId="3" fontId="9" fillId="6" borderId="12" xfId="49" applyNumberFormat="1" applyFont="1" applyFill="1" applyBorder="1" applyAlignment="1">
      <alignment horizontal="center" vertical="center" wrapText="1" shrinkToFit="1"/>
    </xf>
    <xf numFmtId="178" fontId="9" fillId="6" borderId="1" xfId="49" applyNumberFormat="1" applyFont="1" applyFill="1" applyBorder="1" applyAlignment="1">
      <alignment horizontal="center" vertical="center" wrapText="1"/>
    </xf>
    <xf numFmtId="182" fontId="11" fillId="6" borderId="17" xfId="49" applyNumberFormat="1" applyFont="1" applyFill="1" applyBorder="1" applyAlignment="1">
      <alignment horizontal="center" vertical="center" wrapText="1"/>
    </xf>
    <xf numFmtId="178" fontId="11" fillId="6" borderId="7" xfId="49" applyNumberFormat="1" applyFont="1" applyFill="1" applyBorder="1" applyAlignment="1">
      <alignment horizontal="center" vertical="center" wrapText="1"/>
    </xf>
    <xf numFmtId="178" fontId="13" fillId="0" borderId="23" xfId="49" applyNumberFormat="1" applyFont="1" applyBorder="1" applyAlignment="1">
      <alignment horizontal="center" vertical="center" wrapText="1"/>
    </xf>
    <xf numFmtId="3" fontId="1" fillId="0" borderId="1" xfId="49" applyNumberFormat="1" applyFont="1" applyBorder="1" applyAlignment="1">
      <alignment horizontal="center" vertical="center"/>
    </xf>
    <xf numFmtId="0" fontId="4" fillId="10" borderId="20" xfId="49" applyFont="1" applyFill="1" applyBorder="1" applyAlignment="1">
      <alignment horizontal="center" vertical="center"/>
    </xf>
    <xf numFmtId="0" fontId="1" fillId="0" borderId="4" xfId="49" applyFont="1" applyBorder="1">
      <alignment vertical="center"/>
    </xf>
    <xf numFmtId="182" fontId="28" fillId="8" borderId="2" xfId="49" applyNumberFormat="1" applyFont="1" applyFill="1" applyBorder="1" applyAlignment="1">
      <alignment horizontal="right" vertical="center" wrapText="1"/>
    </xf>
    <xf numFmtId="182" fontId="28" fillId="8" borderId="20" xfId="49" applyNumberFormat="1" applyFont="1" applyFill="1" applyBorder="1" applyAlignment="1">
      <alignment horizontal="center" vertical="center" wrapText="1"/>
    </xf>
    <xf numFmtId="3" fontId="35" fillId="0" borderId="7" xfId="49" applyNumberFormat="1" applyFont="1" applyBorder="1" applyAlignment="1">
      <alignment horizontal="center" vertical="center"/>
    </xf>
    <xf numFmtId="182" fontId="28" fillId="8" borderId="20" xfId="49" applyNumberFormat="1" applyFont="1" applyFill="1" applyBorder="1" applyAlignment="1">
      <alignment horizontal="right" vertical="center" wrapText="1"/>
    </xf>
    <xf numFmtId="178" fontId="19" fillId="0" borderId="7" xfId="49" applyNumberFormat="1" applyFont="1" applyBorder="1" applyAlignment="1">
      <alignment horizontal="center" vertical="center" wrapText="1"/>
    </xf>
    <xf numFmtId="3" fontId="1" fillId="0" borderId="2" xfId="49" applyNumberFormat="1" applyFont="1" applyBorder="1" applyAlignment="1">
      <alignment horizontal="center" vertical="center"/>
    </xf>
    <xf numFmtId="182" fontId="28" fillId="0" borderId="2" xfId="49" applyNumberFormat="1" applyFont="1" applyBorder="1" applyAlignment="1">
      <alignment horizontal="center" vertical="center"/>
    </xf>
    <xf numFmtId="178" fontId="18" fillId="2" borderId="1" xfId="49" applyNumberFormat="1" applyFont="1" applyFill="1" applyBorder="1" applyAlignment="1">
      <alignment horizontal="center" vertical="center" wrapText="1"/>
    </xf>
    <xf numFmtId="182" fontId="36" fillId="0" borderId="20" xfId="49" applyNumberFormat="1" applyFont="1" applyBorder="1" applyAlignment="1">
      <alignment horizontal="center" vertical="center"/>
    </xf>
    <xf numFmtId="178" fontId="25" fillId="0" borderId="7" xfId="49" applyNumberFormat="1" applyFont="1" applyBorder="1" applyAlignment="1">
      <alignment horizontal="center" vertical="center" wrapText="1"/>
    </xf>
    <xf numFmtId="182" fontId="28" fillId="0" borderId="20" xfId="49" applyNumberFormat="1" applyFont="1" applyBorder="1" applyAlignment="1">
      <alignment horizontal="center" vertical="center"/>
    </xf>
    <xf numFmtId="178" fontId="3" fillId="2" borderId="7" xfId="49" applyNumberFormat="1" applyFont="1" applyFill="1" applyBorder="1" applyAlignment="1">
      <alignment horizontal="center" vertical="center" wrapText="1"/>
    </xf>
    <xf numFmtId="182" fontId="28" fillId="2" borderId="2" xfId="49" applyNumberFormat="1" applyFont="1" applyFill="1" applyBorder="1" applyAlignment="1">
      <alignment horizontal="center" vertical="center" shrinkToFit="1"/>
    </xf>
    <xf numFmtId="182" fontId="36" fillId="0" borderId="1" xfId="49" applyNumberFormat="1" applyFont="1" applyBorder="1" applyAlignment="1">
      <alignment horizontal="center" vertical="center" wrapText="1"/>
    </xf>
    <xf numFmtId="178" fontId="3" fillId="2" borderId="2" xfId="49" applyNumberFormat="1" applyFont="1" applyFill="1" applyBorder="1" applyAlignment="1">
      <alignment horizontal="center" vertical="center" wrapText="1"/>
    </xf>
    <xf numFmtId="182" fontId="28" fillId="8" borderId="21" xfId="49" applyNumberFormat="1" applyFont="1" applyFill="1" applyBorder="1" applyAlignment="1">
      <alignment horizontal="center" vertical="center" wrapText="1"/>
    </xf>
    <xf numFmtId="178" fontId="3" fillId="0" borderId="7" xfId="49" applyNumberFormat="1" applyFont="1" applyBorder="1" applyAlignment="1">
      <alignment horizontal="center" vertical="center" wrapText="1"/>
    </xf>
    <xf numFmtId="0" fontId="3" fillId="2" borderId="7" xfId="49" applyFont="1" applyFill="1" applyBorder="1" applyAlignment="1">
      <alignment horizontal="center" vertical="center"/>
    </xf>
    <xf numFmtId="182" fontId="36" fillId="2" borderId="20" xfId="49" applyNumberFormat="1" applyFont="1" applyFill="1" applyBorder="1" applyAlignment="1">
      <alignment horizontal="center" vertical="center"/>
    </xf>
    <xf numFmtId="0" fontId="19" fillId="2" borderId="7" xfId="49" applyFont="1" applyFill="1" applyBorder="1" applyAlignment="1">
      <alignment horizontal="center" vertical="center"/>
    </xf>
    <xf numFmtId="3" fontId="1" fillId="0" borderId="7" xfId="49" applyNumberFormat="1" applyFont="1" applyBorder="1" applyAlignment="1">
      <alignment horizontal="center" vertical="center"/>
    </xf>
    <xf numFmtId="182" fontId="28" fillId="0" borderId="1" xfId="49" applyNumberFormat="1" applyFont="1" applyBorder="1" applyAlignment="1">
      <alignment horizontal="center" vertical="center"/>
    </xf>
    <xf numFmtId="178" fontId="18" fillId="0" borderId="1" xfId="49" applyNumberFormat="1" applyFont="1" applyBorder="1" applyAlignment="1">
      <alignment horizontal="center" vertical="center" wrapText="1"/>
    </xf>
    <xf numFmtId="182" fontId="28" fillId="8" borderId="20" xfId="49" applyNumberFormat="1" applyFont="1" applyFill="1" applyBorder="1" applyAlignment="1">
      <alignment horizontal="center" vertical="center"/>
    </xf>
    <xf numFmtId="3" fontId="37" fillId="0" borderId="7" xfId="49" applyNumberFormat="1" applyFont="1" applyBorder="1" applyAlignment="1">
      <alignment horizontal="center" vertical="center"/>
    </xf>
    <xf numFmtId="178" fontId="37" fillId="0" borderId="7" xfId="49" applyNumberFormat="1" applyFont="1" applyBorder="1" applyAlignment="1">
      <alignment horizontal="center" vertical="center" wrapText="1"/>
    </xf>
    <xf numFmtId="182" fontId="28" fillId="2" borderId="20" xfId="49" applyNumberFormat="1" applyFont="1" applyFill="1" applyBorder="1" applyAlignment="1">
      <alignment horizontal="center" vertical="center"/>
    </xf>
    <xf numFmtId="178" fontId="37" fillId="2" borderId="7" xfId="49" applyNumberFormat="1" applyFont="1" applyFill="1" applyBorder="1" applyAlignment="1">
      <alignment horizontal="center" vertical="center" wrapText="1"/>
    </xf>
    <xf numFmtId="178" fontId="3" fillId="0" borderId="1" xfId="49" applyNumberFormat="1" applyFont="1" applyBorder="1" applyAlignment="1">
      <alignment horizontal="center" vertical="center" wrapText="1"/>
    </xf>
    <xf numFmtId="3" fontId="17" fillId="0" borderId="7" xfId="49" applyNumberFormat="1" applyFont="1" applyBorder="1" applyAlignment="1">
      <alignment horizontal="center" vertical="center"/>
    </xf>
    <xf numFmtId="182" fontId="38" fillId="0" borderId="2" xfId="49" applyNumberFormat="1" applyFont="1" applyBorder="1" applyAlignment="1">
      <alignment horizontal="center" vertical="center" wrapText="1"/>
    </xf>
    <xf numFmtId="182" fontId="28" fillId="2" borderId="1" xfId="49" applyNumberFormat="1" applyFont="1" applyFill="1" applyBorder="1" applyAlignment="1">
      <alignment horizontal="center" vertical="center" wrapText="1"/>
    </xf>
    <xf numFmtId="3" fontId="39" fillId="0" borderId="7" xfId="49" applyNumberFormat="1" applyFont="1" applyBorder="1" applyAlignment="1">
      <alignment horizontal="center" vertical="center"/>
    </xf>
    <xf numFmtId="0" fontId="3" fillId="0" borderId="14" xfId="49" applyFont="1" applyBorder="1" applyAlignment="1">
      <alignment horizontal="center" vertical="center"/>
    </xf>
    <xf numFmtId="182" fontId="28" fillId="8" borderId="7" xfId="49" applyNumberFormat="1" applyFont="1" applyFill="1" applyBorder="1" applyAlignment="1">
      <alignment horizontal="left" vertical="center"/>
    </xf>
    <xf numFmtId="182" fontId="28" fillId="2" borderId="1" xfId="49" applyNumberFormat="1" applyFont="1" applyFill="1" applyBorder="1" applyAlignment="1">
      <alignment horizontal="center" vertical="center"/>
    </xf>
    <xf numFmtId="3" fontId="3" fillId="0" borderId="0" xfId="49" applyNumberFormat="1" applyFont="1" applyAlignment="1">
      <alignment horizontal="center" vertical="center"/>
    </xf>
    <xf numFmtId="182" fontId="28" fillId="2" borderId="13" xfId="49" applyNumberFormat="1" applyFont="1" applyFill="1" applyBorder="1" applyAlignment="1">
      <alignment horizontal="center" vertical="center"/>
    </xf>
    <xf numFmtId="181" fontId="33" fillId="8" borderId="20" xfId="49" applyNumberFormat="1" applyFont="1" applyFill="1" applyBorder="1" applyAlignment="1">
      <alignment horizontal="center" vertical="center"/>
    </xf>
    <xf numFmtId="3" fontId="3" fillId="0" borderId="7" xfId="49" applyNumberFormat="1" applyFont="1" applyBorder="1" applyAlignment="1">
      <alignment horizontal="center" vertical="center"/>
    </xf>
    <xf numFmtId="182" fontId="28" fillId="0" borderId="1" xfId="49" applyNumberFormat="1" applyFont="1" applyBorder="1" applyAlignment="1">
      <alignment horizontal="center" vertical="center" wrapText="1"/>
    </xf>
    <xf numFmtId="3" fontId="18" fillId="0" borderId="1" xfId="49" applyNumberFormat="1" applyFont="1" applyBorder="1" applyAlignment="1">
      <alignment horizontal="center" vertical="center"/>
    </xf>
    <xf numFmtId="3" fontId="18" fillId="0" borderId="2" xfId="49" applyNumberFormat="1" applyFont="1" applyBorder="1" applyAlignment="1">
      <alignment horizontal="center" vertical="center"/>
    </xf>
    <xf numFmtId="182" fontId="1" fillId="7" borderId="0" xfId="49" applyNumberFormat="1" applyFont="1" applyFill="1" applyAlignment="1">
      <alignment horizontal="center" vertical="center"/>
    </xf>
    <xf numFmtId="178" fontId="2" fillId="5" borderId="12" xfId="49" applyNumberFormat="1" applyFont="1" applyFill="1" applyBorder="1" applyAlignment="1">
      <alignment horizontal="left" vertical="center" wrapText="1"/>
    </xf>
    <xf numFmtId="178" fontId="13" fillId="0" borderId="29" xfId="49" applyNumberFormat="1" applyFont="1" applyBorder="1" applyAlignment="1">
      <alignment horizontal="center" vertical="center" wrapText="1"/>
    </xf>
    <xf numFmtId="0" fontId="4" fillId="10" borderId="30" xfId="49" applyFont="1" applyFill="1" applyBorder="1" applyAlignment="1">
      <alignment horizontal="center" vertical="center"/>
    </xf>
    <xf numFmtId="0" fontId="1" fillId="0" borderId="0" xfId="49" applyFont="1">
      <alignment vertical="center"/>
    </xf>
    <xf numFmtId="182" fontId="13" fillId="8" borderId="24" xfId="49" applyNumberFormat="1" applyFont="1" applyFill="1" applyBorder="1" applyAlignment="1">
      <alignment horizontal="center" vertical="center" wrapText="1"/>
    </xf>
    <xf numFmtId="182" fontId="13" fillId="8" borderId="2" xfId="49" applyNumberFormat="1" applyFont="1" applyFill="1" applyBorder="1" applyAlignment="1">
      <alignment horizontal="center" vertical="center" wrapText="1"/>
    </xf>
    <xf numFmtId="178" fontId="19" fillId="0" borderId="2" xfId="49" applyNumberFormat="1" applyFont="1" applyBorder="1" applyAlignment="1">
      <alignment horizontal="center" vertical="center" wrapText="1"/>
    </xf>
    <xf numFmtId="182" fontId="36" fillId="2" borderId="20" xfId="49" applyNumberFormat="1" applyFont="1" applyFill="1" applyBorder="1" applyAlignment="1">
      <alignment horizontal="center" vertical="center" wrapText="1"/>
    </xf>
    <xf numFmtId="178" fontId="39" fillId="2" borderId="7" xfId="49" applyNumberFormat="1" applyFont="1" applyFill="1" applyBorder="1" applyAlignment="1">
      <alignment horizontal="center" vertical="center" wrapText="1"/>
    </xf>
    <xf numFmtId="178" fontId="3" fillId="0" borderId="0" xfId="49" applyNumberFormat="1" applyFont="1" applyAlignment="1">
      <alignment horizontal="center" vertical="center" wrapText="1"/>
    </xf>
    <xf numFmtId="178" fontId="3" fillId="2" borderId="0" xfId="49" applyNumberFormat="1" applyFont="1" applyFill="1" applyAlignment="1">
      <alignment horizontal="left" vertical="center" wrapText="1"/>
    </xf>
    <xf numFmtId="3" fontId="35" fillId="0" borderId="0" xfId="49" applyNumberFormat="1" applyFont="1" applyAlignment="1">
      <alignment horizontal="center" vertical="center"/>
    </xf>
    <xf numFmtId="3" fontId="25" fillId="0" borderId="7" xfId="49" applyNumberFormat="1" applyFont="1" applyBorder="1" applyAlignment="1">
      <alignment vertical="center" wrapText="1"/>
    </xf>
    <xf numFmtId="178" fontId="40" fillId="0" borderId="0" xfId="49" applyNumberFormat="1" applyFont="1" applyAlignment="1">
      <alignment horizontal="center" vertical="center" wrapText="1"/>
    </xf>
    <xf numFmtId="0" fontId="18" fillId="0" borderId="7" xfId="49" applyFont="1" applyBorder="1" applyAlignment="1">
      <alignment horizontal="center" vertical="center" wrapText="1"/>
    </xf>
    <xf numFmtId="178" fontId="41" fillId="0" borderId="0" xfId="49" applyNumberFormat="1" applyFont="1" applyAlignment="1">
      <alignment horizontal="center" vertical="center" wrapText="1"/>
    </xf>
    <xf numFmtId="0" fontId="3" fillId="0" borderId="0" xfId="49" applyFont="1" applyAlignment="1">
      <alignment horizontal="center" vertical="center"/>
    </xf>
    <xf numFmtId="184" fontId="42" fillId="0" borderId="7" xfId="49" applyNumberFormat="1" applyFont="1" applyBorder="1" applyAlignment="1">
      <alignment horizontal="center" vertical="center" wrapText="1"/>
    </xf>
    <xf numFmtId="184" fontId="42" fillId="0" borderId="7" xfId="49" applyNumberFormat="1" applyFont="1" applyBorder="1" applyAlignment="1">
      <alignment horizontal="center" vertical="center"/>
    </xf>
    <xf numFmtId="58" fontId="17" fillId="0" borderId="7" xfId="49" applyNumberFormat="1" applyFont="1" applyBorder="1" applyAlignment="1">
      <alignment horizontal="center" vertical="center" wrapText="1"/>
    </xf>
    <xf numFmtId="178" fontId="43" fillId="0" borderId="0" xfId="49" applyNumberFormat="1" applyFont="1" applyAlignment="1">
      <alignment horizontal="center" vertical="center" wrapText="1"/>
    </xf>
    <xf numFmtId="1" fontId="17" fillId="0" borderId="7" xfId="49" applyNumberFormat="1" applyFont="1" applyBorder="1" applyAlignment="1">
      <alignment horizontal="center" vertical="center" wrapText="1"/>
    </xf>
    <xf numFmtId="49" fontId="20" fillId="0" borderId="7" xfId="49" applyNumberFormat="1" applyFont="1" applyBorder="1" applyAlignment="1">
      <alignment horizontal="center"/>
    </xf>
    <xf numFmtId="49" fontId="13" fillId="0" borderId="7" xfId="49" applyNumberFormat="1" applyFont="1" applyBorder="1" applyAlignment="1">
      <alignment horizontal="center"/>
    </xf>
    <xf numFmtId="178" fontId="44" fillId="0" borderId="0" xfId="49" applyNumberFormat="1" applyFont="1" applyAlignment="1">
      <alignment horizontal="center" vertical="center"/>
    </xf>
    <xf numFmtId="187" fontId="17" fillId="0" borderId="7" xfId="49" applyNumberFormat="1" applyFont="1" applyBorder="1" applyAlignment="1">
      <alignment horizontal="center" vertical="center" wrapText="1"/>
    </xf>
    <xf numFmtId="178" fontId="45" fillId="0" borderId="0" xfId="49" applyNumberFormat="1" applyFont="1" applyAlignment="1">
      <alignment horizontal="center" vertical="center"/>
    </xf>
    <xf numFmtId="49" fontId="45" fillId="0" borderId="7" xfId="49" applyNumberFormat="1" applyFont="1" applyBorder="1" applyAlignment="1">
      <alignment horizontal="center" vertical="center" wrapText="1"/>
    </xf>
    <xf numFmtId="49" fontId="16" fillId="0" borderId="7" xfId="49" applyNumberFormat="1" applyFont="1" applyBorder="1" applyAlignment="1">
      <alignment horizontal="center"/>
    </xf>
    <xf numFmtId="0" fontId="1" fillId="5" borderId="16" xfId="49" applyFont="1" applyFill="1" applyBorder="1" applyAlignment="1">
      <alignment horizontal="center" vertical="center"/>
    </xf>
    <xf numFmtId="0" fontId="3" fillId="5" borderId="31" xfId="49" applyFont="1" applyFill="1" applyBorder="1" applyAlignment="1">
      <alignment horizontal="center" vertical="center" wrapText="1"/>
    </xf>
    <xf numFmtId="180" fontId="46" fillId="5" borderId="31" xfId="49" applyNumberFormat="1" applyFont="1" applyFill="1" applyBorder="1" applyAlignment="1">
      <alignment vertical="center" wrapText="1"/>
    </xf>
    <xf numFmtId="3" fontId="47" fillId="5" borderId="31" xfId="49" applyNumberFormat="1" applyFont="1" applyFill="1" applyBorder="1">
      <alignment vertical="center"/>
    </xf>
    <xf numFmtId="184" fontId="24" fillId="5" borderId="31" xfId="49" applyNumberFormat="1" applyFont="1" applyFill="1" applyBorder="1" applyAlignment="1">
      <alignment horizontal="center" vertical="center" wrapText="1"/>
    </xf>
    <xf numFmtId="3" fontId="24" fillId="5" borderId="31" xfId="49" applyNumberFormat="1" applyFont="1" applyFill="1" applyBorder="1" applyAlignment="1">
      <alignment horizontal="left" vertical="center" wrapText="1"/>
    </xf>
    <xf numFmtId="184" fontId="24" fillId="5" borderId="32" xfId="49" applyNumberFormat="1" applyFont="1" applyFill="1" applyBorder="1" applyAlignment="1">
      <alignment horizontal="center" vertical="center" wrapText="1"/>
    </xf>
    <xf numFmtId="0" fontId="1" fillId="5" borderId="25" xfId="49" applyFont="1" applyFill="1" applyBorder="1" applyAlignment="1">
      <alignment horizontal="center" vertical="center"/>
    </xf>
    <xf numFmtId="180" fontId="3" fillId="0" borderId="1" xfId="49" applyNumberFormat="1" applyFont="1" applyBorder="1" applyAlignment="1">
      <alignment horizontal="center" vertical="center"/>
    </xf>
    <xf numFmtId="0" fontId="14" fillId="0" borderId="1" xfId="49" applyFont="1" applyBorder="1" applyAlignment="1">
      <alignment horizontal="center" vertical="center" wrapText="1"/>
    </xf>
    <xf numFmtId="184" fontId="13" fillId="0" borderId="1" xfId="49" applyNumberFormat="1" applyFont="1" applyBorder="1">
      <alignment vertical="center"/>
    </xf>
    <xf numFmtId="3" fontId="27" fillId="0" borderId="1" xfId="49" applyNumberFormat="1" applyFont="1" applyBorder="1" applyAlignment="1">
      <alignment vertical="center" wrapText="1"/>
    </xf>
    <xf numFmtId="184" fontId="13" fillId="0" borderId="1" xfId="49" applyNumberFormat="1" applyFont="1" applyBorder="1" applyAlignment="1">
      <alignment vertical="top"/>
    </xf>
    <xf numFmtId="184" fontId="13" fillId="0" borderId="7" xfId="49" applyNumberFormat="1" applyFont="1" applyBorder="1">
      <alignment vertical="center"/>
    </xf>
    <xf numFmtId="184" fontId="13" fillId="0" borderId="4" xfId="49" applyNumberFormat="1" applyFont="1" applyBorder="1" applyAlignment="1">
      <alignment vertical="top"/>
    </xf>
    <xf numFmtId="184" fontId="13" fillId="0" borderId="4" xfId="49" applyNumberFormat="1" applyFont="1" applyBorder="1" applyAlignment="1">
      <alignment horizontal="center" vertical="center"/>
    </xf>
    <xf numFmtId="49" fontId="48" fillId="0" borderId="7" xfId="49" applyNumberFormat="1" applyFont="1" applyBorder="1" applyAlignment="1">
      <alignment horizontal="left" vertical="center"/>
    </xf>
    <xf numFmtId="0" fontId="1" fillId="2" borderId="7" xfId="49" applyFont="1" applyFill="1" applyBorder="1" applyAlignment="1">
      <alignment horizontal="left" vertical="center"/>
    </xf>
    <xf numFmtId="49" fontId="49" fillId="0" borderId="7" xfId="49" applyNumberFormat="1" applyFont="1" applyBorder="1" applyAlignment="1">
      <alignment horizontal="left" vertical="center"/>
    </xf>
    <xf numFmtId="49" fontId="50" fillId="0" borderId="7" xfId="49" applyNumberFormat="1" applyFont="1" applyBorder="1" applyAlignment="1">
      <alignment horizontal="left" vertical="center"/>
    </xf>
    <xf numFmtId="49" fontId="20" fillId="0" borderId="7" xfId="49" applyNumberFormat="1" applyFont="1" applyBorder="1" applyAlignment="1">
      <alignment horizontal="left" vertical="center"/>
    </xf>
    <xf numFmtId="181" fontId="28" fillId="0" borderId="1" xfId="49" applyNumberFormat="1" applyFont="1" applyBorder="1" applyAlignment="1">
      <alignment horizontal="center" vertical="center" wrapText="1"/>
    </xf>
    <xf numFmtId="180" fontId="28" fillId="8" borderId="1" xfId="49" applyNumberFormat="1" applyFont="1" applyFill="1" applyBorder="1" applyAlignment="1">
      <alignment horizontal="right" vertical="center" wrapText="1"/>
    </xf>
    <xf numFmtId="180" fontId="29" fillId="8" borderId="20" xfId="49" applyNumberFormat="1" applyFont="1" applyFill="1" applyBorder="1" applyAlignment="1">
      <alignment horizontal="center" vertical="center"/>
    </xf>
    <xf numFmtId="178" fontId="28" fillId="8" borderId="20" xfId="49" applyNumberFormat="1" applyFont="1" applyFill="1" applyBorder="1" applyAlignment="1">
      <alignment horizontal="left" vertical="center"/>
    </xf>
    <xf numFmtId="179" fontId="1" fillId="0" borderId="7" xfId="49" applyNumberFormat="1" applyFont="1" applyBorder="1" applyAlignment="1">
      <alignment vertical="center" wrapText="1"/>
    </xf>
    <xf numFmtId="178" fontId="28" fillId="0" borderId="33" xfId="49" applyNumberFormat="1" applyFont="1" applyBorder="1" applyAlignment="1">
      <alignment horizontal="left" vertical="center" wrapText="1"/>
    </xf>
    <xf numFmtId="180" fontId="28" fillId="0" borderId="33" xfId="49" applyNumberFormat="1" applyFont="1" applyBorder="1" applyAlignment="1">
      <alignment horizontal="center" vertical="center" wrapText="1"/>
    </xf>
    <xf numFmtId="181" fontId="28" fillId="0" borderId="33" xfId="49" applyNumberFormat="1" applyFont="1" applyBorder="1" applyAlignment="1">
      <alignment horizontal="center" vertical="center" shrinkToFit="1"/>
    </xf>
    <xf numFmtId="180" fontId="8" fillId="2" borderId="33" xfId="49" applyNumberFormat="1" applyFont="1" applyFill="1" applyBorder="1" applyAlignment="1">
      <alignment horizontal="center" vertical="center" wrapText="1"/>
    </xf>
    <xf numFmtId="178" fontId="28" fillId="0" borderId="34" xfId="49" applyNumberFormat="1" applyFont="1" applyBorder="1" applyAlignment="1">
      <alignment horizontal="left" vertical="center"/>
    </xf>
    <xf numFmtId="179" fontId="8" fillId="0" borderId="7" xfId="49" applyNumberFormat="1" applyFont="1" applyBorder="1">
      <alignment vertical="center"/>
    </xf>
    <xf numFmtId="184" fontId="8" fillId="0" borderId="7" xfId="49" applyNumberFormat="1" applyFont="1" applyBorder="1">
      <alignment vertical="center"/>
    </xf>
    <xf numFmtId="58" fontId="28" fillId="8" borderId="2" xfId="49" applyNumberFormat="1" applyFont="1" applyFill="1" applyBorder="1" applyAlignment="1">
      <alignment horizontal="center" vertical="center"/>
    </xf>
    <xf numFmtId="180" fontId="36" fillId="2" borderId="2" xfId="18" applyNumberFormat="1" applyFont="1" applyFill="1" applyBorder="1" applyAlignment="1">
      <alignment horizontal="center" vertical="center" wrapText="1"/>
    </xf>
    <xf numFmtId="0" fontId="28" fillId="0" borderId="20" xfId="49" applyFont="1" applyBorder="1" applyAlignment="1">
      <alignment horizontal="left" vertical="center"/>
    </xf>
    <xf numFmtId="0" fontId="28" fillId="8" borderId="20" xfId="49" applyFont="1" applyFill="1" applyBorder="1" applyAlignment="1">
      <alignment horizontal="left" vertical="center"/>
    </xf>
    <xf numFmtId="184" fontId="3" fillId="0" borderId="7" xfId="49" applyNumberFormat="1" applyFont="1" applyBorder="1">
      <alignment vertical="center"/>
    </xf>
    <xf numFmtId="184" fontId="3" fillId="0" borderId="14" xfId="49" applyNumberFormat="1" applyFont="1" applyBorder="1">
      <alignment vertical="center"/>
    </xf>
    <xf numFmtId="188" fontId="16" fillId="0" borderId="4" xfId="49" applyNumberFormat="1" applyFont="1" applyBorder="1" applyAlignment="1">
      <alignment horizontal="center" vertical="center"/>
    </xf>
    <xf numFmtId="178" fontId="51" fillId="0" borderId="35" xfId="0" applyNumberFormat="1" applyFont="1" applyBorder="1" applyAlignment="1">
      <alignment horizontal="left" vertical="center"/>
    </xf>
    <xf numFmtId="180" fontId="36" fillId="0" borderId="36" xfId="0" applyNumberFormat="1" applyFont="1" applyBorder="1" applyAlignment="1">
      <alignment horizontal="center" vertical="center"/>
    </xf>
    <xf numFmtId="0" fontId="36" fillId="11" borderId="36" xfId="0" applyFont="1" applyFill="1" applyBorder="1" applyAlignment="1">
      <alignment horizontal="left" vertical="center"/>
    </xf>
    <xf numFmtId="178" fontId="44" fillId="0" borderId="36" xfId="0" applyNumberFormat="1" applyFont="1" applyBorder="1" applyAlignment="1">
      <alignment horizontal="left" vertical="center"/>
    </xf>
    <xf numFmtId="180" fontId="36" fillId="11" borderId="36" xfId="0" applyNumberFormat="1" applyFont="1" applyFill="1" applyBorder="1" applyAlignment="1">
      <alignment horizontal="center" vertical="center"/>
    </xf>
    <xf numFmtId="189" fontId="36" fillId="0" borderId="36" xfId="0" applyNumberFormat="1" applyFont="1" applyBorder="1" applyAlignment="1">
      <alignment horizontal="center" vertical="center" shrinkToFit="1"/>
    </xf>
    <xf numFmtId="179" fontId="33" fillId="0" borderId="7" xfId="49" applyNumberFormat="1" applyFont="1" applyBorder="1" applyAlignment="1">
      <alignment horizontal="center" vertical="top"/>
    </xf>
    <xf numFmtId="184" fontId="33" fillId="0" borderId="7" xfId="49" applyNumberFormat="1" applyFont="1" applyBorder="1" applyAlignment="1">
      <alignment horizontal="center" wrapText="1"/>
    </xf>
    <xf numFmtId="188" fontId="45" fillId="0" borderId="4" xfId="49" applyNumberFormat="1" applyFont="1" applyBorder="1">
      <alignment vertical="center"/>
    </xf>
    <xf numFmtId="0" fontId="36" fillId="0" borderId="36" xfId="0" applyFont="1" applyBorder="1" applyAlignment="1">
      <alignment horizontal="left" vertical="center"/>
    </xf>
    <xf numFmtId="184" fontId="13" fillId="0" borderId="0" xfId="49" applyNumberFormat="1" applyFont="1" applyAlignment="1">
      <alignment horizontal="center" vertical="center" wrapText="1"/>
    </xf>
    <xf numFmtId="188" fontId="45" fillId="0" borderId="0" xfId="49" applyNumberFormat="1" applyFont="1">
      <alignment vertical="center"/>
    </xf>
    <xf numFmtId="0" fontId="36" fillId="0" borderId="35" xfId="0" applyFont="1" applyBorder="1" applyAlignment="1">
      <alignment horizontal="left" vertical="center"/>
    </xf>
    <xf numFmtId="180" fontId="36" fillId="0" borderId="35" xfId="0" applyNumberFormat="1" applyFont="1" applyBorder="1" applyAlignment="1">
      <alignment horizontal="center" vertical="center"/>
    </xf>
    <xf numFmtId="0" fontId="36" fillId="11" borderId="35" xfId="0" applyFont="1" applyFill="1" applyBorder="1" applyAlignment="1">
      <alignment horizontal="left" vertical="center"/>
    </xf>
    <xf numFmtId="0" fontId="36" fillId="0" borderId="20" xfId="0" applyFont="1" applyBorder="1" applyAlignment="1">
      <alignment horizontal="left" vertical="center"/>
    </xf>
    <xf numFmtId="178" fontId="33" fillId="2" borderId="9" xfId="49" applyNumberFormat="1" applyFont="1" applyFill="1" applyBorder="1" applyAlignment="1">
      <alignment horizontal="center" vertical="center" wrapText="1"/>
    </xf>
    <xf numFmtId="178" fontId="33" fillId="2" borderId="37" xfId="49" applyNumberFormat="1" applyFont="1" applyFill="1" applyBorder="1" applyAlignment="1">
      <alignment horizontal="center" vertical="center" wrapText="1"/>
    </xf>
    <xf numFmtId="180" fontId="8" fillId="0" borderId="20" xfId="49" applyNumberFormat="1" applyFont="1" applyBorder="1" applyAlignment="1">
      <alignment horizontal="center" vertical="center"/>
    </xf>
    <xf numFmtId="180" fontId="51" fillId="2" borderId="1" xfId="49" applyNumberFormat="1" applyFont="1" applyFill="1" applyBorder="1" applyAlignment="1">
      <alignment horizontal="center" vertical="center"/>
    </xf>
    <xf numFmtId="178" fontId="8" fillId="0" borderId="2" xfId="49" applyNumberFormat="1" applyFont="1" applyBorder="1" applyAlignment="1">
      <alignment horizontal="left" vertical="center"/>
    </xf>
    <xf numFmtId="181" fontId="28" fillId="0" borderId="2" xfId="49" applyNumberFormat="1" applyFont="1" applyBorder="1" applyAlignment="1">
      <alignment horizontal="center" vertical="center"/>
    </xf>
    <xf numFmtId="180" fontId="28" fillId="8" borderId="2" xfId="49" applyNumberFormat="1" applyFont="1" applyFill="1" applyBorder="1" applyAlignment="1">
      <alignment horizontal="center" vertical="center"/>
    </xf>
    <xf numFmtId="182" fontId="28" fillId="8" borderId="2" xfId="49" applyNumberFormat="1" applyFont="1" applyFill="1" applyBorder="1" applyAlignment="1">
      <alignment horizontal="center" vertical="center"/>
    </xf>
    <xf numFmtId="180" fontId="33" fillId="9" borderId="2" xfId="49" applyNumberFormat="1" applyFont="1" applyFill="1" applyBorder="1" applyAlignment="1">
      <alignment horizontal="center" vertical="center"/>
    </xf>
    <xf numFmtId="58" fontId="28" fillId="0" borderId="20" xfId="49" applyNumberFormat="1" applyFont="1" applyBorder="1" applyAlignment="1">
      <alignment horizontal="center" vertical="center"/>
    </xf>
    <xf numFmtId="190" fontId="28" fillId="0" borderId="1" xfId="49" applyNumberFormat="1" applyFont="1" applyBorder="1" applyAlignment="1">
      <alignment horizontal="center" vertical="center"/>
    </xf>
    <xf numFmtId="58" fontId="28" fillId="8" borderId="1" xfId="49" applyNumberFormat="1" applyFont="1" applyFill="1" applyBorder="1" applyAlignment="1">
      <alignment horizontal="center" vertical="center"/>
    </xf>
    <xf numFmtId="191" fontId="28" fillId="0" borderId="20" xfId="49" applyNumberFormat="1" applyFont="1" applyBorder="1" applyAlignment="1">
      <alignment horizontal="center" vertical="center"/>
    </xf>
    <xf numFmtId="179" fontId="24" fillId="5" borderId="31" xfId="49" applyNumberFormat="1" applyFont="1" applyFill="1" applyBorder="1" applyAlignment="1">
      <alignment horizontal="left" vertical="center" wrapText="1"/>
    </xf>
    <xf numFmtId="188" fontId="24" fillId="5" borderId="31" xfId="49" applyNumberFormat="1" applyFont="1" applyFill="1" applyBorder="1" applyAlignment="1">
      <alignment horizontal="center" vertical="center" wrapText="1"/>
    </xf>
    <xf numFmtId="3" fontId="13" fillId="0" borderId="1" xfId="49" applyNumberFormat="1" applyFont="1" applyBorder="1" applyAlignment="1">
      <alignment horizontal="left" vertical="center"/>
    </xf>
    <xf numFmtId="184" fontId="52" fillId="0" borderId="1" xfId="49" applyNumberFormat="1" applyFont="1" applyBorder="1" applyAlignment="1">
      <alignment horizontal="center" vertical="center"/>
    </xf>
    <xf numFmtId="188" fontId="52" fillId="0" borderId="25" xfId="49" applyNumberFormat="1" applyFont="1" applyBorder="1" applyAlignment="1">
      <alignment horizontal="center" vertical="center"/>
    </xf>
    <xf numFmtId="178" fontId="13" fillId="0" borderId="26" xfId="49" applyNumberFormat="1" applyFont="1" applyBorder="1" applyAlignment="1">
      <alignment horizontal="center" vertical="center"/>
    </xf>
    <xf numFmtId="178" fontId="13" fillId="0" borderId="27" xfId="49" applyNumberFormat="1" applyFont="1" applyBorder="1" applyAlignment="1">
      <alignment horizontal="center" vertical="center"/>
    </xf>
    <xf numFmtId="3" fontId="13" fillId="0" borderId="7" xfId="49" applyNumberFormat="1" applyFont="1" applyBorder="1" applyAlignment="1">
      <alignment horizontal="left" vertical="center"/>
    </xf>
    <xf numFmtId="184" fontId="52" fillId="0" borderId="7" xfId="49" applyNumberFormat="1" applyFont="1" applyBorder="1" applyAlignment="1">
      <alignment horizontal="center" vertical="center"/>
    </xf>
    <xf numFmtId="188" fontId="52" fillId="0" borderId="4" xfId="49" applyNumberFormat="1" applyFont="1" applyBorder="1" applyAlignment="1">
      <alignment horizontal="center" vertical="center"/>
    </xf>
    <xf numFmtId="178" fontId="28" fillId="8" borderId="7" xfId="49" applyNumberFormat="1" applyFont="1" applyFill="1" applyBorder="1" applyAlignment="1">
      <alignment horizontal="left" vertical="center"/>
    </xf>
    <xf numFmtId="180" fontId="28" fillId="8" borderId="7" xfId="49" applyNumberFormat="1" applyFont="1" applyFill="1" applyBorder="1" applyAlignment="1">
      <alignment horizontal="center" vertical="center"/>
    </xf>
    <xf numFmtId="181" fontId="33" fillId="8" borderId="7" xfId="49" applyNumberFormat="1" applyFont="1" applyFill="1" applyBorder="1" applyAlignment="1">
      <alignment horizontal="center" vertical="center"/>
    </xf>
    <xf numFmtId="180" fontId="33" fillId="8" borderId="20" xfId="49" applyNumberFormat="1" applyFont="1" applyFill="1" applyBorder="1" applyAlignment="1">
      <alignment horizontal="center" vertical="center"/>
    </xf>
    <xf numFmtId="180" fontId="28" fillId="2" borderId="20" xfId="49" applyNumberFormat="1" applyFont="1" applyFill="1" applyBorder="1" applyAlignment="1">
      <alignment horizontal="center" vertical="center"/>
    </xf>
    <xf numFmtId="180" fontId="28" fillId="0" borderId="20" xfId="18" applyNumberFormat="1" applyFont="1" applyFill="1" applyBorder="1" applyAlignment="1">
      <alignment horizontal="center" vertical="center"/>
    </xf>
    <xf numFmtId="3" fontId="8" fillId="0" borderId="7" xfId="49" applyNumberFormat="1" applyFont="1" applyBorder="1" applyAlignment="1">
      <alignment horizontal="left" vertical="center"/>
    </xf>
    <xf numFmtId="184" fontId="9" fillId="0" borderId="7" xfId="49" applyNumberFormat="1" applyFont="1" applyBorder="1" applyAlignment="1">
      <alignment horizontal="center" vertical="center"/>
    </xf>
    <xf numFmtId="188" fontId="13" fillId="0" borderId="4" xfId="49" applyNumberFormat="1" applyFont="1" applyBorder="1" applyAlignment="1">
      <alignment horizontal="center" vertical="center"/>
    </xf>
    <xf numFmtId="180" fontId="28" fillId="8" borderId="2" xfId="49" applyNumberFormat="1" applyFont="1" applyFill="1" applyBorder="1" applyAlignment="1">
      <alignment horizontal="right" vertical="center" wrapText="1"/>
    </xf>
    <xf numFmtId="0" fontId="53" fillId="0" borderId="7" xfId="0" applyFont="1" applyBorder="1" applyAlignment="1">
      <alignment horizontal="center" vertical="center"/>
    </xf>
    <xf numFmtId="0" fontId="54" fillId="0" borderId="7" xfId="0" applyFont="1" applyBorder="1" applyAlignment="1">
      <alignment horizontal="center" vertical="center"/>
    </xf>
    <xf numFmtId="178" fontId="8" fillId="2" borderId="20" xfId="49" applyNumberFormat="1" applyFont="1" applyFill="1" applyBorder="1" applyAlignment="1">
      <alignment horizontal="left" vertical="center"/>
    </xf>
    <xf numFmtId="180" fontId="8" fillId="2" borderId="20" xfId="49" applyNumberFormat="1" applyFont="1" applyFill="1" applyBorder="1" applyAlignment="1">
      <alignment horizontal="center" vertical="center"/>
    </xf>
    <xf numFmtId="181" fontId="1" fillId="2" borderId="20" xfId="49" applyNumberFormat="1" applyFont="1" applyFill="1" applyBorder="1" applyAlignment="1">
      <alignment horizontal="center" vertical="center"/>
    </xf>
    <xf numFmtId="180" fontId="51" fillId="0" borderId="20" xfId="49" applyNumberFormat="1" applyFont="1" applyBorder="1" applyAlignment="1">
      <alignment horizontal="center" vertical="center"/>
    </xf>
    <xf numFmtId="178" fontId="1" fillId="8" borderId="20" xfId="49" applyNumberFormat="1" applyFont="1" applyFill="1" applyBorder="1" applyAlignment="1">
      <alignment horizontal="center" vertical="center"/>
    </xf>
    <xf numFmtId="181" fontId="1" fillId="8" borderId="20" xfId="49" applyNumberFormat="1" applyFont="1" applyFill="1" applyBorder="1" applyAlignment="1">
      <alignment horizontal="center" vertical="center"/>
    </xf>
    <xf numFmtId="178" fontId="28" fillId="0" borderId="33" xfId="49" applyNumberFormat="1" applyFont="1" applyBorder="1" applyAlignment="1">
      <alignment horizontal="left" vertical="center"/>
    </xf>
    <xf numFmtId="180" fontId="28" fillId="0" borderId="33" xfId="49" applyNumberFormat="1" applyFont="1" applyBorder="1" applyAlignment="1">
      <alignment horizontal="center" vertical="center"/>
    </xf>
    <xf numFmtId="180" fontId="36" fillId="2" borderId="33" xfId="49" applyNumberFormat="1" applyFont="1" applyFill="1" applyBorder="1" applyAlignment="1">
      <alignment horizontal="center" vertical="center"/>
    </xf>
    <xf numFmtId="188" fontId="1" fillId="0" borderId="4" xfId="49" applyNumberFormat="1" applyFont="1" applyBorder="1" applyAlignment="1">
      <alignment horizontal="center" vertical="center"/>
    </xf>
    <xf numFmtId="180" fontId="1" fillId="8" borderId="20" xfId="49" applyNumberFormat="1" applyFont="1" applyFill="1" applyBorder="1" applyAlignment="1">
      <alignment horizontal="left" vertical="center"/>
    </xf>
    <xf numFmtId="181" fontId="28" fillId="2" borderId="20" xfId="49" applyNumberFormat="1" applyFont="1" applyFill="1" applyBorder="1" applyAlignment="1">
      <alignment horizontal="center" vertical="center"/>
    </xf>
    <xf numFmtId="184" fontId="52" fillId="0" borderId="7" xfId="49" applyNumberFormat="1" applyFont="1" applyBorder="1" applyAlignment="1">
      <alignment horizontal="left" vertical="center"/>
    </xf>
    <xf numFmtId="184" fontId="52" fillId="0" borderId="7" xfId="49" applyNumberFormat="1" applyFont="1" applyBorder="1">
      <alignment vertical="center"/>
    </xf>
    <xf numFmtId="184" fontId="52" fillId="0" borderId="14" xfId="49" applyNumberFormat="1" applyFont="1" applyBorder="1">
      <alignment vertical="center"/>
    </xf>
    <xf numFmtId="178" fontId="8" fillId="0" borderId="1" xfId="49" applyNumberFormat="1" applyFont="1" applyBorder="1" applyAlignment="1">
      <alignment horizontal="left" vertical="center"/>
    </xf>
    <xf numFmtId="180" fontId="8" fillId="2" borderId="1" xfId="49" applyNumberFormat="1" applyFont="1" applyFill="1" applyBorder="1" applyAlignment="1">
      <alignment horizontal="center" vertical="center"/>
    </xf>
    <xf numFmtId="184" fontId="52" fillId="0" borderId="14" xfId="49" applyNumberFormat="1" applyFont="1" applyBorder="1" applyAlignment="1">
      <alignment horizontal="center"/>
    </xf>
    <xf numFmtId="178" fontId="39" fillId="2" borderId="2" xfId="49" applyNumberFormat="1" applyFont="1" applyFill="1" applyBorder="1" applyAlignment="1">
      <alignment horizontal="center" vertical="center" wrapText="1"/>
    </xf>
    <xf numFmtId="182" fontId="28" fillId="2" borderId="20" xfId="49" applyNumberFormat="1" applyFont="1" applyFill="1" applyBorder="1" applyAlignment="1">
      <alignment horizontal="center" vertical="center" wrapText="1"/>
    </xf>
    <xf numFmtId="0" fontId="1" fillId="0" borderId="4" xfId="49" applyFont="1" applyBorder="1" applyAlignment="1">
      <alignment horizontal="left" vertical="center"/>
    </xf>
    <xf numFmtId="182" fontId="28" fillId="8" borderId="1" xfId="49" applyNumberFormat="1" applyFont="1" applyFill="1" applyBorder="1" applyAlignment="1">
      <alignment horizontal="center" vertical="center" wrapText="1"/>
    </xf>
    <xf numFmtId="0" fontId="4" fillId="2" borderId="20" xfId="49" applyFont="1" applyFill="1" applyBorder="1" applyAlignment="1">
      <alignment horizontal="center" vertical="center"/>
    </xf>
    <xf numFmtId="182" fontId="28" fillId="0" borderId="33" xfId="49" applyNumberFormat="1" applyFont="1" applyBorder="1" applyAlignment="1">
      <alignment horizontal="center" vertical="center"/>
    </xf>
    <xf numFmtId="178" fontId="3" fillId="0" borderId="0" xfId="49" applyNumberFormat="1" applyFont="1" applyAlignment="1">
      <alignment vertical="top" wrapText="1"/>
    </xf>
    <xf numFmtId="182" fontId="36" fillId="11" borderId="36" xfId="0" applyNumberFormat="1" applyFont="1" applyFill="1" applyBorder="1" applyAlignment="1">
      <alignment horizontal="center" vertical="center"/>
    </xf>
    <xf numFmtId="182" fontId="36" fillId="0" borderId="36" xfId="0" applyNumberFormat="1" applyFont="1" applyBorder="1" applyAlignment="1">
      <alignment horizontal="center" vertical="center"/>
    </xf>
    <xf numFmtId="182" fontId="36" fillId="11" borderId="35" xfId="0" applyNumberFormat="1" applyFont="1" applyFill="1" applyBorder="1" applyAlignment="1">
      <alignment horizontal="center" vertical="center"/>
    </xf>
    <xf numFmtId="182" fontId="36" fillId="11" borderId="20" xfId="0" applyNumberFormat="1" applyFont="1" applyFill="1" applyBorder="1" applyAlignment="1">
      <alignment horizontal="center" vertical="center"/>
    </xf>
    <xf numFmtId="182" fontId="44" fillId="0" borderId="36" xfId="0" applyNumberFormat="1" applyFont="1" applyBorder="1" applyAlignment="1">
      <alignment horizontal="center" vertical="center"/>
    </xf>
    <xf numFmtId="178" fontId="33" fillId="2" borderId="17" xfId="49" applyNumberFormat="1" applyFont="1" applyFill="1" applyBorder="1" applyAlignment="1">
      <alignment horizontal="center" vertical="center" wrapText="1"/>
    </xf>
    <xf numFmtId="182" fontId="33" fillId="0" borderId="2" xfId="49" applyNumberFormat="1" applyFont="1" applyBorder="1" applyAlignment="1">
      <alignment horizontal="center" vertical="center" wrapText="1"/>
    </xf>
    <xf numFmtId="3" fontId="3" fillId="0" borderId="0" xfId="49" applyNumberFormat="1" applyFont="1" applyAlignment="1">
      <alignment horizontal="left" vertical="center"/>
    </xf>
    <xf numFmtId="178" fontId="3" fillId="0" borderId="0" xfId="49" applyNumberFormat="1" applyFont="1" applyAlignment="1">
      <alignment vertical="center" wrapText="1"/>
    </xf>
    <xf numFmtId="0" fontId="3" fillId="0" borderId="2" xfId="49" applyFont="1" applyBorder="1" applyAlignment="1">
      <alignment horizontal="center" vertical="center"/>
    </xf>
    <xf numFmtId="182" fontId="28" fillId="8" borderId="1" xfId="49" applyNumberFormat="1" applyFont="1" applyFill="1" applyBorder="1" applyAlignment="1">
      <alignment horizontal="center" vertical="center"/>
    </xf>
    <xf numFmtId="182" fontId="28" fillId="0" borderId="16" xfId="49" applyNumberFormat="1" applyFont="1" applyBorder="1" applyAlignment="1">
      <alignment horizontal="center" vertical="center"/>
    </xf>
    <xf numFmtId="3" fontId="3" fillId="0" borderId="4" xfId="49" applyNumberFormat="1" applyFont="1" applyBorder="1" applyAlignment="1">
      <alignment horizontal="center" vertical="center"/>
    </xf>
    <xf numFmtId="0" fontId="18" fillId="0" borderId="7" xfId="49" applyFont="1" applyBorder="1" applyAlignment="1">
      <alignment horizontal="center" vertical="center"/>
    </xf>
    <xf numFmtId="178" fontId="2" fillId="5" borderId="31" xfId="49" applyNumberFormat="1" applyFont="1" applyFill="1" applyBorder="1" applyAlignment="1">
      <alignment horizontal="left" vertical="center" wrapText="1"/>
    </xf>
    <xf numFmtId="178" fontId="13" fillId="0" borderId="29" xfId="49" applyNumberFormat="1" applyFont="1" applyBorder="1" applyAlignment="1">
      <alignment horizontal="center" vertical="center"/>
    </xf>
    <xf numFmtId="178" fontId="3" fillId="0" borderId="1" xfId="49" applyNumberFormat="1" applyFont="1" applyBorder="1" applyAlignment="1">
      <alignment horizontal="center" vertical="center"/>
    </xf>
    <xf numFmtId="178" fontId="24" fillId="5" borderId="31" xfId="49" applyNumberFormat="1" applyFont="1" applyFill="1" applyBorder="1" applyAlignment="1">
      <alignment horizontal="center" vertical="center"/>
    </xf>
    <xf numFmtId="0" fontId="1" fillId="0" borderId="4" xfId="49" applyFont="1" applyBorder="1" applyAlignment="1">
      <alignment horizontal="center" vertical="center"/>
    </xf>
    <xf numFmtId="182" fontId="13" fillId="8" borderId="7" xfId="49" applyNumberFormat="1" applyFont="1" applyFill="1" applyBorder="1" applyAlignment="1">
      <alignment horizontal="center" vertical="center"/>
    </xf>
    <xf numFmtId="178" fontId="18" fillId="0" borderId="7" xfId="49" applyNumberFormat="1" applyFont="1" applyBorder="1" applyAlignment="1">
      <alignment horizontal="center" vertical="center"/>
    </xf>
    <xf numFmtId="178" fontId="24" fillId="5" borderId="0" xfId="49" applyNumberFormat="1" applyFont="1" applyFill="1" applyAlignment="1">
      <alignment horizontal="center" vertical="center"/>
    </xf>
    <xf numFmtId="182" fontId="13" fillId="8" borderId="20" xfId="49" applyNumberFormat="1" applyFont="1" applyFill="1" applyBorder="1" applyAlignment="1">
      <alignment horizontal="center" vertical="center"/>
    </xf>
    <xf numFmtId="178" fontId="19" fillId="0" borderId="7" xfId="49" applyNumberFormat="1" applyFont="1" applyBorder="1" applyAlignment="1">
      <alignment horizontal="center" vertical="center"/>
    </xf>
    <xf numFmtId="0" fontId="1" fillId="2" borderId="2" xfId="49" applyFont="1" applyFill="1" applyBorder="1" applyAlignment="1">
      <alignment horizontal="left" vertical="center"/>
    </xf>
    <xf numFmtId="182" fontId="38" fillId="12" borderId="20" xfId="49" applyNumberFormat="1" applyFont="1" applyFill="1" applyBorder="1" applyAlignment="1">
      <alignment horizontal="center" vertical="center"/>
    </xf>
    <xf numFmtId="182" fontId="38" fillId="0" borderId="20" xfId="49" applyNumberFormat="1" applyFont="1" applyBorder="1" applyAlignment="1">
      <alignment horizontal="center" vertical="center"/>
    </xf>
    <xf numFmtId="178" fontId="55" fillId="2" borderId="7" xfId="49" applyNumberFormat="1" applyFont="1" applyFill="1" applyBorder="1" applyAlignment="1">
      <alignment horizontal="center" vertical="center" wrapText="1"/>
    </xf>
    <xf numFmtId="182" fontId="1" fillId="2" borderId="20" xfId="49" applyNumberFormat="1" applyFont="1" applyFill="1" applyBorder="1" applyAlignment="1">
      <alignment horizontal="center" vertical="center"/>
    </xf>
    <xf numFmtId="182" fontId="1" fillId="8" borderId="20" xfId="49" applyNumberFormat="1" applyFont="1" applyFill="1" applyBorder="1" applyAlignment="1">
      <alignment horizontal="center" vertical="center"/>
    </xf>
    <xf numFmtId="178" fontId="56" fillId="0" borderId="7" xfId="49" applyNumberFormat="1" applyFont="1" applyBorder="1" applyAlignment="1">
      <alignment horizontal="center" vertical="center" wrapText="1"/>
    </xf>
    <xf numFmtId="0" fontId="28" fillId="8" borderId="1" xfId="49" applyFont="1" applyFill="1" applyBorder="1" applyAlignment="1">
      <alignment horizontal="center" vertical="center"/>
    </xf>
    <xf numFmtId="178" fontId="56" fillId="2" borderId="7" xfId="49" applyNumberFormat="1" applyFont="1" applyFill="1" applyBorder="1" applyAlignment="1">
      <alignment horizontal="center" vertical="center" wrapText="1"/>
    </xf>
    <xf numFmtId="178" fontId="18" fillId="0" borderId="0" xfId="49" applyNumberFormat="1" applyFont="1" applyAlignment="1">
      <alignment horizontal="center" vertical="center" wrapText="1"/>
    </xf>
    <xf numFmtId="3" fontId="19" fillId="0" borderId="0" xfId="49" applyNumberFormat="1" applyFont="1" applyAlignment="1">
      <alignment horizontal="center" vertical="center"/>
    </xf>
    <xf numFmtId="178" fontId="45" fillId="0" borderId="7" xfId="49" applyNumberFormat="1" applyFont="1" applyBorder="1" applyAlignment="1">
      <alignment horizontal="center" vertical="center"/>
    </xf>
    <xf numFmtId="184" fontId="16" fillId="0" borderId="4" xfId="49" applyNumberFormat="1" applyFont="1" applyBorder="1" applyAlignment="1">
      <alignment horizontal="center" vertical="center"/>
    </xf>
    <xf numFmtId="192" fontId="3" fillId="2" borderId="7" xfId="49" applyNumberFormat="1" applyFont="1" applyFill="1" applyBorder="1" applyAlignment="1">
      <alignment horizontal="center" vertical="center"/>
    </xf>
    <xf numFmtId="178" fontId="17" fillId="0" borderId="7" xfId="49" applyNumberFormat="1" applyFont="1" applyBorder="1" applyAlignment="1">
      <alignment horizontal="center" vertical="center"/>
    </xf>
    <xf numFmtId="184" fontId="16" fillId="0" borderId="0" xfId="49" applyNumberFormat="1" applyFont="1" applyAlignment="1">
      <alignment vertical="center" wrapText="1"/>
    </xf>
    <xf numFmtId="184" fontId="13" fillId="0" borderId="0" xfId="49" applyNumberFormat="1" applyFont="1" applyAlignment="1">
      <alignment horizontal="center" vertical="center"/>
    </xf>
    <xf numFmtId="178" fontId="40" fillId="0" borderId="7" xfId="49" applyNumberFormat="1" applyFont="1" applyBorder="1" applyAlignment="1">
      <alignment horizontal="center" vertical="center"/>
    </xf>
    <xf numFmtId="0" fontId="1" fillId="2" borderId="14" xfId="49" applyFont="1" applyFill="1" applyBorder="1" applyAlignment="1">
      <alignment horizontal="left" vertical="center"/>
    </xf>
    <xf numFmtId="49" fontId="57" fillId="0" borderId="7" xfId="49" applyNumberFormat="1" applyFont="1" applyBorder="1" applyAlignment="1">
      <alignment horizontal="center"/>
    </xf>
    <xf numFmtId="49" fontId="57" fillId="0" borderId="7" xfId="49" applyNumberFormat="1" applyFont="1" applyBorder="1" applyAlignment="1">
      <alignment horizontal="center" vertical="center" wrapText="1"/>
    </xf>
    <xf numFmtId="49" fontId="16" fillId="0" borderId="7" xfId="49" applyNumberFormat="1" applyFont="1" applyBorder="1" applyAlignment="1">
      <alignment horizontal="left" vertical="center"/>
    </xf>
    <xf numFmtId="184" fontId="17" fillId="0" borderId="7" xfId="49" applyNumberFormat="1" applyFont="1" applyBorder="1" applyAlignment="1">
      <alignment horizontal="center" vertical="center"/>
    </xf>
    <xf numFmtId="184" fontId="57" fillId="0" borderId="7" xfId="49" applyNumberFormat="1" applyFont="1" applyBorder="1" applyAlignment="1">
      <alignment horizontal="center" vertical="center"/>
    </xf>
    <xf numFmtId="0" fontId="1" fillId="0" borderId="7" xfId="49" applyFont="1" applyBorder="1" applyAlignment="1">
      <alignment horizontal="left" vertical="center"/>
    </xf>
    <xf numFmtId="49" fontId="48" fillId="0" borderId="7" xfId="49" applyNumberFormat="1" applyFont="1" applyBorder="1">
      <alignment vertical="center"/>
    </xf>
    <xf numFmtId="49" fontId="13" fillId="0" borderId="7" xfId="49" applyNumberFormat="1" applyFont="1" applyBorder="1" applyAlignment="1">
      <alignment horizontal="center" vertical="center" wrapText="1"/>
    </xf>
    <xf numFmtId="3" fontId="13" fillId="0" borderId="7" xfId="49" applyNumberFormat="1" applyFont="1" applyBorder="1" applyAlignment="1">
      <alignment horizontal="center" vertical="center"/>
    </xf>
    <xf numFmtId="0" fontId="1" fillId="0" borderId="14" xfId="49" applyFont="1" applyBorder="1" applyAlignment="1">
      <alignment horizontal="left" vertical="center"/>
    </xf>
    <xf numFmtId="184" fontId="9" fillId="0" borderId="4" xfId="49" applyNumberFormat="1" applyFont="1" applyBorder="1">
      <alignment vertical="center"/>
    </xf>
    <xf numFmtId="0" fontId="2" fillId="0" borderId="2" xfId="49" applyFont="1" applyBorder="1" applyAlignment="1">
      <alignment horizontal="center" vertical="center"/>
    </xf>
    <xf numFmtId="0" fontId="1" fillId="0" borderId="2" xfId="49" applyFont="1" applyBorder="1" applyAlignment="1">
      <alignment horizontal="left" vertical="center"/>
    </xf>
    <xf numFmtId="180" fontId="3" fillId="0" borderId="2" xfId="49" applyNumberFormat="1" applyFont="1" applyBorder="1" applyAlignment="1">
      <alignment horizontal="center" vertical="center"/>
    </xf>
    <xf numFmtId="0" fontId="14" fillId="0" borderId="2" xfId="49" applyFont="1" applyBorder="1" applyAlignment="1">
      <alignment horizontal="center" vertical="center" wrapText="1"/>
    </xf>
    <xf numFmtId="184" fontId="13" fillId="0" borderId="2" xfId="49" applyNumberFormat="1" applyFont="1" applyBorder="1" applyAlignment="1">
      <alignment horizontal="center" vertical="center"/>
    </xf>
    <xf numFmtId="3" fontId="18" fillId="0" borderId="2" xfId="49" applyNumberFormat="1" applyFont="1" applyBorder="1" applyAlignment="1">
      <alignment vertical="center" wrapText="1"/>
    </xf>
    <xf numFmtId="180" fontId="48" fillId="0" borderId="0" xfId="49" applyNumberFormat="1" applyFont="1">
      <alignment vertical="center"/>
    </xf>
    <xf numFmtId="0" fontId="48" fillId="0" borderId="0" xfId="49" applyFont="1">
      <alignment vertical="center"/>
    </xf>
    <xf numFmtId="184" fontId="4" fillId="0" borderId="0" xfId="49" applyNumberFormat="1" applyFont="1">
      <alignment vertical="center"/>
    </xf>
    <xf numFmtId="3" fontId="13" fillId="0" borderId="0" xfId="49" applyNumberFormat="1" applyFont="1">
      <alignment vertical="center"/>
    </xf>
    <xf numFmtId="184" fontId="16" fillId="0" borderId="0" xfId="49" applyNumberFormat="1" applyFont="1">
      <alignment vertical="center"/>
    </xf>
    <xf numFmtId="3" fontId="13" fillId="0" borderId="0" xfId="49" applyNumberFormat="1" applyFont="1" applyAlignment="1">
      <alignment horizontal="left" vertical="center"/>
    </xf>
    <xf numFmtId="3" fontId="4" fillId="0" borderId="0" xfId="49" applyNumberFormat="1" applyFont="1">
      <alignment vertical="center"/>
    </xf>
    <xf numFmtId="0" fontId="58" fillId="5" borderId="0" xfId="49" applyFont="1" applyFill="1" applyAlignment="1">
      <alignment horizontal="center" vertical="center"/>
    </xf>
    <xf numFmtId="0" fontId="59" fillId="5" borderId="0" xfId="49" applyFont="1" applyFill="1" applyAlignment="1">
      <alignment horizontal="center" vertical="center"/>
    </xf>
    <xf numFmtId="3" fontId="60" fillId="0" borderId="0" xfId="49" applyNumberFormat="1" applyFont="1" applyAlignment="1">
      <alignment horizontal="center" vertical="center"/>
    </xf>
    <xf numFmtId="184" fontId="9" fillId="0" borderId="14" xfId="49" applyNumberFormat="1" applyFont="1" applyBorder="1" applyAlignment="1">
      <alignment horizontal="center"/>
    </xf>
    <xf numFmtId="0" fontId="28" fillId="2" borderId="20" xfId="49" applyFont="1" applyFill="1" applyBorder="1" applyAlignment="1">
      <alignment horizontal="left" vertical="center"/>
    </xf>
    <xf numFmtId="184" fontId="61" fillId="0" borderId="7" xfId="49" applyNumberFormat="1" applyFont="1" applyBorder="1" applyAlignment="1">
      <alignment horizontal="left" vertical="center"/>
    </xf>
    <xf numFmtId="0" fontId="28" fillId="8" borderId="20" xfId="49" applyFont="1" applyFill="1" applyBorder="1" applyAlignment="1">
      <alignment horizontal="center" vertical="center"/>
    </xf>
    <xf numFmtId="0" fontId="33" fillId="2" borderId="20" xfId="49" applyFont="1" applyFill="1" applyBorder="1" applyAlignment="1">
      <alignment horizontal="left" vertical="center"/>
    </xf>
    <xf numFmtId="180" fontId="36" fillId="2" borderId="20" xfId="49" applyNumberFormat="1" applyFont="1" applyFill="1" applyBorder="1" applyAlignment="1">
      <alignment horizontal="center" vertical="center"/>
    </xf>
    <xf numFmtId="184" fontId="52" fillId="0" borderId="14" xfId="49" applyNumberFormat="1" applyFont="1" applyBorder="1" applyAlignment="1">
      <alignment horizontal="center" vertical="center"/>
    </xf>
    <xf numFmtId="179" fontId="33" fillId="0" borderId="7" xfId="49" applyNumberFormat="1" applyFont="1" applyBorder="1" applyAlignment="1">
      <alignment vertical="top"/>
    </xf>
    <xf numFmtId="0" fontId="28" fillId="0" borderId="1" xfId="49" applyFont="1" applyBorder="1" applyAlignment="1">
      <alignment horizontal="left" vertical="center"/>
    </xf>
    <xf numFmtId="58" fontId="28" fillId="0" borderId="1" xfId="49" applyNumberFormat="1" applyFont="1" applyBorder="1" applyAlignment="1">
      <alignment horizontal="center" vertical="center"/>
    </xf>
    <xf numFmtId="184" fontId="13" fillId="0" borderId="14" xfId="49" applyNumberFormat="1" applyFont="1" applyBorder="1">
      <alignment vertical="center"/>
    </xf>
    <xf numFmtId="190" fontId="28" fillId="8" borderId="1" xfId="49" applyNumberFormat="1" applyFont="1" applyFill="1" applyBorder="1" applyAlignment="1">
      <alignment horizontal="center" vertical="center"/>
    </xf>
    <xf numFmtId="0" fontId="1" fillId="2" borderId="20" xfId="49" applyFont="1" applyFill="1" applyBorder="1" applyAlignment="1">
      <alignment horizontal="left" vertical="center"/>
    </xf>
    <xf numFmtId="179" fontId="8" fillId="0" borderId="7" xfId="49" applyNumberFormat="1" applyFont="1" applyBorder="1" applyAlignment="1">
      <alignment horizontal="center" vertical="center"/>
    </xf>
    <xf numFmtId="184" fontId="8" fillId="0" borderId="7" xfId="49" applyNumberFormat="1" applyFont="1" applyBorder="1" applyAlignment="1">
      <alignment horizontal="center" vertical="center"/>
    </xf>
    <xf numFmtId="184" fontId="8" fillId="0" borderId="14" xfId="49" applyNumberFormat="1" applyFont="1" applyBorder="1" applyAlignment="1">
      <alignment horizontal="center" vertical="center"/>
    </xf>
    <xf numFmtId="0" fontId="1" fillId="2" borderId="38" xfId="49" applyFont="1" applyFill="1" applyBorder="1" applyAlignment="1">
      <alignment horizontal="left" vertical="center"/>
    </xf>
    <xf numFmtId="0" fontId="13" fillId="2" borderId="18" xfId="49" applyFont="1" applyFill="1" applyBorder="1" applyAlignment="1">
      <alignment horizontal="center" vertical="center"/>
    </xf>
    <xf numFmtId="0" fontId="13" fillId="2" borderId="19" xfId="49" applyFont="1" applyFill="1" applyBorder="1" applyAlignment="1">
      <alignment horizontal="center" vertical="center"/>
    </xf>
    <xf numFmtId="180" fontId="28" fillId="8" borderId="20" xfId="49" applyNumberFormat="1" applyFont="1" applyFill="1" applyBorder="1" applyAlignment="1">
      <alignment horizontal="center" vertical="center" shrinkToFit="1"/>
    </xf>
    <xf numFmtId="184" fontId="62" fillId="0" borderId="14" xfId="49" applyNumberFormat="1" applyFont="1" applyBorder="1">
      <alignment vertical="center"/>
    </xf>
    <xf numFmtId="179" fontId="63" fillId="0" borderId="4" xfId="49" applyNumberFormat="1" applyFont="1" applyBorder="1" applyAlignment="1">
      <alignment horizontal="center" vertical="center"/>
    </xf>
    <xf numFmtId="181" fontId="28" fillId="8" borderId="20" xfId="49" applyNumberFormat="1" applyFont="1" applyFill="1" applyBorder="1" applyAlignment="1">
      <alignment horizontal="center" vertical="center" shrinkToFit="1"/>
    </xf>
    <xf numFmtId="178" fontId="28" fillId="8" borderId="1" xfId="49" applyNumberFormat="1" applyFont="1" applyFill="1" applyBorder="1" applyAlignment="1">
      <alignment horizontal="left" vertical="center"/>
    </xf>
    <xf numFmtId="181" fontId="28" fillId="8" borderId="1" xfId="49" applyNumberFormat="1" applyFont="1" applyFill="1" applyBorder="1" applyAlignment="1">
      <alignment horizontal="center" vertical="center" shrinkToFit="1"/>
    </xf>
    <xf numFmtId="184" fontId="62" fillId="0" borderId="7" xfId="49" applyNumberFormat="1" applyFont="1" applyBorder="1" applyAlignment="1">
      <alignment horizontal="center" vertical="center"/>
    </xf>
    <xf numFmtId="180" fontId="8" fillId="0" borderId="1" xfId="49" applyNumberFormat="1" applyFont="1" applyBorder="1" applyAlignment="1">
      <alignment horizontal="center" vertical="center"/>
    </xf>
    <xf numFmtId="181" fontId="1" fillId="8" borderId="1" xfId="49" applyNumberFormat="1" applyFont="1" applyFill="1" applyBorder="1" applyAlignment="1">
      <alignment horizontal="center" vertical="center"/>
    </xf>
    <xf numFmtId="184" fontId="62" fillId="0" borderId="14" xfId="49" applyNumberFormat="1" applyFont="1" applyBorder="1" applyAlignment="1">
      <alignment horizontal="center" vertical="center"/>
    </xf>
    <xf numFmtId="180" fontId="51" fillId="8" borderId="1" xfId="49" applyNumberFormat="1" applyFont="1" applyFill="1" applyBorder="1" applyAlignment="1">
      <alignment horizontal="center" vertical="center"/>
    </xf>
    <xf numFmtId="180" fontId="8" fillId="8" borderId="20" xfId="49" applyNumberFormat="1" applyFont="1" applyFill="1" applyBorder="1" applyAlignment="1">
      <alignment horizontal="center" vertical="center"/>
    </xf>
    <xf numFmtId="180" fontId="8" fillId="8" borderId="1" xfId="49" applyNumberFormat="1" applyFont="1" applyFill="1" applyBorder="1" applyAlignment="1">
      <alignment horizontal="center" vertical="center"/>
    </xf>
    <xf numFmtId="0" fontId="1" fillId="8" borderId="1" xfId="49" applyFont="1" applyFill="1" applyBorder="1" applyAlignment="1">
      <alignment horizontal="left" vertical="center"/>
    </xf>
    <xf numFmtId="178" fontId="28" fillId="0" borderId="38" xfId="49" applyNumberFormat="1" applyFont="1" applyBorder="1" applyAlignment="1">
      <alignment horizontal="left" vertical="center"/>
    </xf>
    <xf numFmtId="180" fontId="28" fillId="0" borderId="38" xfId="49" applyNumberFormat="1" applyFont="1" applyBorder="1" applyAlignment="1">
      <alignment horizontal="center" vertical="center"/>
    </xf>
    <xf numFmtId="181" fontId="28" fillId="0" borderId="38" xfId="49" applyNumberFormat="1" applyFont="1" applyBorder="1" applyAlignment="1">
      <alignment horizontal="center" vertical="center"/>
    </xf>
    <xf numFmtId="179" fontId="63" fillId="0" borderId="7" xfId="49" applyNumberFormat="1" applyFont="1" applyBorder="1" applyAlignment="1">
      <alignment horizontal="center" vertical="center"/>
    </xf>
    <xf numFmtId="178" fontId="13" fillId="0" borderId="22" xfId="49" applyNumberFormat="1" applyFont="1" applyBorder="1" applyAlignment="1">
      <alignment horizontal="center" vertical="center"/>
    </xf>
    <xf numFmtId="178" fontId="13" fillId="0" borderId="4" xfId="49" applyNumberFormat="1" applyFont="1" applyBorder="1" applyAlignment="1">
      <alignment horizontal="center" vertical="center"/>
    </xf>
    <xf numFmtId="182" fontId="45" fillId="13" borderId="20" xfId="49" applyNumberFormat="1" applyFont="1" applyFill="1" applyBorder="1" applyAlignment="1">
      <alignment horizontal="center" vertical="center"/>
    </xf>
    <xf numFmtId="184" fontId="1" fillId="0" borderId="2" xfId="49" applyNumberFormat="1" applyFont="1" applyBorder="1">
      <alignment vertical="center"/>
    </xf>
    <xf numFmtId="179" fontId="63" fillId="0" borderId="2" xfId="49" applyNumberFormat="1" applyFont="1" applyBorder="1" applyAlignment="1">
      <alignment horizontal="center" vertical="center"/>
    </xf>
    <xf numFmtId="179" fontId="1" fillId="0" borderId="0" xfId="49" applyNumberFormat="1" applyFont="1">
      <alignment vertical="center"/>
    </xf>
    <xf numFmtId="184" fontId="1" fillId="0" borderId="0" xfId="49" applyNumberFormat="1" applyFont="1">
      <alignment vertical="center"/>
    </xf>
    <xf numFmtId="188" fontId="1" fillId="0" borderId="0" xfId="49" applyNumberFormat="1" applyFont="1">
      <alignment vertical="center"/>
    </xf>
    <xf numFmtId="0" fontId="58" fillId="2" borderId="0" xfId="49" applyFont="1" applyFill="1" applyAlignment="1">
      <alignment horizontal="center" vertical="center"/>
    </xf>
    <xf numFmtId="180" fontId="58" fillId="2" borderId="0" xfId="49" applyNumberFormat="1" applyFont="1" applyFill="1" applyAlignment="1">
      <alignment horizontal="center" vertical="center"/>
    </xf>
    <xf numFmtId="178" fontId="3" fillId="0" borderId="0" xfId="49" applyNumberFormat="1" applyFont="1" applyAlignment="1">
      <alignment horizontal="center" vertical="center"/>
    </xf>
    <xf numFmtId="180" fontId="3" fillId="0" borderId="0" xfId="49" applyNumberFormat="1" applyFont="1" applyAlignment="1">
      <alignment horizontal="center" vertical="center"/>
    </xf>
    <xf numFmtId="3" fontId="61" fillId="0" borderId="0" xfId="49" applyNumberFormat="1" applyFont="1" applyAlignment="1">
      <alignment horizontal="center" vertical="center"/>
    </xf>
    <xf numFmtId="180" fontId="35" fillId="0" borderId="0" xfId="49" applyNumberFormat="1" applyFont="1" applyAlignment="1">
      <alignment horizontal="center" vertical="center"/>
    </xf>
    <xf numFmtId="3" fontId="52" fillId="7" borderId="0" xfId="49" applyNumberFormat="1" applyFont="1" applyFill="1" applyAlignment="1">
      <alignment horizontal="center" vertical="center"/>
    </xf>
    <xf numFmtId="180" fontId="1" fillId="7" borderId="0" xfId="49" applyNumberFormat="1" applyFont="1" applyFill="1" applyAlignment="1">
      <alignment horizontal="left" vertical="center"/>
    </xf>
    <xf numFmtId="180" fontId="3" fillId="0" borderId="0" xfId="49" applyNumberFormat="1" applyFont="1" applyAlignment="1">
      <alignment vertical="center" wrapText="1"/>
    </xf>
    <xf numFmtId="180" fontId="3" fillId="0" borderId="0" xfId="49" applyNumberFormat="1" applyFont="1" applyAlignment="1">
      <alignment vertical="top" wrapText="1"/>
    </xf>
    <xf numFmtId="180" fontId="3" fillId="0" borderId="0" xfId="49" applyNumberFormat="1" applyFont="1" applyAlignment="1">
      <alignment horizontal="left" vertical="center"/>
    </xf>
    <xf numFmtId="0" fontId="54" fillId="0" borderId="0" xfId="0" applyFont="1" applyAlignment="1">
      <alignment horizontal="left" vertical="top"/>
    </xf>
    <xf numFmtId="180" fontId="1" fillId="0" borderId="0" xfId="49" applyNumberFormat="1" applyFont="1" applyAlignment="1">
      <alignment horizontal="left" vertical="center"/>
    </xf>
    <xf numFmtId="193" fontId="1" fillId="0" borderId="0" xfId="49" applyNumberFormat="1" applyFont="1" applyAlignment="1">
      <alignment horizontal="center" vertical="center"/>
    </xf>
    <xf numFmtId="58" fontId="1" fillId="0" borderId="0" xfId="49" applyNumberFormat="1" applyFont="1" applyAlignment="1">
      <alignment horizontal="center" vertical="center"/>
    </xf>
    <xf numFmtId="0" fontId="3" fillId="2" borderId="1" xfId="49" applyFont="1" applyFill="1" applyBorder="1" applyAlignment="1">
      <alignment horizontal="center" vertical="center"/>
    </xf>
    <xf numFmtId="0" fontId="17" fillId="2" borderId="7" xfId="49" applyFont="1" applyFill="1" applyBorder="1" applyAlignment="1">
      <alignment horizontal="center" vertical="center"/>
    </xf>
    <xf numFmtId="182" fontId="38" fillId="0" borderId="1" xfId="49" applyNumberFormat="1" applyFont="1" applyBorder="1" applyAlignment="1">
      <alignment horizontal="center" vertical="center"/>
    </xf>
    <xf numFmtId="0" fontId="13" fillId="2" borderId="23" xfId="49" applyFont="1" applyFill="1" applyBorder="1" applyAlignment="1">
      <alignment horizontal="center" vertical="center"/>
    </xf>
    <xf numFmtId="182" fontId="33" fillId="0" borderId="2" xfId="49" applyNumberFormat="1" applyFont="1" applyBorder="1" applyAlignment="1">
      <alignment horizontal="center" vertical="center"/>
    </xf>
    <xf numFmtId="178" fontId="18" fillId="0" borderId="1" xfId="49" applyNumberFormat="1" applyFont="1" applyBorder="1" applyAlignment="1">
      <alignment horizontal="center" vertical="center"/>
    </xf>
    <xf numFmtId="178" fontId="39" fillId="0" borderId="7" xfId="49" applyNumberFormat="1" applyFont="1" applyBorder="1" applyAlignment="1">
      <alignment horizontal="center" vertical="top" wrapText="1"/>
    </xf>
    <xf numFmtId="178" fontId="3" fillId="0" borderId="7" xfId="49" applyNumberFormat="1" applyFont="1" applyBorder="1" applyAlignment="1">
      <alignment horizontal="center" vertical="top" wrapText="1"/>
    </xf>
    <xf numFmtId="178" fontId="3" fillId="0" borderId="7" xfId="49" applyNumberFormat="1" applyFont="1" applyBorder="1" applyAlignment="1">
      <alignment horizontal="center" vertical="center"/>
    </xf>
    <xf numFmtId="182" fontId="28" fillId="0" borderId="38" xfId="49" applyNumberFormat="1" applyFont="1" applyBorder="1" applyAlignment="1">
      <alignment horizontal="center" vertical="center"/>
    </xf>
    <xf numFmtId="178" fontId="13" fillId="0" borderId="14" xfId="49" applyNumberFormat="1" applyFont="1" applyBorder="1" applyAlignment="1">
      <alignment horizontal="center" vertical="center"/>
    </xf>
    <xf numFmtId="182" fontId="58" fillId="2" borderId="0" xfId="49" applyNumberFormat="1" applyFont="1" applyFill="1" applyAlignment="1">
      <alignment horizontal="center" vertical="center"/>
    </xf>
    <xf numFmtId="3" fontId="64" fillId="0" borderId="0" xfId="49" applyNumberFormat="1" applyFont="1" applyAlignment="1">
      <alignment horizontal="center" vertical="center"/>
    </xf>
    <xf numFmtId="0" fontId="65" fillId="0" borderId="0" xfId="49" applyFont="1" applyAlignment="1" applyProtection="1">
      <alignment horizontal="left" vertical="center"/>
      <protection locked="0"/>
    </xf>
    <xf numFmtId="0" fontId="66" fillId="0" borderId="0" xfId="49" applyFont="1" applyAlignment="1" applyProtection="1">
      <alignment horizontal="center" vertical="center"/>
      <protection locked="0"/>
    </xf>
    <xf numFmtId="179" fontId="66" fillId="0" borderId="0" xfId="49" applyNumberFormat="1" applyFont="1" applyAlignment="1" applyProtection="1">
      <alignment horizontal="center" vertical="center"/>
      <protection locked="0"/>
    </xf>
    <xf numFmtId="3" fontId="66" fillId="0" borderId="0" xfId="49" applyNumberFormat="1" applyFont="1" applyAlignment="1" applyProtection="1">
      <alignment horizontal="center" vertical="center"/>
      <protection locked="0"/>
    </xf>
    <xf numFmtId="178" fontId="66" fillId="0" borderId="0" xfId="49" applyNumberFormat="1" applyFont="1" applyAlignment="1" applyProtection="1">
      <alignment horizontal="center" vertical="center"/>
      <protection locked="0"/>
    </xf>
    <xf numFmtId="179" fontId="66" fillId="0" borderId="0" xfId="49" applyNumberFormat="1" applyFont="1" applyAlignment="1" applyProtection="1">
      <alignment horizontal="left" vertical="center"/>
      <protection locked="0"/>
    </xf>
    <xf numFmtId="0" fontId="66" fillId="0" borderId="0" xfId="49" applyFont="1" applyAlignment="1" applyProtection="1">
      <alignment horizontal="left" vertical="center"/>
      <protection locked="0"/>
    </xf>
    <xf numFmtId="0" fontId="66" fillId="3" borderId="0" xfId="49" applyFont="1" applyFill="1" applyAlignment="1" applyProtection="1">
      <alignment horizontal="center" vertical="center"/>
      <protection locked="0"/>
    </xf>
    <xf numFmtId="179" fontId="66" fillId="3" borderId="0" xfId="49" applyNumberFormat="1" applyFont="1" applyFill="1" applyAlignment="1" applyProtection="1">
      <alignment horizontal="center" vertical="center"/>
      <protection locked="0"/>
    </xf>
    <xf numFmtId="3" fontId="66" fillId="3" borderId="0" xfId="49" applyNumberFormat="1" applyFont="1" applyFill="1" applyAlignment="1" applyProtection="1">
      <alignment horizontal="center" vertical="center"/>
      <protection locked="0"/>
    </xf>
    <xf numFmtId="0" fontId="67" fillId="3" borderId="0" xfId="0" applyFont="1" applyFill="1" applyAlignment="1" applyProtection="1">
      <alignment horizontal="center"/>
      <protection locked="0"/>
    </xf>
    <xf numFmtId="0" fontId="0" fillId="3" borderId="0" xfId="0" applyFill="1" applyAlignment="1" applyProtection="1">
      <protection locked="0"/>
    </xf>
    <xf numFmtId="0" fontId="68" fillId="3" borderId="0" xfId="0" applyFont="1" applyFill="1" applyAlignment="1" applyProtection="1">
      <alignment horizontal="right"/>
      <protection locked="0"/>
    </xf>
    <xf numFmtId="0" fontId="69" fillId="3" borderId="12" xfId="0" applyFont="1" applyFill="1" applyBorder="1" applyAlignment="1" applyProtection="1">
      <alignment horizontal="center"/>
      <protection locked="0"/>
    </xf>
    <xf numFmtId="194" fontId="69" fillId="3" borderId="32" xfId="0" applyNumberFormat="1" applyFont="1" applyFill="1" applyBorder="1" applyAlignment="1" applyProtection="1">
      <alignment horizontal="center"/>
      <protection locked="0"/>
    </xf>
    <xf numFmtId="0" fontId="0" fillId="3" borderId="37" xfId="0" applyFill="1" applyBorder="1" applyAlignment="1" applyProtection="1">
      <protection locked="0"/>
    </xf>
    <xf numFmtId="0" fontId="70" fillId="0" borderId="7" xfId="0" applyFont="1"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71" fillId="14" borderId="16" xfId="0" applyFont="1" applyFill="1" applyBorder="1" applyAlignment="1" applyProtection="1">
      <alignment horizontal="center"/>
      <protection locked="0"/>
    </xf>
    <xf numFmtId="0" fontId="71" fillId="14" borderId="12" xfId="0" applyFont="1" applyFill="1" applyBorder="1" applyAlignment="1" applyProtection="1">
      <alignment horizontal="center"/>
      <protection locked="0"/>
    </xf>
    <xf numFmtId="0" fontId="70" fillId="0" borderId="8" xfId="0" applyFont="1"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9" fillId="14" borderId="26" xfId="0" applyFont="1" applyFill="1" applyBorder="1" applyAlignment="1" applyProtection="1">
      <alignment horizontal="left" vertical="center" wrapText="1"/>
      <protection locked="0"/>
    </xf>
    <xf numFmtId="0" fontId="69" fillId="14" borderId="29"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69" fillId="15" borderId="10" xfId="0" applyFont="1" applyFill="1" applyBorder="1" applyAlignment="1" applyProtection="1">
      <alignment horizontal="center" vertical="center" wrapText="1"/>
      <protection locked="0"/>
    </xf>
    <xf numFmtId="0" fontId="72" fillId="0" borderId="39" xfId="0" applyFont="1" applyBorder="1" applyAlignment="1" applyProtection="1">
      <alignment horizontal="center" vertical="center" wrapText="1"/>
      <protection locked="0"/>
    </xf>
    <xf numFmtId="0" fontId="72" fillId="0" borderId="40" xfId="0" applyFont="1" applyBorder="1" applyAlignment="1" applyProtection="1">
      <alignment horizontal="center" vertical="center" wrapText="1"/>
      <protection locked="0"/>
    </xf>
    <xf numFmtId="0" fontId="72" fillId="0" borderId="10" xfId="0" applyFont="1" applyBorder="1" applyAlignment="1" applyProtection="1">
      <alignment horizontal="center" vertical="center" wrapText="1"/>
      <protection locked="0"/>
    </xf>
    <xf numFmtId="0" fontId="72" fillId="0" borderId="4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69" fillId="16" borderId="42"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9" fillId="10" borderId="4" xfId="0" applyFont="1" applyFill="1" applyBorder="1" applyAlignment="1" applyProtection="1">
      <alignment horizontal="left" vertical="center" wrapText="1"/>
      <protection locked="0"/>
    </xf>
    <xf numFmtId="0" fontId="73" fillId="0" borderId="42"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69" fillId="17" borderId="4" xfId="0" applyFont="1" applyFill="1" applyBorder="1" applyAlignment="1" applyProtection="1">
      <alignment horizontal="center" vertical="center" wrapText="1"/>
      <protection locked="0"/>
    </xf>
    <xf numFmtId="0" fontId="74" fillId="18" borderId="2" xfId="0" applyFont="1" applyFill="1" applyBorder="1" applyAlignment="1" applyProtection="1">
      <alignment horizontal="center" vertical="center" wrapText="1"/>
      <protection locked="0"/>
    </xf>
    <xf numFmtId="0" fontId="72" fillId="0" borderId="44" xfId="0" applyFont="1" applyBorder="1" applyAlignment="1" applyProtection="1">
      <alignment horizontal="center" vertical="center" wrapText="1"/>
      <protection locked="0"/>
    </xf>
    <xf numFmtId="0" fontId="72" fillId="0" borderId="45" xfId="0" applyFont="1" applyBorder="1" applyAlignment="1" applyProtection="1">
      <alignment horizontal="center" vertical="center" wrapText="1"/>
      <protection locked="0"/>
    </xf>
    <xf numFmtId="0" fontId="75" fillId="0" borderId="4" xfId="0" applyFont="1" applyBorder="1" applyAlignment="1" applyProtection="1">
      <alignment horizontal="center" vertical="center" wrapText="1"/>
      <protection locked="0"/>
    </xf>
    <xf numFmtId="0" fontId="76" fillId="0" borderId="42" xfId="0" applyFont="1" applyBorder="1" applyAlignment="1" applyProtection="1">
      <alignment horizontal="center" vertical="center" wrapText="1"/>
      <protection locked="0"/>
    </xf>
    <xf numFmtId="0" fontId="76" fillId="0" borderId="43" xfId="0" applyFont="1" applyBorder="1" applyAlignment="1" applyProtection="1">
      <alignment horizontal="center" vertical="center" wrapText="1"/>
      <protection locked="0"/>
    </xf>
    <xf numFmtId="0" fontId="77" fillId="3" borderId="42" xfId="0" applyFont="1" applyFill="1" applyBorder="1" applyAlignment="1" applyProtection="1">
      <alignment horizontal="center" vertical="center" wrapText="1"/>
      <protection locked="0"/>
    </xf>
    <xf numFmtId="0" fontId="77" fillId="3" borderId="43" xfId="0" applyFont="1" applyFill="1" applyBorder="1" applyAlignment="1" applyProtection="1">
      <alignment horizontal="center" vertical="center" wrapText="1"/>
      <protection locked="0"/>
    </xf>
    <xf numFmtId="0" fontId="69" fillId="19" borderId="4" xfId="0" applyFont="1" applyFill="1" applyBorder="1" applyAlignment="1" applyProtection="1">
      <alignment horizontal="center" vertical="center" wrapText="1"/>
      <protection locked="0"/>
    </xf>
    <xf numFmtId="0" fontId="77" fillId="0" borderId="42" xfId="0" applyFont="1" applyBorder="1" applyAlignment="1" applyProtection="1">
      <alignment horizontal="center" vertical="center" wrapText="1"/>
      <protection locked="0"/>
    </xf>
    <xf numFmtId="0" fontId="77" fillId="0" borderId="43" xfId="0" applyFont="1" applyBorder="1" applyAlignment="1" applyProtection="1">
      <alignment horizontal="center" vertical="center" wrapText="1"/>
      <protection locked="0"/>
    </xf>
    <xf numFmtId="0" fontId="69" fillId="6" borderId="4"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69" fillId="20" borderId="9" xfId="0" applyFont="1" applyFill="1" applyBorder="1" applyAlignment="1" applyProtection="1">
      <alignment horizontal="center" vertical="center" wrapText="1"/>
      <protection locked="0"/>
    </xf>
    <xf numFmtId="0" fontId="72" fillId="3" borderId="10" xfId="0" applyFont="1" applyFill="1" applyBorder="1" applyAlignment="1" applyProtection="1">
      <alignment horizontal="center" vertical="center" wrapText="1"/>
      <protection locked="0"/>
    </xf>
    <xf numFmtId="0" fontId="72" fillId="3" borderId="41" xfId="0" applyFont="1" applyFill="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9" fillId="10" borderId="4" xfId="0" applyFont="1" applyFill="1" applyBorder="1" applyAlignment="1" applyProtection="1">
      <alignment horizontal="center" vertical="center" wrapText="1"/>
      <protection locked="0"/>
    </xf>
    <xf numFmtId="0" fontId="69" fillId="17" borderId="46"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3" fillId="3" borderId="43" xfId="0" applyFont="1" applyFill="1" applyBorder="1" applyAlignment="1" applyProtection="1">
      <alignment horizontal="center" vertical="center" wrapText="1"/>
      <protection locked="0"/>
    </xf>
    <xf numFmtId="0" fontId="73" fillId="3" borderId="42" xfId="0" applyFont="1" applyFill="1" applyBorder="1" applyAlignment="1" applyProtection="1">
      <alignment horizontal="center" vertical="center" wrapText="1"/>
      <protection locked="0"/>
    </xf>
    <xf numFmtId="0" fontId="74" fillId="18" borderId="16" xfId="0" applyFont="1" applyFill="1" applyBorder="1" applyAlignment="1" applyProtection="1">
      <alignment horizontal="center" vertical="center" wrapText="1"/>
      <protection locked="0"/>
    </xf>
    <xf numFmtId="0" fontId="78" fillId="3" borderId="4" xfId="0" applyFont="1" applyFill="1" applyBorder="1" applyAlignment="1" applyProtection="1">
      <alignment horizontal="center" vertical="center" wrapText="1"/>
      <protection locked="0"/>
    </xf>
    <xf numFmtId="0" fontId="78" fillId="3" borderId="14" xfId="0" applyFont="1" applyFill="1" applyBorder="1" applyAlignment="1" applyProtection="1">
      <alignment horizontal="center" vertical="center" wrapText="1"/>
      <protection locked="0"/>
    </xf>
    <xf numFmtId="0" fontId="77" fillId="0" borderId="47" xfId="0" applyFont="1" applyBorder="1" applyAlignment="1" applyProtection="1">
      <alignment horizontal="center" vertical="center" wrapText="1"/>
      <protection locked="0"/>
    </xf>
    <xf numFmtId="0" fontId="77" fillId="0" borderId="48" xfId="0" applyFont="1" applyBorder="1" applyAlignment="1" applyProtection="1">
      <alignment horizontal="center" vertical="center" wrapText="1"/>
      <protection locked="0"/>
    </xf>
    <xf numFmtId="0" fontId="77" fillId="3" borderId="47" xfId="0" applyFont="1" applyFill="1" applyBorder="1" applyAlignment="1" applyProtection="1">
      <alignment horizontal="center" vertical="center" wrapText="1"/>
      <protection locked="0"/>
    </xf>
    <xf numFmtId="0" fontId="77" fillId="3" borderId="48" xfId="0" applyFont="1" applyFill="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protection locked="0"/>
    </xf>
    <xf numFmtId="0" fontId="77" fillId="3" borderId="9" xfId="0" applyFont="1" applyFill="1" applyBorder="1" applyAlignment="1" applyProtection="1">
      <alignment horizontal="center" vertical="center" wrapText="1"/>
      <protection locked="0"/>
    </xf>
    <xf numFmtId="0" fontId="77" fillId="3" borderId="17"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72" fillId="3" borderId="44" xfId="0" applyFont="1" applyFill="1" applyBorder="1" applyAlignment="1" applyProtection="1">
      <alignment horizontal="center" vertical="center" wrapText="1"/>
      <protection locked="0"/>
    </xf>
    <xf numFmtId="0" fontId="72" fillId="3" borderId="45" xfId="0" applyFont="1" applyFill="1" applyBorder="1" applyAlignment="1" applyProtection="1">
      <alignment horizontal="center" vertical="center" wrapText="1"/>
      <protection locked="0"/>
    </xf>
    <xf numFmtId="0" fontId="77" fillId="3" borderId="46" xfId="0" applyFont="1" applyFill="1" applyBorder="1" applyAlignment="1" applyProtection="1">
      <alignment horizontal="center" vertical="center" wrapText="1"/>
      <protection locked="0"/>
    </xf>
    <xf numFmtId="0" fontId="77" fillId="3" borderId="51" xfId="0" applyFont="1" applyFill="1" applyBorder="1" applyAlignment="1" applyProtection="1">
      <alignment horizontal="center" vertical="center" wrapText="1"/>
      <protection locked="0"/>
    </xf>
    <xf numFmtId="0" fontId="77" fillId="3" borderId="52" xfId="0" applyFont="1" applyFill="1" applyBorder="1" applyAlignment="1" applyProtection="1">
      <alignment horizontal="center" vertical="center" wrapText="1"/>
      <protection locked="0"/>
    </xf>
    <xf numFmtId="0" fontId="77" fillId="3" borderId="53" xfId="0" applyFont="1" applyFill="1" applyBorder="1" applyAlignment="1" applyProtection="1">
      <alignment horizontal="center" vertical="center" wrapText="1"/>
      <protection locked="0"/>
    </xf>
    <xf numFmtId="0" fontId="70" fillId="3" borderId="0" xfId="0" applyFont="1" applyFill="1" applyAlignment="1" applyProtection="1">
      <protection locked="0"/>
    </xf>
    <xf numFmtId="0" fontId="70"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70"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6" fillId="3" borderId="0" xfId="49" applyFont="1" applyFill="1" applyAlignment="1" applyProtection="1">
      <alignment horizontal="left" vertical="center"/>
      <protection locked="0"/>
    </xf>
    <xf numFmtId="0" fontId="79" fillId="6" borderId="26" xfId="49" applyFont="1" applyFill="1" applyBorder="1" applyAlignment="1" applyProtection="1">
      <alignment horizontal="center" vertical="center"/>
      <protection locked="0"/>
    </xf>
    <xf numFmtId="0" fontId="79" fillId="6" borderId="54" xfId="49" applyFont="1" applyFill="1" applyBorder="1" applyAlignment="1" applyProtection="1">
      <alignment horizontal="center" vertical="center"/>
      <protection locked="0"/>
    </xf>
    <xf numFmtId="0" fontId="79" fillId="6" borderId="27" xfId="49" applyFont="1" applyFill="1" applyBorder="1" applyAlignment="1" applyProtection="1">
      <alignment horizontal="center" vertical="center"/>
      <protection locked="0"/>
    </xf>
    <xf numFmtId="0" fontId="80" fillId="3" borderId="55" xfId="0" applyFont="1" applyFill="1" applyBorder="1" applyAlignment="1" applyProtection="1">
      <alignment horizontal="center" vertical="center" wrapText="1"/>
      <protection locked="0"/>
    </xf>
    <xf numFmtId="0" fontId="66" fillId="3" borderId="56" xfId="49" applyFont="1" applyFill="1" applyBorder="1" applyAlignment="1" applyProtection="1">
      <alignment horizontal="center" vertical="center" wrapText="1"/>
      <protection locked="0"/>
    </xf>
    <xf numFmtId="0" fontId="28" fillId="3" borderId="57" xfId="49" applyFont="1" applyFill="1" applyBorder="1" applyAlignment="1" applyProtection="1">
      <alignment horizontal="left" vertical="center" wrapText="1"/>
      <protection locked="0"/>
    </xf>
    <xf numFmtId="0" fontId="80" fillId="3" borderId="58" xfId="0" applyFont="1" applyFill="1" applyBorder="1" applyAlignment="1" applyProtection="1">
      <alignment horizontal="center" vertical="center" wrapText="1"/>
      <protection locked="0"/>
    </xf>
    <xf numFmtId="0" fontId="66" fillId="3" borderId="59" xfId="49" applyFont="1" applyFill="1" applyBorder="1" applyAlignment="1" applyProtection="1">
      <alignment horizontal="center" vertical="center" wrapText="1"/>
      <protection locked="0"/>
    </xf>
    <xf numFmtId="0" fontId="65" fillId="3" borderId="47" xfId="49" applyFont="1" applyFill="1" applyBorder="1" applyAlignment="1" applyProtection="1">
      <alignment horizontal="left" vertical="center" wrapText="1"/>
      <protection locked="0"/>
    </xf>
    <xf numFmtId="0" fontId="65" fillId="3" borderId="60" xfId="49" applyFont="1" applyFill="1" applyBorder="1" applyAlignment="1" applyProtection="1">
      <alignment horizontal="left" vertical="center" wrapText="1"/>
      <protection locked="0"/>
    </xf>
    <xf numFmtId="0" fontId="65" fillId="3" borderId="42" xfId="49" applyFont="1" applyFill="1" applyBorder="1" applyAlignment="1" applyProtection="1">
      <alignment horizontal="left" vertical="center" wrapText="1"/>
      <protection locked="0"/>
    </xf>
    <xf numFmtId="0" fontId="65" fillId="3" borderId="61" xfId="49" applyFont="1" applyFill="1" applyBorder="1" applyAlignment="1" applyProtection="1">
      <alignment horizontal="left" vertical="center" wrapText="1"/>
      <protection locked="0"/>
    </xf>
    <xf numFmtId="0" fontId="66" fillId="3" borderId="62" xfId="49" applyFont="1" applyFill="1" applyBorder="1" applyAlignment="1" applyProtection="1">
      <alignment horizontal="center" vertical="center" wrapText="1"/>
      <protection locked="0"/>
    </xf>
    <xf numFmtId="49" fontId="65" fillId="3" borderId="42" xfId="49" applyNumberFormat="1" applyFont="1" applyFill="1" applyBorder="1" applyAlignment="1" applyProtection="1">
      <alignment horizontal="left" vertical="center" wrapText="1"/>
      <protection locked="0"/>
    </xf>
    <xf numFmtId="49" fontId="65" fillId="3" borderId="61" xfId="49" applyNumberFormat="1" applyFont="1" applyFill="1" applyBorder="1" applyAlignment="1" applyProtection="1">
      <alignment horizontal="left" vertical="center" wrapText="1"/>
      <protection locked="0"/>
    </xf>
    <xf numFmtId="0" fontId="80" fillId="3" borderId="63" xfId="0" applyFont="1" applyFill="1" applyBorder="1" applyAlignment="1" applyProtection="1">
      <alignment horizontal="center" vertical="center" wrapText="1"/>
      <protection locked="0"/>
    </xf>
    <xf numFmtId="0" fontId="81" fillId="3" borderId="64" xfId="49" applyFont="1" applyFill="1" applyBorder="1" applyAlignment="1" applyProtection="1">
      <alignment horizontal="center" vertical="center" wrapText="1"/>
      <protection locked="0"/>
    </xf>
    <xf numFmtId="0" fontId="66" fillId="3" borderId="65" xfId="49" applyFont="1" applyFill="1" applyBorder="1" applyAlignment="1" applyProtection="1">
      <alignment horizontal="center" vertical="center" wrapText="1"/>
      <protection locked="0"/>
    </xf>
    <xf numFmtId="178" fontId="66" fillId="3" borderId="0" xfId="49" applyNumberFormat="1" applyFont="1" applyFill="1" applyAlignment="1" applyProtection="1">
      <alignment horizontal="center" vertical="center"/>
      <protection locked="0"/>
    </xf>
    <xf numFmtId="0" fontId="69" fillId="3" borderId="0" xfId="0" applyFont="1" applyFill="1" applyAlignment="1" applyProtection="1">
      <protection locked="0"/>
    </xf>
    <xf numFmtId="194" fontId="69" fillId="3" borderId="0" xfId="0" applyNumberFormat="1" applyFont="1" applyFill="1" applyAlignment="1" applyProtection="1">
      <protection locked="0"/>
    </xf>
    <xf numFmtId="3" fontId="82" fillId="0" borderId="43" xfId="49" applyNumberFormat="1" applyFont="1" applyBorder="1" applyAlignment="1" applyProtection="1">
      <alignment horizontal="center" vertical="center"/>
      <protection locked="0"/>
    </xf>
    <xf numFmtId="58" fontId="73" fillId="3" borderId="43" xfId="0" applyNumberFormat="1" applyFont="1" applyFill="1" applyBorder="1" applyAlignment="1" applyProtection="1">
      <alignment horizontal="center" vertical="center" wrapText="1"/>
      <protection locked="0"/>
    </xf>
    <xf numFmtId="179" fontId="66" fillId="3" borderId="0" xfId="49" applyNumberFormat="1" applyFont="1" applyFill="1" applyAlignment="1" applyProtection="1">
      <alignment horizontal="left" vertical="center"/>
      <protection locked="0"/>
    </xf>
    <xf numFmtId="0" fontId="83" fillId="0" borderId="43" xfId="0" applyFont="1" applyBorder="1" applyAlignment="1" applyProtection="1">
      <alignment horizontal="center" vertical="center" wrapText="1"/>
      <protection locked="0"/>
    </xf>
    <xf numFmtId="0" fontId="83" fillId="0" borderId="42" xfId="0" applyFont="1" applyBorder="1" applyAlignment="1" applyProtection="1">
      <alignment horizontal="center" vertical="center" wrapText="1"/>
      <protection locked="0"/>
    </xf>
    <xf numFmtId="0" fontId="73"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7" fillId="0" borderId="46" xfId="0" applyFont="1" applyBorder="1" applyAlignment="1" applyProtection="1">
      <alignment horizontal="center" vertical="center" wrapText="1"/>
      <protection locked="0"/>
    </xf>
    <xf numFmtId="0" fontId="84" fillId="0" borderId="43" xfId="49" applyFont="1" applyBorder="1" applyAlignment="1" applyProtection="1">
      <alignment horizontal="left" vertical="center"/>
      <protection locked="0"/>
    </xf>
    <xf numFmtId="0" fontId="76" fillId="0" borderId="53" xfId="0" applyFont="1" applyBorder="1" applyAlignment="1" applyProtection="1">
      <alignment horizontal="center" vertical="center" wrapText="1"/>
      <protection locked="0"/>
    </xf>
    <xf numFmtId="0" fontId="76" fillId="0" borderId="52" xfId="0" applyFont="1" applyBorder="1" applyAlignment="1" applyProtection="1">
      <alignment horizontal="center" vertical="center" wrapText="1"/>
      <protection locked="0"/>
    </xf>
    <xf numFmtId="0" fontId="85" fillId="0" borderId="43"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0" fillId="3" borderId="31" xfId="0" applyFont="1" applyFill="1" applyBorder="1" applyProtection="1">
      <alignment vertical="center"/>
      <protection locked="0"/>
    </xf>
    <xf numFmtId="0" fontId="70" fillId="3" borderId="25" xfId="0" applyFont="1" applyFill="1" applyBorder="1" applyProtection="1">
      <alignment vertical="center"/>
      <protection locked="0"/>
    </xf>
    <xf numFmtId="0" fontId="66" fillId="0" borderId="31" xfId="49" applyFont="1" applyBorder="1" applyAlignment="1" applyProtection="1">
      <alignment horizontal="left" vertical="center"/>
      <protection locked="0"/>
    </xf>
    <xf numFmtId="0" fontId="86" fillId="3" borderId="4" xfId="0" applyFont="1" applyFill="1" applyBorder="1" applyAlignment="1" applyProtection="1">
      <alignment horizontal="left" vertical="center"/>
      <protection locked="0"/>
    </xf>
    <xf numFmtId="0" fontId="87" fillId="3" borderId="0" xfId="0" applyFont="1" applyFill="1" applyProtection="1">
      <alignment vertical="center"/>
      <protection locked="0"/>
    </xf>
    <xf numFmtId="0" fontId="87" fillId="3" borderId="4" xfId="0" applyFont="1" applyFill="1" applyBorder="1" applyAlignment="1" applyProtection="1">
      <alignment horizontal="left" vertical="center"/>
      <protection locked="0"/>
    </xf>
    <xf numFmtId="0" fontId="70" fillId="3" borderId="0" xfId="0" applyFont="1" applyFill="1" applyProtection="1">
      <alignment vertical="center"/>
      <protection locked="0"/>
    </xf>
    <xf numFmtId="0" fontId="87" fillId="3" borderId="16" xfId="0" applyFont="1" applyFill="1" applyBorder="1" applyAlignment="1" applyProtection="1">
      <alignment horizontal="left" vertical="center"/>
      <protection locked="0"/>
    </xf>
    <xf numFmtId="0" fontId="70" fillId="3" borderId="12" xfId="0" applyFont="1" applyFill="1" applyBorder="1" applyProtection="1">
      <alignment vertical="center"/>
      <protection locked="0"/>
    </xf>
    <xf numFmtId="0" fontId="70" fillId="3" borderId="34" xfId="0" applyFont="1" applyFill="1" applyBorder="1" applyAlignment="1" applyProtection="1">
      <alignment horizontal="center" vertical="center" wrapText="1"/>
      <protection locked="0"/>
    </xf>
    <xf numFmtId="0" fontId="70" fillId="3" borderId="30" xfId="0" applyFont="1" applyFill="1" applyBorder="1" applyAlignment="1" applyProtection="1">
      <alignment horizontal="center" vertical="center" wrapText="1"/>
      <protection locked="0"/>
    </xf>
    <xf numFmtId="0" fontId="88" fillId="3" borderId="0" xfId="0" applyFont="1" applyFill="1" applyAlignment="1" applyProtection="1">
      <alignment horizontal="center"/>
      <protection locked="0"/>
    </xf>
    <xf numFmtId="0" fontId="85" fillId="0" borderId="42" xfId="0" applyFont="1" applyBorder="1" applyAlignment="1" applyProtection="1">
      <alignment horizontal="center" vertical="center" wrapText="1"/>
      <protection locked="0"/>
    </xf>
    <xf numFmtId="0" fontId="78" fillId="3" borderId="44" xfId="0" applyFont="1" applyFill="1" applyBorder="1" applyAlignment="1" applyProtection="1">
      <alignment horizontal="center" vertical="center" wrapText="1"/>
      <protection locked="0"/>
    </xf>
    <xf numFmtId="0" fontId="78" fillId="3" borderId="45" xfId="0" applyFont="1" applyFill="1" applyBorder="1" applyAlignment="1" applyProtection="1">
      <alignment horizontal="center" vertical="center" wrapText="1"/>
      <protection locked="0"/>
    </xf>
    <xf numFmtId="0" fontId="72" fillId="3" borderId="66"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3" fillId="2" borderId="42" xfId="0" applyFont="1" applyFill="1" applyBorder="1" applyAlignment="1" applyProtection="1">
      <alignment horizontal="center" vertical="center" wrapText="1"/>
      <protection locked="0"/>
    </xf>
    <xf numFmtId="0" fontId="73" fillId="2" borderId="43" xfId="0" applyFont="1" applyFill="1" applyBorder="1" applyAlignment="1" applyProtection="1">
      <alignment horizontal="center" vertical="center" wrapText="1"/>
      <protection locked="0"/>
    </xf>
    <xf numFmtId="0" fontId="72" fillId="0" borderId="61" xfId="0" applyFont="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83" fillId="2" borderId="43" xfId="0" applyFont="1" applyFill="1" applyBorder="1" applyAlignment="1" applyProtection="1">
      <alignment horizontal="center" vertical="center" wrapText="1"/>
      <protection locked="0"/>
    </xf>
    <xf numFmtId="0" fontId="72" fillId="0" borderId="66"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7" fillId="2" borderId="42" xfId="0" applyFont="1" applyFill="1" applyBorder="1" applyAlignment="1" applyProtection="1">
      <alignment horizontal="center" vertical="center" wrapText="1"/>
      <protection locked="0"/>
    </xf>
    <xf numFmtId="0" fontId="77" fillId="2" borderId="43" xfId="0" applyFont="1" applyFill="1" applyBorder="1" applyAlignment="1" applyProtection="1">
      <alignment horizontal="center" vertical="center" wrapText="1"/>
      <protection locked="0"/>
    </xf>
    <xf numFmtId="0" fontId="78" fillId="3" borderId="51" xfId="0" applyFont="1" applyFill="1" applyBorder="1" applyAlignment="1" applyProtection="1">
      <alignment horizontal="center" vertical="center" wrapText="1"/>
      <protection locked="0"/>
    </xf>
    <xf numFmtId="0" fontId="78" fillId="3" borderId="46" xfId="0" applyFont="1" applyFill="1" applyBorder="1" applyAlignment="1" applyProtection="1">
      <alignment horizontal="center" vertical="center" wrapText="1"/>
      <protection locked="0"/>
    </xf>
    <xf numFmtId="0" fontId="89" fillId="3" borderId="47" xfId="0" applyFont="1" applyFill="1" applyBorder="1" applyAlignment="1" applyProtection="1">
      <alignment horizontal="center" vertical="center" wrapText="1"/>
      <protection locked="0"/>
    </xf>
    <xf numFmtId="0" fontId="89" fillId="3" borderId="48" xfId="0" applyFont="1" applyFill="1" applyBorder="1" applyAlignment="1" applyProtection="1">
      <alignment horizontal="center" vertical="center" wrapText="1"/>
      <protection locked="0"/>
    </xf>
    <xf numFmtId="0" fontId="89" fillId="0" borderId="48" xfId="0" applyFont="1" applyBorder="1" applyAlignment="1" applyProtection="1">
      <alignment horizontal="center" vertical="center" wrapText="1"/>
      <protection locked="0"/>
    </xf>
    <xf numFmtId="0" fontId="77" fillId="3" borderId="49" xfId="0" applyFont="1" applyFill="1" applyBorder="1" applyAlignment="1" applyProtection="1">
      <alignment horizontal="center" vertical="center" wrapText="1"/>
      <protection locked="0"/>
    </xf>
    <xf numFmtId="0" fontId="77" fillId="3" borderId="50" xfId="0" applyFont="1" applyFill="1" applyBorder="1" applyAlignment="1" applyProtection="1">
      <alignment horizontal="center" vertical="center" wrapText="1"/>
      <protection locked="0"/>
    </xf>
    <xf numFmtId="0" fontId="72" fillId="3" borderId="40" xfId="0" applyFont="1" applyFill="1" applyBorder="1" applyAlignment="1" applyProtection="1">
      <alignment horizontal="center" vertical="center" wrapText="1"/>
      <protection locked="0"/>
    </xf>
    <xf numFmtId="0" fontId="72" fillId="3" borderId="39" xfId="0" applyFont="1" applyFill="1" applyBorder="1" applyAlignment="1" applyProtection="1">
      <alignment horizontal="center" vertical="center" wrapText="1"/>
      <protection locked="0"/>
    </xf>
    <xf numFmtId="0" fontId="72" fillId="3" borderId="61" xfId="0" applyFont="1" applyFill="1" applyBorder="1" applyAlignment="1" applyProtection="1">
      <alignment horizontal="center" vertical="center" wrapText="1"/>
      <protection locked="0"/>
    </xf>
    <xf numFmtId="0" fontId="70" fillId="3" borderId="4" xfId="0" applyFont="1" applyFill="1" applyBorder="1" applyAlignment="1" applyProtection="1">
      <alignment vertical="center" wrapText="1"/>
      <protection locked="0"/>
    </xf>
    <xf numFmtId="0" fontId="70" fillId="3" borderId="0" xfId="0" applyFont="1" applyFill="1" applyAlignment="1" applyProtection="1">
      <alignment vertical="center" wrapText="1"/>
      <protection locked="0"/>
    </xf>
    <xf numFmtId="0" fontId="76" fillId="0" borderId="50" xfId="0" applyFont="1" applyBorder="1" applyAlignment="1" applyProtection="1">
      <alignment horizontal="center" vertical="center" wrapText="1"/>
      <protection locked="0"/>
    </xf>
    <xf numFmtId="0" fontId="70" fillId="3" borderId="31" xfId="0" applyFont="1" applyFill="1" applyBorder="1" applyAlignment="1" applyProtection="1">
      <alignment horizontal="center" vertical="center"/>
      <protection locked="0"/>
    </xf>
    <xf numFmtId="0" fontId="70" fillId="3" borderId="0" xfId="0" applyFont="1" applyFill="1" applyAlignment="1" applyProtection="1">
      <alignment horizontal="center" vertical="center"/>
      <protection locked="0"/>
    </xf>
    <xf numFmtId="0" fontId="70" fillId="3" borderId="12" xfId="0" applyFont="1" applyFill="1" applyBorder="1" applyAlignment="1" applyProtection="1">
      <alignment horizontal="center" vertical="center"/>
      <protection locked="0"/>
    </xf>
    <xf numFmtId="0" fontId="79" fillId="6" borderId="29" xfId="49" applyFont="1" applyFill="1" applyBorder="1" applyAlignment="1" applyProtection="1">
      <alignment horizontal="center" vertical="center"/>
      <protection locked="0"/>
    </xf>
    <xf numFmtId="195" fontId="65" fillId="3" borderId="67" xfId="49" applyNumberFormat="1" applyFont="1" applyFill="1" applyBorder="1" applyAlignment="1" applyProtection="1">
      <alignment horizontal="center" vertical="center" wrapText="1"/>
      <protection locked="0"/>
    </xf>
    <xf numFmtId="195" fontId="65" fillId="3" borderId="57" xfId="49" applyNumberFormat="1" applyFont="1" applyFill="1" applyBorder="1" applyAlignment="1" applyProtection="1">
      <alignment horizontal="center" vertical="center" wrapText="1"/>
      <protection locked="0"/>
    </xf>
    <xf numFmtId="195" fontId="65" fillId="3" borderId="68" xfId="49" applyNumberFormat="1" applyFont="1" applyFill="1" applyBorder="1" applyAlignment="1" applyProtection="1">
      <alignment horizontal="center" vertical="center" wrapText="1"/>
      <protection locked="0"/>
    </xf>
    <xf numFmtId="0" fontId="65" fillId="3" borderId="67" xfId="49" applyFont="1" applyFill="1" applyBorder="1" applyAlignment="1" applyProtection="1">
      <alignment horizontal="center" vertical="center" wrapText="1"/>
      <protection locked="0"/>
    </xf>
    <xf numFmtId="0" fontId="65" fillId="3" borderId="48" xfId="49" applyFont="1" applyFill="1" applyBorder="1" applyAlignment="1" applyProtection="1">
      <alignment horizontal="left" vertical="center" wrapText="1"/>
      <protection locked="0"/>
    </xf>
    <xf numFmtId="195" fontId="65" fillId="3" borderId="47" xfId="49" applyNumberFormat="1" applyFont="1" applyFill="1" applyBorder="1" applyAlignment="1" applyProtection="1">
      <alignment horizontal="center" vertical="center" wrapText="1"/>
      <protection locked="0"/>
    </xf>
    <xf numFmtId="195" fontId="65" fillId="3" borderId="60" xfId="49" applyNumberFormat="1" applyFont="1" applyFill="1" applyBorder="1" applyAlignment="1" applyProtection="1">
      <alignment horizontal="center" vertical="center" wrapText="1"/>
      <protection locked="0"/>
    </xf>
    <xf numFmtId="195" fontId="65" fillId="3" borderId="48" xfId="49" applyNumberFormat="1" applyFont="1" applyFill="1" applyBorder="1" applyAlignment="1" applyProtection="1">
      <alignment horizontal="center" vertical="center" wrapText="1"/>
      <protection locked="0"/>
    </xf>
    <xf numFmtId="0" fontId="65" fillId="3" borderId="47" xfId="49" applyFont="1" applyFill="1" applyBorder="1" applyAlignment="1" applyProtection="1">
      <alignment horizontal="center" vertical="center" wrapText="1"/>
      <protection locked="0"/>
    </xf>
    <xf numFmtId="195" fontId="65" fillId="3" borderId="42" xfId="49" applyNumberFormat="1" applyFont="1" applyFill="1" applyBorder="1" applyAlignment="1" applyProtection="1">
      <alignment horizontal="center" vertical="center" wrapText="1"/>
      <protection locked="0"/>
    </xf>
    <xf numFmtId="195" fontId="65" fillId="3" borderId="61" xfId="49" applyNumberFormat="1" applyFont="1" applyFill="1" applyBorder="1" applyAlignment="1" applyProtection="1">
      <alignment horizontal="center" vertical="center" wrapText="1"/>
      <protection locked="0"/>
    </xf>
    <xf numFmtId="195" fontId="65" fillId="3" borderId="43" xfId="49" applyNumberFormat="1" applyFont="1" applyFill="1" applyBorder="1" applyAlignment="1" applyProtection="1">
      <alignment horizontal="center" vertical="center" wrapText="1"/>
      <protection locked="0"/>
    </xf>
    <xf numFmtId="0" fontId="65" fillId="3" borderId="43" xfId="49" applyFont="1" applyFill="1" applyBorder="1" applyAlignment="1" applyProtection="1">
      <alignment horizontal="left" vertical="center" wrapText="1"/>
      <protection locked="0"/>
    </xf>
    <xf numFmtId="0" fontId="65" fillId="3" borderId="42" xfId="49" applyFont="1" applyFill="1" applyBorder="1" applyAlignment="1" applyProtection="1">
      <alignment horizontal="center" vertical="center" wrapText="1"/>
      <protection locked="0"/>
    </xf>
    <xf numFmtId="49" fontId="65" fillId="3" borderId="43" xfId="49" applyNumberFormat="1" applyFont="1" applyFill="1" applyBorder="1" applyAlignment="1" applyProtection="1">
      <alignment horizontal="left" vertical="center" wrapText="1"/>
      <protection locked="0"/>
    </xf>
    <xf numFmtId="195" fontId="65" fillId="3" borderId="52" xfId="49" applyNumberFormat="1" applyFont="1" applyFill="1" applyBorder="1" applyAlignment="1" applyProtection="1">
      <alignment horizontal="center" vertical="top" wrapText="1"/>
      <protection locked="0"/>
    </xf>
    <xf numFmtId="195" fontId="65" fillId="3" borderId="69" xfId="49" applyNumberFormat="1" applyFont="1" applyFill="1" applyBorder="1" applyAlignment="1" applyProtection="1">
      <alignment horizontal="center" vertical="top" wrapText="1"/>
      <protection locked="0"/>
    </xf>
    <xf numFmtId="195" fontId="65" fillId="3" borderId="53" xfId="49" applyNumberFormat="1" applyFont="1" applyFill="1" applyBorder="1" applyAlignment="1" applyProtection="1">
      <alignment horizontal="center" vertical="top" wrapText="1"/>
      <protection locked="0"/>
    </xf>
    <xf numFmtId="0" fontId="65" fillId="3" borderId="52" xfId="49" applyFont="1" applyFill="1" applyBorder="1" applyAlignment="1" applyProtection="1">
      <alignment horizontal="center" vertical="center" wrapText="1"/>
      <protection locked="0"/>
    </xf>
    <xf numFmtId="0" fontId="71" fillId="14" borderId="70" xfId="0" applyFont="1" applyFill="1" applyBorder="1" applyAlignment="1" applyProtection="1">
      <alignment horizontal="center"/>
      <protection locked="0"/>
    </xf>
    <xf numFmtId="0" fontId="68" fillId="0" borderId="71" xfId="0" applyFont="1" applyBorder="1" applyAlignment="1" applyProtection="1">
      <alignment horizontal="center"/>
      <protection locked="0"/>
    </xf>
    <xf numFmtId="0" fontId="68" fillId="0" borderId="12" xfId="0" applyFont="1" applyBorder="1" applyAlignment="1" applyProtection="1">
      <alignment horizontal="center"/>
      <protection locked="0"/>
    </xf>
    <xf numFmtId="0" fontId="68" fillId="0" borderId="70" xfId="0" applyFont="1" applyBorder="1" applyAlignment="1" applyProtection="1">
      <alignment horizontal="center"/>
      <protection locked="0"/>
    </xf>
    <xf numFmtId="0" fontId="68" fillId="3" borderId="71" xfId="0" applyFont="1" applyFill="1" applyBorder="1" applyAlignment="1" applyProtection="1">
      <alignment horizontal="center"/>
      <protection locked="0"/>
    </xf>
    <xf numFmtId="0" fontId="69" fillId="14" borderId="72" xfId="0" applyFont="1" applyFill="1" applyBorder="1" applyAlignment="1" applyProtection="1">
      <alignment horizontal="left" vertical="center" wrapText="1"/>
      <protection locked="0"/>
    </xf>
    <xf numFmtId="0" fontId="70" fillId="15" borderId="73" xfId="0" applyFont="1" applyFill="1" applyBorder="1" applyAlignment="1" applyProtection="1">
      <alignment horizontal="center" vertical="center" wrapText="1"/>
      <protection locked="0"/>
    </xf>
    <xf numFmtId="0" fontId="70" fillId="16" borderId="27" xfId="0" applyFont="1" applyFill="1" applyBorder="1" applyAlignment="1" applyProtection="1">
      <alignment horizontal="center" vertical="center" wrapText="1"/>
      <protection locked="0"/>
    </xf>
    <xf numFmtId="0" fontId="70" fillId="10" borderId="38" xfId="0" applyFont="1" applyFill="1" applyBorder="1" applyAlignment="1" applyProtection="1">
      <alignment horizontal="center" vertical="center" wrapText="1"/>
      <protection locked="0"/>
    </xf>
    <xf numFmtId="0" fontId="70" fillId="17" borderId="29" xfId="0" applyFont="1" applyFill="1" applyBorder="1" applyAlignment="1" applyProtection="1">
      <alignment horizontal="center" vertical="center" wrapText="1"/>
      <protection locked="0"/>
    </xf>
    <xf numFmtId="0" fontId="70" fillId="18" borderId="74" xfId="0" applyFont="1" applyFill="1" applyBorder="1" applyAlignment="1" applyProtection="1">
      <alignment horizontal="center" vertical="center" wrapText="1"/>
      <protection locked="0"/>
    </xf>
    <xf numFmtId="0" fontId="90" fillId="3" borderId="73" xfId="0" applyFont="1" applyFill="1" applyBorder="1" applyAlignment="1" applyProtection="1">
      <alignment horizontal="center" vertical="center" wrapText="1"/>
      <protection locked="0"/>
    </xf>
    <xf numFmtId="192" fontId="70" fillId="0" borderId="75" xfId="0" applyNumberFormat="1" applyFont="1" applyBorder="1" applyAlignment="1" applyProtection="1">
      <alignment horizontal="center" vertical="center" wrapText="1"/>
      <protection locked="0"/>
    </xf>
    <xf numFmtId="192" fontId="70" fillId="0" borderId="11" xfId="0" applyNumberFormat="1" applyFont="1" applyBorder="1" applyAlignment="1" applyProtection="1">
      <alignment horizontal="center" vertical="center"/>
      <protection locked="0"/>
    </xf>
    <xf numFmtId="192" fontId="70" fillId="0" borderId="11" xfId="0" applyNumberFormat="1" applyFont="1" applyBorder="1" applyAlignment="1" applyProtection="1">
      <alignment horizontal="center" vertical="center" wrapText="1"/>
      <protection locked="0"/>
    </xf>
    <xf numFmtId="192" fontId="70" fillId="0" borderId="55" xfId="0" applyNumberFormat="1" applyFont="1" applyBorder="1" applyAlignment="1" applyProtection="1">
      <alignment horizontal="center" vertical="center" wrapText="1"/>
      <protection locked="0"/>
    </xf>
    <xf numFmtId="192" fontId="87" fillId="0" borderId="75" xfId="0" applyNumberFormat="1" applyFont="1" applyBorder="1" applyAlignment="1" applyProtection="1">
      <alignment horizontal="center" vertical="center" wrapText="1"/>
      <protection locked="0"/>
    </xf>
    <xf numFmtId="0" fontId="72" fillId="0" borderId="76" xfId="0" applyFont="1" applyBorder="1" applyAlignment="1" applyProtection="1">
      <alignment horizontal="center" vertical="center" wrapText="1"/>
      <protection locked="0"/>
    </xf>
    <xf numFmtId="192" fontId="70" fillId="0" borderId="77" xfId="0" applyNumberFormat="1" applyFont="1" applyBorder="1" applyAlignment="1" applyProtection="1">
      <alignment horizontal="center" vertical="center" wrapText="1"/>
      <protection locked="0"/>
    </xf>
    <xf numFmtId="192" fontId="70" fillId="0" borderId="7" xfId="0" applyNumberFormat="1" applyFont="1" applyBorder="1" applyAlignment="1" applyProtection="1">
      <alignment horizontal="center" vertical="center"/>
      <protection locked="0"/>
    </xf>
    <xf numFmtId="192" fontId="70" fillId="0" borderId="7" xfId="0" applyNumberFormat="1" applyFont="1" applyBorder="1" applyAlignment="1" applyProtection="1">
      <alignment horizontal="center" vertical="center" wrapText="1"/>
      <protection locked="0"/>
    </xf>
    <xf numFmtId="192" fontId="70" fillId="0" borderId="58" xfId="0" applyNumberFormat="1" applyFont="1" applyBorder="1" applyAlignment="1" applyProtection="1">
      <alignment horizontal="center" vertical="center" wrapText="1"/>
      <protection locked="0"/>
    </xf>
    <xf numFmtId="192" fontId="87" fillId="0" borderId="77" xfId="0" applyNumberFormat="1" applyFont="1" applyBorder="1" applyAlignment="1" applyProtection="1">
      <alignment horizontal="center" vertical="center" wrapText="1"/>
      <protection locked="0"/>
    </xf>
    <xf numFmtId="0" fontId="72" fillId="0" borderId="78" xfId="0" applyFont="1" applyBorder="1" applyAlignment="1" applyProtection="1">
      <alignment horizontal="center" vertical="center" wrapText="1"/>
      <protection locked="0"/>
    </xf>
    <xf numFmtId="192" fontId="70" fillId="0" borderId="79" xfId="0" applyNumberFormat="1" applyFont="1" applyBorder="1" applyAlignment="1" applyProtection="1">
      <alignment horizontal="center" vertical="center" wrapText="1"/>
      <protection locked="0"/>
    </xf>
    <xf numFmtId="192" fontId="70" fillId="0" borderId="2" xfId="0" applyNumberFormat="1" applyFont="1" applyBorder="1" applyAlignment="1" applyProtection="1">
      <alignment horizontal="center" vertical="center"/>
      <protection locked="0"/>
    </xf>
    <xf numFmtId="192" fontId="70" fillId="0" borderId="2" xfId="0" applyNumberFormat="1" applyFont="1" applyBorder="1" applyAlignment="1" applyProtection="1">
      <alignment horizontal="center" vertical="center" wrapText="1"/>
      <protection locked="0"/>
    </xf>
    <xf numFmtId="192" fontId="70" fillId="0" borderId="80" xfId="0" applyNumberFormat="1" applyFont="1" applyBorder="1" applyAlignment="1" applyProtection="1">
      <alignment horizontal="center" vertical="center" wrapText="1"/>
      <protection locked="0"/>
    </xf>
    <xf numFmtId="192" fontId="87" fillId="0" borderId="79" xfId="0" applyNumberFormat="1" applyFont="1" applyBorder="1" applyAlignment="1" applyProtection="1">
      <alignment horizontal="center" vertical="center" wrapText="1"/>
      <protection locked="0"/>
    </xf>
    <xf numFmtId="192" fontId="90" fillId="0" borderId="81" xfId="0" applyNumberFormat="1" applyFont="1" applyBorder="1" applyAlignment="1" applyProtection="1">
      <alignment horizontal="center" vertical="center" wrapText="1"/>
      <protection locked="0"/>
    </xf>
    <xf numFmtId="192" fontId="90" fillId="0" borderId="1" xfId="0" applyNumberFormat="1" applyFont="1" applyBorder="1" applyAlignment="1" applyProtection="1">
      <alignment horizontal="center" vertical="center"/>
      <protection locked="0"/>
    </xf>
    <xf numFmtId="192" fontId="90" fillId="0" borderId="1" xfId="0" applyNumberFormat="1" applyFont="1" applyBorder="1" applyAlignment="1" applyProtection="1">
      <alignment horizontal="center" vertical="center" wrapText="1"/>
      <protection locked="0"/>
    </xf>
    <xf numFmtId="192" fontId="90" fillId="0" borderId="82" xfId="0" applyNumberFormat="1" applyFont="1" applyBorder="1" applyAlignment="1" applyProtection="1">
      <alignment horizontal="center" vertical="center" wrapText="1"/>
      <protection locked="0"/>
    </xf>
    <xf numFmtId="192" fontId="90" fillId="0" borderId="25" xfId="0" applyNumberFormat="1" applyFont="1" applyBorder="1" applyAlignment="1" applyProtection="1">
      <alignment horizontal="center" vertical="center" wrapText="1"/>
      <protection locked="0"/>
    </xf>
    <xf numFmtId="192" fontId="90" fillId="0" borderId="77" xfId="0" applyNumberFormat="1" applyFont="1" applyBorder="1" applyAlignment="1" applyProtection="1">
      <alignment horizontal="center" vertical="center" wrapText="1"/>
      <protection locked="0"/>
    </xf>
    <xf numFmtId="192" fontId="90" fillId="0" borderId="7" xfId="0" applyNumberFormat="1" applyFont="1" applyBorder="1" applyAlignment="1" applyProtection="1">
      <alignment horizontal="center" vertical="center"/>
      <protection locked="0"/>
    </xf>
    <xf numFmtId="192" fontId="90" fillId="0" borderId="7" xfId="0" applyNumberFormat="1" applyFont="1" applyBorder="1" applyAlignment="1" applyProtection="1">
      <alignment horizontal="center" vertical="center" wrapText="1"/>
      <protection locked="0"/>
    </xf>
    <xf numFmtId="192" fontId="90" fillId="0" borderId="58" xfId="0" applyNumberFormat="1" applyFont="1" applyBorder="1" applyAlignment="1" applyProtection="1">
      <alignment horizontal="center" vertical="center" wrapText="1"/>
      <protection locked="0"/>
    </xf>
    <xf numFmtId="0" fontId="76" fillId="0" borderId="76" xfId="0" applyFont="1" applyBorder="1" applyAlignment="1" applyProtection="1">
      <alignment horizontal="center" vertical="center" wrapText="1"/>
      <protection locked="0"/>
    </xf>
    <xf numFmtId="0" fontId="76" fillId="0" borderId="49" xfId="0" applyFont="1" applyBorder="1" applyAlignment="1" applyProtection="1">
      <alignment horizontal="center" vertical="center" wrapText="1"/>
      <protection locked="0"/>
    </xf>
    <xf numFmtId="192" fontId="90" fillId="0" borderId="83" xfId="0" applyNumberFormat="1" applyFont="1" applyBorder="1" applyAlignment="1" applyProtection="1">
      <alignment horizontal="center" vertical="center" wrapText="1"/>
      <protection locked="0"/>
    </xf>
    <xf numFmtId="192" fontId="90" fillId="0" borderId="8" xfId="0" applyNumberFormat="1" applyFont="1" applyBorder="1" applyAlignment="1" applyProtection="1">
      <alignment horizontal="center" vertical="center"/>
      <protection locked="0"/>
    </xf>
    <xf numFmtId="192" fontId="90" fillId="0" borderId="8" xfId="0" applyNumberFormat="1" applyFont="1" applyBorder="1" applyAlignment="1" applyProtection="1">
      <alignment horizontal="center" vertical="center" wrapText="1"/>
      <protection locked="0"/>
    </xf>
    <xf numFmtId="192" fontId="90" fillId="0" borderId="63" xfId="0" applyNumberFormat="1" applyFont="1" applyBorder="1" applyAlignment="1" applyProtection="1">
      <alignment horizontal="center" vertical="center" wrapText="1"/>
      <protection locked="0"/>
    </xf>
    <xf numFmtId="0" fontId="73" fillId="0" borderId="39" xfId="0" applyFont="1" applyBorder="1" applyAlignment="1" applyProtection="1">
      <alignment horizontal="center" vertical="center" wrapText="1"/>
      <protection locked="0"/>
    </xf>
    <xf numFmtId="0" fontId="72" fillId="3" borderId="84" xfId="0" applyFont="1" applyFill="1" applyBorder="1" applyAlignment="1" applyProtection="1">
      <alignment horizontal="center" vertical="center" wrapText="1"/>
      <protection locked="0"/>
    </xf>
    <xf numFmtId="192" fontId="87" fillId="0" borderId="11" xfId="0" applyNumberFormat="1"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192" fontId="70" fillId="0" borderId="85" xfId="0" applyNumberFormat="1" applyFont="1" applyBorder="1" applyAlignment="1" applyProtection="1">
      <alignment horizontal="center" vertical="center" wrapText="1"/>
      <protection locked="0"/>
    </xf>
    <xf numFmtId="192" fontId="87" fillId="0" borderId="7" xfId="0" applyNumberFormat="1" applyFont="1" applyBorder="1" applyAlignment="1" applyProtection="1">
      <alignment horizontal="center" vertical="center" wrapText="1"/>
      <protection locked="0"/>
    </xf>
    <xf numFmtId="0" fontId="73" fillId="3" borderId="76" xfId="0" applyFont="1" applyFill="1" applyBorder="1" applyAlignment="1" applyProtection="1">
      <alignment horizontal="center" vertical="center" wrapText="1"/>
      <protection locked="0"/>
    </xf>
    <xf numFmtId="192" fontId="82" fillId="0" borderId="0" xfId="49" applyNumberFormat="1" applyFont="1" applyAlignment="1" applyProtection="1">
      <alignment horizontal="center" vertical="center"/>
      <protection locked="0"/>
    </xf>
    <xf numFmtId="0" fontId="78" fillId="3" borderId="86" xfId="0" applyFont="1" applyFill="1" applyBorder="1" applyAlignment="1" applyProtection="1">
      <alignment horizontal="center" vertical="center" wrapText="1"/>
      <protection locked="0"/>
    </xf>
    <xf numFmtId="192" fontId="90" fillId="0" borderId="79" xfId="0" applyNumberFormat="1" applyFont="1" applyBorder="1" applyAlignment="1" applyProtection="1">
      <alignment horizontal="center" vertical="center" wrapText="1"/>
      <protection locked="0"/>
    </xf>
    <xf numFmtId="192" fontId="90" fillId="0" borderId="2" xfId="0" applyNumberFormat="1" applyFont="1" applyBorder="1" applyAlignment="1" applyProtection="1">
      <alignment horizontal="center" vertical="center" wrapText="1"/>
      <protection locked="0"/>
    </xf>
    <xf numFmtId="192" fontId="87" fillId="0" borderId="80" xfId="0" applyNumberFormat="1" applyFont="1" applyBorder="1" applyAlignment="1" applyProtection="1">
      <alignment horizontal="center" vertical="center" wrapText="1"/>
      <protection locked="0"/>
    </xf>
    <xf numFmtId="0" fontId="77" fillId="0" borderId="87" xfId="0" applyFont="1" applyBorder="1" applyAlignment="1" applyProtection="1">
      <alignment horizontal="center" vertical="center" wrapText="1"/>
      <protection locked="0"/>
    </xf>
    <xf numFmtId="0" fontId="77" fillId="3" borderId="76" xfId="0" applyFont="1" applyFill="1" applyBorder="1" applyAlignment="1" applyProtection="1">
      <alignment horizontal="center" vertical="center" wrapText="1"/>
      <protection locked="0"/>
    </xf>
    <xf numFmtId="0" fontId="72" fillId="3" borderId="78" xfId="0" applyFont="1" applyFill="1" applyBorder="1" applyAlignment="1" applyProtection="1">
      <alignment horizontal="center" vertical="center" wrapText="1"/>
      <protection locked="0"/>
    </xf>
    <xf numFmtId="0" fontId="77" fillId="3" borderId="88" xfId="0" applyFont="1" applyFill="1" applyBorder="1" applyAlignment="1" applyProtection="1">
      <alignment horizontal="center" vertical="center" wrapText="1"/>
      <protection locked="0"/>
    </xf>
    <xf numFmtId="0" fontId="70" fillId="3" borderId="13" xfId="0" applyFont="1" applyFill="1" applyBorder="1" applyAlignment="1" applyProtection="1">
      <alignment horizontal="center" vertical="center"/>
      <protection locked="0"/>
    </xf>
    <xf numFmtId="0" fontId="0" fillId="3" borderId="14" xfId="0" applyFill="1" applyBorder="1" applyAlignment="1" applyProtection="1">
      <alignment horizontal="center"/>
      <protection locked="0"/>
    </xf>
    <xf numFmtId="0" fontId="70" fillId="3" borderId="14" xfId="0" applyFont="1" applyFill="1" applyBorder="1" applyAlignment="1" applyProtection="1">
      <alignment horizontal="center" vertical="center"/>
      <protection locked="0"/>
    </xf>
    <xf numFmtId="0" fontId="70" fillId="3" borderId="3" xfId="0" applyFont="1" applyFill="1" applyBorder="1" applyAlignment="1" applyProtection="1">
      <alignment horizontal="center" vertical="center"/>
      <protection locked="0"/>
    </xf>
    <xf numFmtId="0" fontId="65" fillId="3" borderId="57" xfId="49" applyFont="1" applyFill="1" applyBorder="1" applyAlignment="1" applyProtection="1">
      <alignment horizontal="center" vertical="center" wrapText="1"/>
      <protection locked="0"/>
    </xf>
    <xf numFmtId="0" fontId="65" fillId="3" borderId="68" xfId="49" applyFont="1" applyFill="1" applyBorder="1" applyAlignment="1" applyProtection="1">
      <alignment horizontal="center" vertical="center" wrapText="1"/>
      <protection locked="0"/>
    </xf>
    <xf numFmtId="0" fontId="91" fillId="3" borderId="67" xfId="49" applyFont="1" applyFill="1" applyBorder="1" applyAlignment="1" applyProtection="1">
      <alignment horizontal="left" vertical="top" wrapText="1"/>
      <protection locked="0"/>
    </xf>
    <xf numFmtId="0" fontId="65" fillId="3" borderId="60" xfId="49" applyFont="1" applyFill="1" applyBorder="1" applyAlignment="1" applyProtection="1">
      <alignment horizontal="center" vertical="center" wrapText="1"/>
      <protection locked="0"/>
    </xf>
    <xf numFmtId="0" fontId="65" fillId="3" borderId="48" xfId="49" applyFont="1" applyFill="1" applyBorder="1" applyAlignment="1" applyProtection="1">
      <alignment horizontal="center" vertical="center" wrapText="1"/>
      <protection locked="0"/>
    </xf>
    <xf numFmtId="0" fontId="65" fillId="3" borderId="46" xfId="49" applyFont="1" applyFill="1" applyBorder="1" applyAlignment="1" applyProtection="1">
      <alignment horizontal="left" vertical="center"/>
      <protection locked="0"/>
    </xf>
    <xf numFmtId="0" fontId="65" fillId="3" borderId="42" xfId="49" applyFont="1" applyFill="1" applyBorder="1" applyAlignment="1" applyProtection="1">
      <alignment horizontal="left" vertical="center"/>
      <protection locked="0"/>
    </xf>
    <xf numFmtId="0" fontId="65" fillId="3" borderId="61" xfId="49" applyFont="1" applyFill="1" applyBorder="1" applyAlignment="1" applyProtection="1">
      <alignment horizontal="center" vertical="center" wrapText="1"/>
      <protection locked="0"/>
    </xf>
    <xf numFmtId="0" fontId="65" fillId="3" borderId="43" xfId="49" applyFont="1" applyFill="1" applyBorder="1" applyAlignment="1" applyProtection="1">
      <alignment horizontal="center" vertical="center" wrapText="1"/>
      <protection locked="0"/>
    </xf>
    <xf numFmtId="0" fontId="65" fillId="3" borderId="42" xfId="49" applyFont="1" applyFill="1" applyBorder="1" applyAlignment="1" applyProtection="1">
      <alignment horizontal="left" vertical="top" wrapText="1"/>
      <protection locked="0"/>
    </xf>
    <xf numFmtId="0" fontId="65" fillId="3" borderId="69" xfId="49" applyFont="1" applyFill="1" applyBorder="1" applyAlignment="1" applyProtection="1">
      <alignment horizontal="center" vertical="center" wrapText="1"/>
      <protection locked="0"/>
    </xf>
    <xf numFmtId="0" fontId="65" fillId="3" borderId="53" xfId="49" applyFont="1" applyFill="1" applyBorder="1" applyAlignment="1" applyProtection="1">
      <alignment horizontal="center" vertical="center" wrapText="1"/>
      <protection locked="0"/>
    </xf>
    <xf numFmtId="0" fontId="65" fillId="3" borderId="52" xfId="49" applyFont="1" applyFill="1" applyBorder="1" applyAlignment="1" applyProtection="1">
      <alignment vertical="top" wrapText="1"/>
      <protection locked="0"/>
    </xf>
    <xf numFmtId="0" fontId="65" fillId="3" borderId="67" xfId="49" applyFont="1" applyFill="1" applyBorder="1" applyAlignment="1" applyProtection="1">
      <alignment horizontal="left" vertical="top" wrapText="1"/>
      <protection locked="0"/>
    </xf>
    <xf numFmtId="0" fontId="92" fillId="3" borderId="0" xfId="49" applyFont="1" applyFill="1" applyAlignment="1" applyProtection="1">
      <alignment horizontal="right" vertical="center"/>
      <protection locked="0"/>
    </xf>
    <xf numFmtId="0" fontId="68" fillId="3" borderId="12" xfId="0" applyFont="1" applyFill="1" applyBorder="1" applyAlignment="1" applyProtection="1">
      <alignment horizontal="center"/>
      <protection locked="0"/>
    </xf>
    <xf numFmtId="0" fontId="68" fillId="0" borderId="89" xfId="0" applyFont="1" applyBorder="1" applyAlignment="1" applyProtection="1">
      <alignment horizontal="center" vertical="center" wrapText="1"/>
      <protection locked="0"/>
    </xf>
    <xf numFmtId="0" fontId="68" fillId="14" borderId="77" xfId="0" applyFont="1" applyFill="1" applyBorder="1" applyAlignment="1" applyProtection="1">
      <alignment horizontal="center" vertical="center" wrapText="1"/>
      <protection locked="0"/>
    </xf>
    <xf numFmtId="0" fontId="70" fillId="19" borderId="26" xfId="0" applyFont="1" applyFill="1" applyBorder="1" applyAlignment="1" applyProtection="1">
      <alignment horizontal="center" vertical="center" wrapText="1"/>
      <protection locked="0"/>
    </xf>
    <xf numFmtId="0" fontId="70" fillId="6" borderId="73" xfId="0" applyFont="1" applyFill="1" applyBorder="1" applyAlignment="1" applyProtection="1">
      <alignment horizontal="center" vertical="center" wrapText="1"/>
      <protection locked="0"/>
    </xf>
    <xf numFmtId="0" fontId="70" fillId="20" borderId="26" xfId="0" applyFont="1" applyFill="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68" fillId="14" borderId="83" xfId="0" applyFont="1" applyFill="1" applyBorder="1" applyAlignment="1" applyProtection="1">
      <alignment horizontal="center" vertical="center" wrapText="1"/>
      <protection locked="0"/>
    </xf>
    <xf numFmtId="192" fontId="87" fillId="0" borderId="55" xfId="0" applyNumberFormat="1" applyFont="1" applyBorder="1" applyAlignment="1" applyProtection="1">
      <alignment horizontal="center" vertical="center" wrapText="1"/>
      <protection locked="0"/>
    </xf>
    <xf numFmtId="192" fontId="70" fillId="0" borderId="91" xfId="0" applyNumberFormat="1" applyFont="1" applyBorder="1" applyAlignment="1">
      <alignment horizontal="center" vertical="center" wrapText="1"/>
    </xf>
    <xf numFmtId="180" fontId="87" fillId="0" borderId="91" xfId="0" applyNumberFormat="1" applyFont="1" applyBorder="1" applyAlignment="1">
      <alignment horizontal="center" vertical="center" wrapText="1"/>
    </xf>
    <xf numFmtId="196" fontId="70" fillId="3" borderId="75" xfId="0" applyNumberFormat="1" applyFont="1" applyFill="1" applyBorder="1" applyAlignment="1">
      <alignment horizontal="center" vertical="center" wrapText="1"/>
    </xf>
    <xf numFmtId="192" fontId="87" fillId="0" borderId="58" xfId="0" applyNumberFormat="1" applyFont="1" applyBorder="1" applyAlignment="1" applyProtection="1">
      <alignment horizontal="center" vertical="center" wrapText="1"/>
      <protection locked="0"/>
    </xf>
    <xf numFmtId="192" fontId="70" fillId="0" borderId="89" xfId="0" applyNumberFormat="1" applyFont="1" applyBorder="1" applyAlignment="1">
      <alignment horizontal="center" vertical="center" wrapText="1"/>
    </xf>
    <xf numFmtId="180" fontId="87" fillId="0" borderId="89" xfId="0" applyNumberFormat="1" applyFont="1" applyBorder="1" applyAlignment="1">
      <alignment horizontal="center" vertical="center" wrapText="1"/>
    </xf>
    <xf numFmtId="196" fontId="70" fillId="3" borderId="77" xfId="0" applyNumberFormat="1" applyFont="1" applyFill="1" applyBorder="1" applyAlignment="1">
      <alignment horizontal="center" vertical="center" wrapText="1"/>
    </xf>
    <xf numFmtId="192" fontId="70" fillId="0" borderId="92" xfId="0" applyNumberFormat="1" applyFont="1" applyBorder="1" applyAlignment="1">
      <alignment horizontal="center" vertical="center" wrapText="1"/>
    </xf>
    <xf numFmtId="192" fontId="90" fillId="0" borderId="93" xfId="0" applyNumberFormat="1" applyFont="1" applyBorder="1" applyAlignment="1">
      <alignment horizontal="center" vertical="center" wrapText="1"/>
    </xf>
    <xf numFmtId="192" fontId="90" fillId="0" borderId="89" xfId="0" applyNumberFormat="1" applyFont="1" applyBorder="1" applyAlignment="1">
      <alignment horizontal="center" vertical="center" wrapText="1"/>
    </xf>
    <xf numFmtId="192" fontId="90" fillId="0" borderId="90" xfId="0" applyNumberFormat="1" applyFont="1" applyBorder="1" applyAlignment="1">
      <alignment horizontal="center" vertical="center" wrapText="1"/>
    </xf>
    <xf numFmtId="180" fontId="87" fillId="0" borderId="90" xfId="0" applyNumberFormat="1" applyFont="1" applyBorder="1" applyAlignment="1">
      <alignment horizontal="center" vertical="center" wrapText="1"/>
    </xf>
    <xf numFmtId="196" fontId="70" fillId="3" borderId="83" xfId="0" applyNumberFormat="1" applyFont="1" applyFill="1" applyBorder="1" applyAlignment="1">
      <alignment horizontal="center" vertical="center" wrapText="1"/>
    </xf>
    <xf numFmtId="192" fontId="93" fillId="0" borderId="55" xfId="0" applyNumberFormat="1" applyFont="1" applyBorder="1" applyAlignment="1" applyProtection="1">
      <alignment horizontal="center" vertical="center" wrapText="1"/>
      <protection locked="0"/>
    </xf>
    <xf numFmtId="192" fontId="93" fillId="0" borderId="58" xfId="0" applyNumberFormat="1" applyFont="1" applyBorder="1" applyAlignment="1" applyProtection="1">
      <alignment horizontal="center" vertical="center" wrapText="1"/>
      <protection locked="0"/>
    </xf>
    <xf numFmtId="192" fontId="90" fillId="0" borderId="80" xfId="0" applyNumberFormat="1" applyFont="1" applyBorder="1" applyAlignment="1" applyProtection="1">
      <alignment horizontal="center" vertical="center" wrapText="1"/>
      <protection locked="0"/>
    </xf>
    <xf numFmtId="192" fontId="90" fillId="0" borderId="14" xfId="0" applyNumberFormat="1" applyFont="1" applyBorder="1" applyAlignment="1" applyProtection="1">
      <alignment horizontal="center" vertical="center" wrapText="1"/>
      <protection locked="0"/>
    </xf>
    <xf numFmtId="0" fontId="94" fillId="3" borderId="0" xfId="0" applyFont="1" applyFill="1" applyAlignment="1" applyProtection="1">
      <alignment horizontal="right"/>
      <protection locked="0"/>
    </xf>
    <xf numFmtId="197" fontId="94" fillId="10" borderId="94" xfId="0" applyNumberFormat="1" applyFont="1" applyFill="1" applyBorder="1" applyAlignment="1">
      <alignment horizontal="center" vertical="center"/>
    </xf>
    <xf numFmtId="197" fontId="94" fillId="0" borderId="0" xfId="0" applyNumberFormat="1" applyFont="1" applyAlignment="1">
      <alignment horizontal="center" vertical="center"/>
    </xf>
    <xf numFmtId="0" fontId="0" fillId="3" borderId="12" xfId="0" applyFill="1" applyBorder="1" applyAlignment="1" applyProtection="1">
      <protection locked="0"/>
    </xf>
    <xf numFmtId="0" fontId="65" fillId="3" borderId="57" xfId="49" applyFont="1" applyFill="1" applyBorder="1" applyAlignment="1" applyProtection="1">
      <alignment horizontal="left" vertical="top" wrapText="1"/>
      <protection locked="0"/>
    </xf>
    <xf numFmtId="0" fontId="65" fillId="3" borderId="68" xfId="49" applyFont="1" applyFill="1" applyBorder="1" applyAlignment="1" applyProtection="1">
      <alignment horizontal="left" vertical="top" wrapText="1"/>
      <protection locked="0"/>
    </xf>
    <xf numFmtId="0" fontId="65" fillId="3" borderId="95" xfId="49" applyFont="1" applyFill="1" applyBorder="1" applyAlignment="1" applyProtection="1">
      <alignment horizontal="left" vertical="center"/>
      <protection locked="0"/>
    </xf>
    <xf numFmtId="0" fontId="65" fillId="3" borderId="51" xfId="49" applyFont="1" applyFill="1" applyBorder="1" applyAlignment="1" applyProtection="1">
      <alignment horizontal="left" vertical="center"/>
      <protection locked="0"/>
    </xf>
    <xf numFmtId="0" fontId="79" fillId="3" borderId="61" xfId="49" applyFont="1" applyFill="1" applyBorder="1" applyAlignment="1" applyProtection="1">
      <alignment horizontal="left" vertical="center"/>
      <protection locked="0"/>
    </xf>
    <xf numFmtId="0" fontId="79" fillId="3" borderId="43" xfId="49" applyFont="1" applyFill="1" applyBorder="1" applyAlignment="1" applyProtection="1">
      <alignment horizontal="left" vertical="center"/>
      <protection locked="0"/>
    </xf>
    <xf numFmtId="0" fontId="65" fillId="3" borderId="61" xfId="49" applyFont="1" applyFill="1" applyBorder="1" applyAlignment="1" applyProtection="1">
      <alignment horizontal="left" vertical="top" wrapText="1"/>
      <protection locked="0"/>
    </xf>
    <xf numFmtId="0" fontId="65" fillId="3" borderId="43" xfId="49" applyFont="1" applyFill="1" applyBorder="1" applyAlignment="1" applyProtection="1">
      <alignment horizontal="left" vertical="top" wrapText="1"/>
      <protection locked="0"/>
    </xf>
    <xf numFmtId="0" fontId="65" fillId="3" borderId="69" xfId="49" applyFont="1" applyFill="1" applyBorder="1" applyAlignment="1" applyProtection="1">
      <alignment vertical="top" wrapText="1"/>
      <protection locked="0"/>
    </xf>
    <xf numFmtId="0" fontId="65" fillId="3" borderId="53" xfId="49" applyFont="1" applyFill="1" applyBorder="1" applyAlignment="1" applyProtection="1">
      <alignment vertical="top" wrapText="1"/>
      <protection locked="0"/>
    </xf>
    <xf numFmtId="0" fontId="79" fillId="3" borderId="60" xfId="49" applyFont="1" applyFill="1" applyBorder="1" applyAlignment="1" applyProtection="1">
      <alignment horizontal="center" vertical="center" wrapText="1"/>
      <protection locked="0"/>
    </xf>
    <xf numFmtId="0" fontId="79" fillId="3" borderId="48" xfId="49" applyFont="1" applyFill="1" applyBorder="1" applyAlignment="1" applyProtection="1">
      <alignment horizontal="center" vertical="center" wrapText="1"/>
      <protection locked="0"/>
    </xf>
    <xf numFmtId="0" fontId="66" fillId="3" borderId="96" xfId="49" applyFont="1" applyFill="1" applyBorder="1" applyAlignment="1" applyProtection="1">
      <alignment horizontal="center" vertical="center" wrapText="1"/>
      <protection locked="0"/>
    </xf>
    <xf numFmtId="0" fontId="66" fillId="3" borderId="77" xfId="49" applyFont="1" applyFill="1" applyBorder="1" applyAlignment="1" applyProtection="1">
      <alignment horizontal="center" vertical="center" wrapText="1"/>
      <protection locked="0"/>
    </xf>
    <xf numFmtId="0" fontId="66" fillId="3" borderId="64" xfId="49" applyFont="1" applyFill="1" applyBorder="1" applyAlignment="1" applyProtection="1">
      <alignment horizontal="center" vertical="center" wrapText="1"/>
      <protection locked="0"/>
    </xf>
    <xf numFmtId="0" fontId="80" fillId="3" borderId="97" xfId="0" applyFont="1" applyFill="1" applyBorder="1" applyAlignment="1" applyProtection="1">
      <alignment horizontal="center" vertical="center" wrapText="1"/>
      <protection locked="0"/>
    </xf>
    <xf numFmtId="0" fontId="36" fillId="3" borderId="57" xfId="49" applyFont="1" applyFill="1" applyBorder="1" applyAlignment="1" applyProtection="1">
      <alignment horizontal="left" vertical="center" wrapText="1"/>
      <protection locked="0"/>
    </xf>
    <xf numFmtId="0" fontId="80" fillId="3" borderId="98" xfId="0" applyFont="1" applyFill="1" applyBorder="1" applyAlignment="1" applyProtection="1">
      <alignment horizontal="center" vertical="center" wrapText="1"/>
      <protection locked="0"/>
    </xf>
    <xf numFmtId="0" fontId="81" fillId="3" borderId="96" xfId="49" applyFont="1" applyFill="1" applyBorder="1" applyAlignment="1" applyProtection="1">
      <alignment horizontal="center" vertical="center" wrapText="1"/>
      <protection locked="0"/>
    </xf>
    <xf numFmtId="0" fontId="65" fillId="3" borderId="42" xfId="6" applyFont="1" applyFill="1" applyBorder="1" applyAlignment="1" applyProtection="1">
      <alignment horizontal="left" vertical="center" wrapText="1"/>
      <protection locked="0"/>
    </xf>
    <xf numFmtId="0" fontId="81" fillId="3" borderId="99" xfId="49" applyFont="1" applyFill="1" applyBorder="1" applyAlignment="1" applyProtection="1">
      <alignment horizontal="center" vertical="center" wrapText="1"/>
      <protection locked="0"/>
    </xf>
    <xf numFmtId="0" fontId="80" fillId="3" borderId="100" xfId="0" applyFont="1" applyFill="1" applyBorder="1" applyAlignment="1" applyProtection="1">
      <alignment horizontal="center" vertical="center" wrapText="1"/>
      <protection locked="0"/>
    </xf>
    <xf numFmtId="0" fontId="81" fillId="3" borderId="52" xfId="49" applyFont="1" applyFill="1" applyBorder="1" applyAlignment="1" applyProtection="1">
      <alignment horizontal="left" vertical="top" wrapText="1"/>
      <protection locked="0"/>
    </xf>
    <xf numFmtId="0" fontId="81" fillId="3" borderId="69" xfId="49" applyFont="1" applyFill="1" applyBorder="1" applyAlignment="1" applyProtection="1">
      <alignment horizontal="left" vertical="top" wrapText="1"/>
      <protection locked="0"/>
    </xf>
    <xf numFmtId="0" fontId="81" fillId="3" borderId="0" xfId="49" applyFont="1" applyFill="1" applyAlignment="1" applyProtection="1">
      <alignment horizontal="center" vertical="center"/>
      <protection locked="0"/>
    </xf>
    <xf numFmtId="179" fontId="81" fillId="3" borderId="0" xfId="49" applyNumberFormat="1" applyFont="1" applyFill="1" applyAlignment="1" applyProtection="1">
      <alignment horizontal="center" vertical="center"/>
      <protection locked="0"/>
    </xf>
    <xf numFmtId="3" fontId="81" fillId="3" borderId="0" xfId="49" applyNumberFormat="1" applyFont="1" applyFill="1" applyAlignment="1" applyProtection="1">
      <alignment horizontal="center" vertical="center"/>
      <protection locked="0"/>
    </xf>
    <xf numFmtId="0" fontId="95" fillId="3" borderId="0" xfId="0" applyFont="1" applyFill="1" applyAlignment="1" applyProtection="1">
      <protection locked="0"/>
    </xf>
    <xf numFmtId="0" fontId="96" fillId="3" borderId="0" xfId="0" applyFont="1" applyFill="1" applyAlignment="1" applyProtection="1">
      <protection locked="0"/>
    </xf>
    <xf numFmtId="0" fontId="96" fillId="3" borderId="12" xfId="0" applyFont="1" applyFill="1" applyBorder="1" applyAlignment="1" applyProtection="1">
      <alignment horizontal="center"/>
      <protection locked="0"/>
    </xf>
    <xf numFmtId="0" fontId="70" fillId="3" borderId="0" xfId="0" applyFont="1" applyFill="1" applyAlignment="1" applyProtection="1">
      <alignment horizontal="left"/>
      <protection locked="0"/>
    </xf>
    <xf numFmtId="0" fontId="0" fillId="3" borderId="0" xfId="0" applyFill="1" applyAlignment="1" applyProtection="1">
      <alignment horizontal="left"/>
      <protection locked="0"/>
    </xf>
    <xf numFmtId="3" fontId="66" fillId="0" borderId="0" xfId="49" applyNumberFormat="1" applyFont="1" applyAlignment="1" applyProtection="1">
      <alignment horizontal="left" vertical="center"/>
      <protection locked="0"/>
    </xf>
    <xf numFmtId="178" fontId="81" fillId="3" borderId="0" xfId="49" applyNumberFormat="1" applyFont="1" applyFill="1" applyAlignment="1" applyProtection="1">
      <alignment horizontal="center" vertical="center"/>
      <protection locked="0"/>
    </xf>
    <xf numFmtId="58" fontId="96" fillId="3" borderId="0" xfId="0" applyNumberFormat="1" applyFont="1" applyFill="1" applyAlignment="1" applyProtection="1">
      <protection locked="0"/>
    </xf>
    <xf numFmtId="179" fontId="81" fillId="3" borderId="0" xfId="49" applyNumberFormat="1" applyFont="1" applyFill="1" applyAlignment="1" applyProtection="1">
      <alignment horizontal="left" vertical="center"/>
      <protection locked="0"/>
    </xf>
    <xf numFmtId="0" fontId="81" fillId="3" borderId="0" xfId="49" applyFont="1" applyFill="1" applyAlignment="1" applyProtection="1">
      <alignment horizontal="left" vertical="center"/>
      <protection locked="0"/>
    </xf>
    <xf numFmtId="195" fontId="65" fillId="3" borderId="49" xfId="49" applyNumberFormat="1" applyFont="1" applyFill="1" applyBorder="1" applyAlignment="1" applyProtection="1">
      <alignment horizontal="center" vertical="center" wrapText="1"/>
      <protection locked="0"/>
    </xf>
    <xf numFmtId="195" fontId="65" fillId="3" borderId="101" xfId="49" applyNumberFormat="1" applyFont="1" applyFill="1" applyBorder="1" applyAlignment="1" applyProtection="1">
      <alignment horizontal="center" vertical="center" wrapText="1"/>
      <protection locked="0"/>
    </xf>
    <xf numFmtId="195" fontId="65" fillId="3" borderId="50" xfId="49" applyNumberFormat="1" applyFont="1" applyFill="1" applyBorder="1" applyAlignment="1" applyProtection="1">
      <alignment horizontal="center" vertical="center" wrapText="1"/>
      <protection locked="0"/>
    </xf>
    <xf numFmtId="195" fontId="65" fillId="3" borderId="52" xfId="49" applyNumberFormat="1" applyFont="1" applyFill="1" applyBorder="1" applyAlignment="1" applyProtection="1">
      <alignment horizontal="center" vertical="center" wrapText="1"/>
      <protection locked="0"/>
    </xf>
    <xf numFmtId="195" fontId="65" fillId="3" borderId="69" xfId="49" applyNumberFormat="1" applyFont="1" applyFill="1" applyBorder="1" applyAlignment="1" applyProtection="1">
      <alignment horizontal="center" vertical="center" wrapText="1"/>
      <protection locked="0"/>
    </xf>
    <xf numFmtId="195" fontId="65" fillId="3" borderId="53" xfId="49" applyNumberFormat="1" applyFont="1" applyFill="1" applyBorder="1" applyAlignment="1" applyProtection="1">
      <alignment horizontal="center" vertical="center" wrapText="1"/>
      <protection locked="0"/>
    </xf>
    <xf numFmtId="195" fontId="65" fillId="3" borderId="42" xfId="49" applyNumberFormat="1" applyFont="1" applyFill="1" applyBorder="1" applyAlignment="1" applyProtection="1">
      <alignment horizontal="center" vertical="top" wrapText="1"/>
      <protection locked="0"/>
    </xf>
    <xf numFmtId="195" fontId="65" fillId="3" borderId="61" xfId="49" applyNumberFormat="1" applyFont="1" applyFill="1" applyBorder="1" applyAlignment="1" applyProtection="1">
      <alignment horizontal="center" vertical="top" wrapText="1"/>
      <protection locked="0"/>
    </xf>
    <xf numFmtId="195" fontId="65" fillId="3" borderId="43" xfId="49" applyNumberFormat="1" applyFont="1" applyFill="1" applyBorder="1" applyAlignment="1" applyProtection="1">
      <alignment horizontal="center" vertical="top" wrapText="1"/>
      <protection locked="0"/>
    </xf>
    <xf numFmtId="195" fontId="65" fillId="3" borderId="101" xfId="49" applyNumberFormat="1" applyFont="1" applyFill="1" applyBorder="1" applyAlignment="1" applyProtection="1">
      <alignment horizontal="center" vertical="top" wrapText="1"/>
      <protection locked="0"/>
    </xf>
    <xf numFmtId="195" fontId="65" fillId="3" borderId="50" xfId="49" applyNumberFormat="1" applyFont="1" applyFill="1" applyBorder="1" applyAlignment="1" applyProtection="1">
      <alignment horizontal="center" vertical="top" wrapText="1"/>
      <protection locked="0"/>
    </xf>
    <xf numFmtId="0" fontId="81" fillId="3" borderId="53" xfId="49" applyFont="1" applyFill="1" applyBorder="1" applyAlignment="1" applyProtection="1">
      <alignment horizontal="left" vertical="top" wrapText="1"/>
      <protection locked="0"/>
    </xf>
    <xf numFmtId="0" fontId="65" fillId="3" borderId="52" xfId="49" applyFont="1" applyFill="1" applyBorder="1" applyAlignment="1" applyProtection="1">
      <alignment horizontal="center" vertical="top" wrapText="1"/>
      <protection locked="0"/>
    </xf>
    <xf numFmtId="0" fontId="65" fillId="0" borderId="42" xfId="49" applyFont="1" applyBorder="1" applyAlignment="1" applyProtection="1">
      <alignment horizontal="center" vertical="center"/>
      <protection locked="0"/>
    </xf>
    <xf numFmtId="0" fontId="65" fillId="3" borderId="42" xfId="49" applyFont="1" applyFill="1" applyBorder="1" applyAlignment="1" applyProtection="1">
      <alignment horizontal="center" vertical="top" wrapText="1"/>
      <protection locked="0"/>
    </xf>
    <xf numFmtId="0" fontId="65" fillId="3" borderId="49" xfId="49" applyFont="1" applyFill="1" applyBorder="1" applyAlignment="1" applyProtection="1">
      <alignment horizontal="center" vertical="top" wrapText="1"/>
      <protection locked="0"/>
    </xf>
    <xf numFmtId="58" fontId="65" fillId="3" borderId="47" xfId="49" applyNumberFormat="1" applyFont="1" applyFill="1" applyBorder="1" applyProtection="1">
      <alignment vertical="center"/>
      <protection locked="0"/>
    </xf>
    <xf numFmtId="0" fontId="65" fillId="3" borderId="42" xfId="49" applyFont="1" applyFill="1" applyBorder="1" applyProtection="1">
      <alignment vertical="center"/>
      <protection locked="0"/>
    </xf>
    <xf numFmtId="0" fontId="65" fillId="3" borderId="42" xfId="49" applyFont="1" applyFill="1" applyBorder="1" applyAlignment="1" applyProtection="1">
      <alignment horizontal="left" vertical="top"/>
      <protection locked="0"/>
    </xf>
    <xf numFmtId="0" fontId="65" fillId="3" borderId="49" xfId="49" applyFont="1" applyFill="1" applyBorder="1" applyAlignment="1" applyProtection="1">
      <alignment horizontal="left" vertical="top" wrapText="1"/>
      <protection locked="0"/>
    </xf>
    <xf numFmtId="0" fontId="65" fillId="3" borderId="69" xfId="49" applyFont="1" applyFill="1" applyBorder="1" applyAlignment="1" applyProtection="1">
      <alignment horizontal="center" vertical="top" wrapText="1"/>
      <protection locked="0"/>
    </xf>
    <xf numFmtId="0" fontId="65" fillId="3" borderId="53" xfId="49" applyFont="1" applyFill="1" applyBorder="1" applyAlignment="1" applyProtection="1">
      <alignment horizontal="center" vertical="top" wrapText="1"/>
      <protection locked="0"/>
    </xf>
    <xf numFmtId="0" fontId="65" fillId="0" borderId="52" xfId="49" applyFont="1" applyBorder="1" applyAlignment="1" applyProtection="1">
      <alignment horizontal="left" vertical="center"/>
      <protection locked="0"/>
    </xf>
    <xf numFmtId="0" fontId="65" fillId="0" borderId="61" xfId="49" applyFont="1" applyBorder="1" applyAlignment="1" applyProtection="1">
      <alignment horizontal="center" vertical="center"/>
      <protection locked="0"/>
    </xf>
    <xf numFmtId="0" fontId="65" fillId="0" borderId="43" xfId="49" applyFont="1" applyBorder="1" applyAlignment="1" applyProtection="1">
      <alignment horizontal="center" vertical="center"/>
      <protection locked="0"/>
    </xf>
    <xf numFmtId="0" fontId="65" fillId="3" borderId="61" xfId="49" applyFont="1" applyFill="1" applyBorder="1" applyAlignment="1" applyProtection="1">
      <alignment horizontal="center" vertical="top" wrapText="1"/>
      <protection locked="0"/>
    </xf>
    <xf numFmtId="0" fontId="65" fillId="3" borderId="43" xfId="49" applyFont="1" applyFill="1" applyBorder="1" applyAlignment="1" applyProtection="1">
      <alignment horizontal="center" vertical="top" wrapText="1"/>
      <protection locked="0"/>
    </xf>
    <xf numFmtId="0" fontId="65" fillId="3" borderId="101" xfId="49" applyFont="1" applyFill="1" applyBorder="1" applyAlignment="1" applyProtection="1">
      <alignment horizontal="center" vertical="top" wrapText="1"/>
      <protection locked="0"/>
    </xf>
    <xf numFmtId="0" fontId="65" fillId="3" borderId="50" xfId="49" applyFont="1" applyFill="1" applyBorder="1" applyAlignment="1" applyProtection="1">
      <alignment horizontal="center" vertical="top" wrapText="1"/>
      <protection locked="0"/>
    </xf>
    <xf numFmtId="0" fontId="66" fillId="0" borderId="102" xfId="49" applyFont="1" applyBorder="1" applyAlignment="1" applyProtection="1">
      <alignment horizontal="left" vertical="center"/>
      <protection locked="0"/>
    </xf>
    <xf numFmtId="0" fontId="65" fillId="3" borderId="60" xfId="49" applyFont="1" applyFill="1" applyBorder="1" applyProtection="1">
      <alignment vertical="center"/>
      <protection locked="0"/>
    </xf>
    <xf numFmtId="0" fontId="65" fillId="3" borderId="48" xfId="49" applyFont="1" applyFill="1" applyBorder="1" applyProtection="1">
      <alignment vertical="center"/>
      <protection locked="0"/>
    </xf>
    <xf numFmtId="0" fontId="66" fillId="0" borderId="103" xfId="49" applyFont="1" applyBorder="1" applyAlignment="1" applyProtection="1">
      <alignment horizontal="left" vertical="center"/>
      <protection locked="0"/>
    </xf>
    <xf numFmtId="0" fontId="65" fillId="3" borderId="61" xfId="49" applyFont="1" applyFill="1" applyBorder="1" applyProtection="1">
      <alignment vertical="center"/>
      <protection locked="0"/>
    </xf>
    <xf numFmtId="0" fontId="65" fillId="3" borderId="43" xfId="49" applyFont="1" applyFill="1" applyBorder="1" applyProtection="1">
      <alignment vertical="center"/>
      <protection locked="0"/>
    </xf>
    <xf numFmtId="0" fontId="65" fillId="3" borderId="61" xfId="49" applyFont="1" applyFill="1" applyBorder="1" applyAlignment="1" applyProtection="1">
      <alignment horizontal="left" vertical="top"/>
      <protection locked="0"/>
    </xf>
    <xf numFmtId="0" fontId="65" fillId="3" borderId="43" xfId="49" applyFont="1" applyFill="1" applyBorder="1" applyAlignment="1" applyProtection="1">
      <alignment horizontal="left" vertical="top"/>
      <protection locked="0"/>
    </xf>
    <xf numFmtId="0" fontId="65" fillId="3" borderId="61" xfId="49" applyFont="1" applyFill="1" applyBorder="1" applyAlignment="1" applyProtection="1">
      <alignment horizontal="left" vertical="center"/>
      <protection locked="0"/>
    </xf>
    <xf numFmtId="0" fontId="65" fillId="3" borderId="43" xfId="49" applyFont="1" applyFill="1" applyBorder="1" applyAlignment="1" applyProtection="1">
      <alignment horizontal="left" vertical="center"/>
      <protection locked="0"/>
    </xf>
    <xf numFmtId="0" fontId="65" fillId="3" borderId="101" xfId="49" applyFont="1" applyFill="1" applyBorder="1" applyAlignment="1" applyProtection="1">
      <alignment horizontal="left" vertical="top" wrapText="1"/>
      <protection locked="0"/>
    </xf>
    <xf numFmtId="0" fontId="65" fillId="3" borderId="50" xfId="49" applyFont="1" applyFill="1" applyBorder="1" applyAlignment="1" applyProtection="1">
      <alignment horizontal="left" vertical="top" wrapText="1"/>
      <protection locked="0"/>
    </xf>
    <xf numFmtId="0" fontId="65" fillId="0" borderId="69" xfId="49" applyFont="1" applyBorder="1" applyAlignment="1" applyProtection="1">
      <alignment horizontal="left" vertical="center"/>
      <protection locked="0"/>
    </xf>
    <xf numFmtId="0" fontId="65" fillId="0" borderId="53" xfId="49" applyFont="1" applyBorder="1" applyAlignment="1" applyProtection="1">
      <alignment horizontal="left" vertical="center"/>
      <protection locked="0"/>
    </xf>
    <xf numFmtId="0" fontId="65" fillId="3" borderId="52" xfId="49" applyFont="1" applyFill="1" applyBorder="1" applyAlignment="1" applyProtection="1" quotePrefix="1">
      <alignment horizontal="center" vertical="top" wrapText="1"/>
      <protection locked="0"/>
    </xf>
    <xf numFmtId="0" fontId="12" fillId="0" borderId="11" xfId="49" applyFont="1" applyBorder="1" applyAlignment="1" quotePrefix="1">
      <alignment horizontal="center" vertical="center" wrapText="1"/>
    </xf>
    <xf numFmtId="0" fontId="25" fillId="0" borderId="1" xfId="49" applyFont="1" applyBorder="1" applyAlignment="1" quotePrefix="1">
      <alignment horizontal="center" vertical="center" wrapText="1"/>
    </xf>
    <xf numFmtId="0" fontId="14" fillId="0" borderId="1" xfId="49" applyFont="1" applyBorder="1" applyAlignment="1" quotePrefix="1">
      <alignment horizontal="center" vertical="center" wrapText="1"/>
    </xf>
    <xf numFmtId="192" fontId="3" fillId="2" borderId="7" xfId="49" applyNumberFormat="1" applyFont="1" applyFill="1" applyBorder="1" applyAlignment="1" quotePrefix="1">
      <alignment horizontal="center" vertical="center"/>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s>
  <dxfs count="15">
    <dxf>
      <font>
        <b val="0"/>
        <i val="0"/>
        <color indexed="9"/>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1"/>
        <i val="0"/>
      </font>
      <fill>
        <patternFill patternType="solid">
          <bgColor rgb="FFFFFF00"/>
        </patternFill>
      </fill>
    </dxf>
    <dxf>
      <font>
        <b val="1"/>
        <i val="0"/>
        <color rgb="FFFF0000"/>
      </font>
      <fill>
        <patternFill patternType="solid">
          <bgColor theme="5" tint="0.399914548173467"/>
        </patternFill>
      </fill>
    </dxf>
    <dxf>
      <font>
        <b val="1"/>
        <i val="0"/>
        <color theme="1"/>
      </font>
      <fill>
        <patternFill patternType="solid">
          <bgColor rgb="FFFFFF00"/>
        </patternFill>
      </fill>
    </dxf>
    <dxf>
      <font>
        <b val="1"/>
        <i val="0"/>
        <color rgb="FFFF0000"/>
      </font>
      <fill>
        <patternFill patternType="solid">
          <bgColor theme="5" tint="0.599963377788629"/>
        </patternFill>
      </fill>
    </dxf>
    <dxf>
      <font>
        <b val="1"/>
        <i val="0"/>
        <color rgb="FFFF0000"/>
      </font>
      <fill>
        <patternFill patternType="solid">
          <bgColor rgb="FFFF9999"/>
        </patternFill>
      </fill>
    </dxf>
    <dxf>
      <font>
        <b val="1"/>
        <i val="0"/>
        <color auto="1"/>
      </font>
      <fill>
        <patternFill patternType="solid">
          <bgColor rgb="FFFFFF00"/>
        </patternFill>
      </fill>
    </dxf>
    <dxf>
      <font>
        <b val="1"/>
        <i val="0"/>
        <color indexed="39"/>
      </font>
    </dxf>
    <dxf>
      <font>
        <b val="1"/>
        <i val="0"/>
        <color indexed="10"/>
      </font>
    </dxf>
    <dxf>
      <font>
        <b val="1"/>
      </font>
      <fill>
        <patternFill patternType="solid">
          <fgColor rgb="FFFFFF00"/>
          <bgColor rgb="FFFFFF00"/>
        </patternFill>
      </fill>
    </dxf>
    <dxf>
      <font>
        <b val="1"/>
        <color rgb="FFFF0000"/>
      </font>
      <fill>
        <patternFill patternType="solid">
          <fgColor rgb="FFD99594"/>
          <bgColor rgb="FFD99594"/>
        </patternFill>
      </fill>
    </dxf>
    <dxf>
      <font>
        <color rgb="FFFF0000"/>
      </font>
      <fill>
        <patternFill patternType="solid">
          <bgColor theme="5" tint="0.399914548173467"/>
        </patternFill>
      </fill>
    </dxf>
  </dxfs>
  <tableStyles count="0" defaultTableStyle="TableStyleMedium2" defaultPivotStyle="PivotStyleLight16"/>
  <colors>
    <mruColors>
      <color rgb="000000FF"/>
      <color rgb="00FFFF00"/>
      <color rgb="00FF7C80"/>
      <color rgb="00FFCCCC"/>
      <color rgb="00FF9999"/>
      <color rgb="000DFF7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7"/>
    <pageSetUpPr fitToPage="1"/>
  </sheetPr>
  <dimension ref="A1:BK104"/>
  <sheetViews>
    <sheetView view="pageBreakPreview" zoomScalePageLayoutView="62" zoomScaleNormal="100" showWhiteSpace="0" workbookViewId="0">
      <selection activeCell="AQ55" sqref="AQ55:AU55"/>
    </sheetView>
  </sheetViews>
  <sheetFormatPr defaultColWidth="2.28571428571429" defaultRowHeight="18" customHeight="1"/>
  <cols>
    <col min="1" max="1" width="9.14285714285714" style="599" customWidth="1"/>
    <col min="2" max="2" width="5.71428571428571" style="599" customWidth="1"/>
    <col min="3" max="3" width="4" style="599" customWidth="1"/>
    <col min="4" max="4" width="3.28571428571429" style="600" customWidth="1"/>
    <col min="5" max="7" width="3.28571428571429" style="601" customWidth="1"/>
    <col min="8" max="8" width="3.28571428571429" style="600" customWidth="1"/>
    <col min="9" max="9" width="3.28571428571429" style="601" customWidth="1"/>
    <col min="10" max="10" width="3.28571428571429" style="602" customWidth="1"/>
    <col min="11" max="11" width="3.28571428571429" style="600" customWidth="1"/>
    <col min="12" max="12" width="3.28571428571429" style="601" customWidth="1"/>
    <col min="13" max="13" width="3.28571428571429" style="602" customWidth="1"/>
    <col min="14" max="14" width="3.28571428571429" style="600" customWidth="1"/>
    <col min="15" max="16" width="3.28571428571429" style="601" customWidth="1"/>
    <col min="17" max="17" width="3.28571428571429" style="603" customWidth="1"/>
    <col min="18" max="36" width="3.28571428571429" style="604" customWidth="1"/>
    <col min="37" max="37" width="3.85714285714286" style="604" customWidth="1"/>
    <col min="38" max="50" width="3.28571428571429" style="604" customWidth="1"/>
    <col min="51" max="60" width="5.71428571428571" style="604" customWidth="1"/>
    <col min="61" max="61" width="8.57142857142857" style="604" customWidth="1"/>
    <col min="62" max="62" width="11" style="604" customWidth="1"/>
    <col min="63" max="16384" width="2.28571428571429" style="604"/>
  </cols>
  <sheetData>
    <row r="1" customHeight="1" spans="1:62">
      <c r="A1" s="605"/>
      <c r="B1" s="605"/>
      <c r="C1" s="605"/>
      <c r="D1" s="606"/>
      <c r="E1" s="607"/>
      <c r="F1" s="607"/>
      <c r="G1" s="607"/>
      <c r="H1" s="606"/>
      <c r="I1" s="607"/>
      <c r="J1" s="704"/>
      <c r="K1" s="606"/>
      <c r="L1" s="607"/>
      <c r="M1" s="704"/>
      <c r="N1" s="606"/>
      <c r="O1" s="607"/>
      <c r="P1" s="607"/>
      <c r="Q1" s="709"/>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861" t="s">
        <v>0</v>
      </c>
    </row>
    <row r="2" ht="19.5" customHeight="1" spans="1:62">
      <c r="A2" s="608" t="s">
        <v>1</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row>
    <row r="3" ht="18.75" customHeight="1" spans="1:62">
      <c r="A3" s="609"/>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row>
    <row r="4" ht="15" customHeight="1" spans="1:62">
      <c r="A4" s="610" t="s">
        <v>2</v>
      </c>
      <c r="B4" s="610"/>
      <c r="C4" s="610"/>
      <c r="D4" s="610"/>
      <c r="E4" s="611" t="s">
        <v>3</v>
      </c>
      <c r="F4" s="611"/>
      <c r="G4" s="611"/>
      <c r="H4" s="611"/>
      <c r="I4" s="611"/>
      <c r="J4" s="611"/>
      <c r="K4" s="705"/>
      <c r="L4" s="705"/>
      <c r="M4" s="705"/>
      <c r="N4" s="705"/>
      <c r="O4" s="609"/>
      <c r="P4" s="609"/>
      <c r="Q4" s="609"/>
      <c r="R4" s="609"/>
      <c r="S4" s="609"/>
      <c r="T4" s="609"/>
      <c r="U4" s="609"/>
      <c r="V4" s="609"/>
      <c r="W4" s="609"/>
      <c r="X4" s="609"/>
      <c r="Y4" s="609"/>
      <c r="Z4" s="609"/>
      <c r="AA4" s="609"/>
      <c r="AB4" s="609"/>
      <c r="AC4" s="609"/>
      <c r="AD4" s="731"/>
      <c r="AE4" s="731"/>
      <c r="AF4" s="731"/>
      <c r="AG4" s="731"/>
      <c r="AH4" s="731"/>
      <c r="AI4" s="731"/>
      <c r="AJ4" s="731"/>
      <c r="AK4" s="731"/>
      <c r="AL4" s="731"/>
      <c r="AM4" s="731"/>
      <c r="AN4" s="731"/>
      <c r="AO4" s="609"/>
      <c r="AP4" s="609"/>
      <c r="AQ4" s="609"/>
      <c r="AR4" s="609"/>
      <c r="AS4" s="609"/>
      <c r="AT4" s="609"/>
      <c r="AU4" s="609"/>
      <c r="AV4" s="609"/>
      <c r="AW4" s="609"/>
      <c r="AX4" s="609"/>
      <c r="AY4" s="609"/>
      <c r="AZ4" s="609"/>
      <c r="BA4" s="609"/>
      <c r="BB4" s="609"/>
      <c r="BC4" s="609"/>
      <c r="BD4" s="609"/>
      <c r="BE4" s="609"/>
      <c r="BF4" s="609"/>
      <c r="BG4" s="609"/>
      <c r="BH4" s="609"/>
      <c r="BI4" s="609"/>
      <c r="BJ4" s="609"/>
    </row>
    <row r="5" ht="15" customHeight="1" spans="1:62">
      <c r="A5" s="610" t="s">
        <v>4</v>
      </c>
      <c r="B5" s="610"/>
      <c r="C5" s="610"/>
      <c r="D5" s="610"/>
      <c r="E5" s="612">
        <v>45140</v>
      </c>
      <c r="F5" s="612"/>
      <c r="G5" s="612"/>
      <c r="H5" s="612"/>
      <c r="I5" s="612"/>
      <c r="J5" s="612"/>
      <c r="K5" s="706"/>
      <c r="L5" s="706"/>
      <c r="M5" s="706"/>
      <c r="N5" s="706"/>
      <c r="O5" s="609"/>
      <c r="P5" s="609"/>
      <c r="Q5" s="609"/>
      <c r="R5" s="609"/>
      <c r="S5" s="609"/>
      <c r="T5" s="609"/>
      <c r="U5" s="609"/>
      <c r="V5" s="609"/>
      <c r="W5" s="609"/>
      <c r="X5" s="609"/>
      <c r="Y5" s="609"/>
      <c r="Z5" s="609"/>
      <c r="AA5" s="609"/>
      <c r="AB5" s="609"/>
      <c r="AC5" s="609"/>
      <c r="AD5" s="731"/>
      <c r="AE5" s="731"/>
      <c r="AF5" s="731"/>
      <c r="AG5" s="731"/>
      <c r="AH5" s="731"/>
      <c r="AI5" s="731"/>
      <c r="AJ5" s="731"/>
      <c r="AK5" s="731"/>
      <c r="AL5" s="731"/>
      <c r="AM5" s="731"/>
      <c r="AN5" s="731"/>
      <c r="AO5" s="609"/>
      <c r="AP5" s="609"/>
      <c r="AQ5" s="609"/>
      <c r="AR5" s="609"/>
      <c r="AS5" s="609"/>
      <c r="AT5" s="609"/>
      <c r="AU5" s="609"/>
      <c r="AV5" s="609"/>
      <c r="AW5" s="609"/>
      <c r="AX5" s="609"/>
      <c r="AY5" s="609"/>
      <c r="AZ5" s="609"/>
      <c r="BA5" s="609"/>
      <c r="BB5" s="609"/>
      <c r="BC5" s="609"/>
      <c r="BD5" s="609"/>
      <c r="BE5" s="609"/>
      <c r="BF5" s="609"/>
      <c r="BG5" s="609"/>
      <c r="BH5" s="609"/>
      <c r="BI5" s="609"/>
      <c r="BJ5" s="609"/>
    </row>
    <row r="6" ht="15" customHeight="1" spans="1:62">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row>
    <row r="7" customHeight="1" spans="1:62">
      <c r="A7" s="614" t="s">
        <v>5</v>
      </c>
      <c r="B7" s="615"/>
      <c r="C7" s="616" t="s">
        <v>6</v>
      </c>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783"/>
      <c r="AY7" s="784" t="s">
        <v>7</v>
      </c>
      <c r="AZ7" s="785"/>
      <c r="BA7" s="785"/>
      <c r="BB7" s="785"/>
      <c r="BC7" s="786"/>
      <c r="BD7" s="787" t="s">
        <v>8</v>
      </c>
      <c r="BE7" s="862"/>
      <c r="BF7" s="862"/>
      <c r="BG7" s="862"/>
      <c r="BH7" s="863" t="s">
        <v>9</v>
      </c>
      <c r="BI7" s="863" t="s">
        <v>10</v>
      </c>
      <c r="BJ7" s="864" t="s">
        <v>11</v>
      </c>
    </row>
    <row r="8" ht="29.25" customHeight="1" spans="1:62">
      <c r="A8" s="618"/>
      <c r="B8" s="619"/>
      <c r="C8" s="620">
        <v>0</v>
      </c>
      <c r="D8" s="621"/>
      <c r="E8" s="620">
        <v>1</v>
      </c>
      <c r="F8" s="621"/>
      <c r="G8" s="620">
        <v>2</v>
      </c>
      <c r="H8" s="621"/>
      <c r="I8" s="620">
        <v>3</v>
      </c>
      <c r="J8" s="621"/>
      <c r="K8" s="620">
        <v>4</v>
      </c>
      <c r="L8" s="621"/>
      <c r="M8" s="620">
        <v>5</v>
      </c>
      <c r="N8" s="621"/>
      <c r="O8" s="620">
        <v>6</v>
      </c>
      <c r="P8" s="621"/>
      <c r="Q8" s="620">
        <v>7</v>
      </c>
      <c r="R8" s="621"/>
      <c r="S8" s="620">
        <v>8</v>
      </c>
      <c r="T8" s="621"/>
      <c r="U8" s="620">
        <v>9</v>
      </c>
      <c r="V8" s="621"/>
      <c r="W8" s="620">
        <v>10</v>
      </c>
      <c r="X8" s="621"/>
      <c r="Y8" s="620">
        <v>11</v>
      </c>
      <c r="Z8" s="621"/>
      <c r="AA8" s="620">
        <v>12</v>
      </c>
      <c r="AB8" s="621"/>
      <c r="AC8" s="620">
        <v>13</v>
      </c>
      <c r="AD8" s="621"/>
      <c r="AE8" s="620">
        <v>14</v>
      </c>
      <c r="AF8" s="621"/>
      <c r="AG8" s="620">
        <v>15</v>
      </c>
      <c r="AH8" s="621"/>
      <c r="AI8" s="620">
        <v>16</v>
      </c>
      <c r="AJ8" s="621"/>
      <c r="AK8" s="620">
        <v>17</v>
      </c>
      <c r="AL8" s="621"/>
      <c r="AM8" s="620">
        <v>18</v>
      </c>
      <c r="AN8" s="621"/>
      <c r="AO8" s="620">
        <v>19</v>
      </c>
      <c r="AP8" s="621"/>
      <c r="AQ8" s="620">
        <v>20</v>
      </c>
      <c r="AR8" s="621"/>
      <c r="AS8" s="620">
        <v>21</v>
      </c>
      <c r="AT8" s="621"/>
      <c r="AU8" s="620">
        <v>22</v>
      </c>
      <c r="AV8" s="621"/>
      <c r="AW8" s="620">
        <v>23</v>
      </c>
      <c r="AX8" s="788"/>
      <c r="AY8" s="789" t="s">
        <v>12</v>
      </c>
      <c r="AZ8" s="790" t="s">
        <v>13</v>
      </c>
      <c r="BA8" s="791" t="s">
        <v>14</v>
      </c>
      <c r="BB8" s="792" t="s">
        <v>15</v>
      </c>
      <c r="BC8" s="793" t="s">
        <v>16</v>
      </c>
      <c r="BD8" s="794" t="s">
        <v>17</v>
      </c>
      <c r="BE8" s="865" t="s">
        <v>18</v>
      </c>
      <c r="BF8" s="866" t="s">
        <v>19</v>
      </c>
      <c r="BG8" s="867" t="s">
        <v>20</v>
      </c>
      <c r="BH8" s="868"/>
      <c r="BI8" s="868"/>
      <c r="BJ8" s="869"/>
    </row>
    <row r="9" ht="17.1" customHeight="1" spans="1:62">
      <c r="A9" s="622" t="s">
        <v>21</v>
      </c>
      <c r="B9" s="623" t="s">
        <v>12</v>
      </c>
      <c r="C9" s="624"/>
      <c r="D9" s="625"/>
      <c r="E9" s="626"/>
      <c r="F9" s="627"/>
      <c r="G9" s="626"/>
      <c r="H9" s="627"/>
      <c r="I9" s="626"/>
      <c r="J9" s="627"/>
      <c r="K9" s="626"/>
      <c r="L9" s="627"/>
      <c r="M9" s="626"/>
      <c r="N9" s="627"/>
      <c r="O9" s="626"/>
      <c r="P9" s="631"/>
      <c r="Q9" s="630"/>
      <c r="R9" s="631"/>
      <c r="S9" s="633"/>
      <c r="T9" s="634"/>
      <c r="U9" s="633"/>
      <c r="V9" s="710"/>
      <c r="W9" s="711"/>
      <c r="X9" s="710"/>
      <c r="Y9" s="711"/>
      <c r="Z9" s="634"/>
      <c r="AA9" s="711"/>
      <c r="AB9" s="710"/>
      <c r="AC9" s="633"/>
      <c r="AD9" s="634"/>
      <c r="AE9" s="633"/>
      <c r="AF9" s="634"/>
      <c r="AG9" s="633"/>
      <c r="AH9" s="634"/>
      <c r="AI9" s="738"/>
      <c r="AJ9" s="739"/>
      <c r="AK9" s="633"/>
      <c r="AL9" s="634"/>
      <c r="AM9" s="633"/>
      <c r="AN9" s="627"/>
      <c r="AO9" s="626"/>
      <c r="AP9" s="627"/>
      <c r="AQ9" s="630"/>
      <c r="AR9" s="631"/>
      <c r="AS9" s="626"/>
      <c r="AT9" s="627"/>
      <c r="AU9" s="626"/>
      <c r="AV9" s="627"/>
      <c r="AW9" s="626"/>
      <c r="AX9" s="627"/>
      <c r="AY9" s="795"/>
      <c r="AZ9" s="796"/>
      <c r="BA9" s="797"/>
      <c r="BB9" s="797"/>
      <c r="BC9" s="798"/>
      <c r="BD9" s="799"/>
      <c r="BE9" s="870"/>
      <c r="BF9" s="795"/>
      <c r="BG9" s="798"/>
      <c r="BH9" s="871">
        <f>AY9+AZ10+BA11+BB12+BC13</f>
        <v>9</v>
      </c>
      <c r="BI9" s="872">
        <f>AY9+AZ10+BA11+BB12+BC13+BD14+BE15+BF16+BG17</f>
        <v>24</v>
      </c>
      <c r="BJ9" s="873">
        <f>((BI9)-(SUM(BD14,BE15,BF16,BG17)))/(BI9)*(100)</f>
        <v>37.5</v>
      </c>
    </row>
    <row r="10" ht="17.1" customHeight="1" spans="1:62">
      <c r="A10" s="628"/>
      <c r="B10" s="629" t="s">
        <v>13</v>
      </c>
      <c r="C10" s="630"/>
      <c r="D10" s="631"/>
      <c r="E10" s="630"/>
      <c r="F10" s="631"/>
      <c r="G10" s="630"/>
      <c r="H10" s="631"/>
      <c r="I10" s="630"/>
      <c r="J10" s="631"/>
      <c r="K10" s="630"/>
      <c r="L10" s="631"/>
      <c r="M10" s="630"/>
      <c r="N10" s="631"/>
      <c r="O10" s="630"/>
      <c r="P10" s="631"/>
      <c r="Q10" s="630"/>
      <c r="R10" s="631"/>
      <c r="S10" s="633"/>
      <c r="T10" s="634"/>
      <c r="U10" s="633"/>
      <c r="V10" s="710" t="s">
        <v>22</v>
      </c>
      <c r="W10" s="711" t="s">
        <v>22</v>
      </c>
      <c r="X10" s="710" t="s">
        <v>22</v>
      </c>
      <c r="Y10" s="711" t="s">
        <v>22</v>
      </c>
      <c r="Z10" s="634"/>
      <c r="AA10" s="711" t="s">
        <v>22</v>
      </c>
      <c r="AB10" s="710" t="s">
        <v>22</v>
      </c>
      <c r="AC10" s="633"/>
      <c r="AD10" s="634"/>
      <c r="AE10" s="633"/>
      <c r="AF10" s="710" t="s">
        <v>22</v>
      </c>
      <c r="AG10" s="711" t="s">
        <v>22</v>
      </c>
      <c r="AH10" s="634"/>
      <c r="AI10" s="630"/>
      <c r="AJ10" s="740"/>
      <c r="AK10" s="630"/>
      <c r="AL10" s="631"/>
      <c r="AM10" s="630"/>
      <c r="AN10" s="631"/>
      <c r="AO10" s="630"/>
      <c r="AP10" s="631"/>
      <c r="AQ10" s="630"/>
      <c r="AR10" s="631"/>
      <c r="AS10" s="630"/>
      <c r="AT10" s="631"/>
      <c r="AU10" s="630"/>
      <c r="AV10" s="631"/>
      <c r="AW10" s="630"/>
      <c r="AX10" s="800"/>
      <c r="AY10" s="801"/>
      <c r="AZ10" s="802">
        <f>0.3+0.8+0.6+0.7</f>
        <v>2.4</v>
      </c>
      <c r="BA10" s="803"/>
      <c r="BB10" s="803"/>
      <c r="BC10" s="804"/>
      <c r="BD10" s="805"/>
      <c r="BE10" s="874"/>
      <c r="BF10" s="801"/>
      <c r="BG10" s="804"/>
      <c r="BH10" s="875"/>
      <c r="BI10" s="876"/>
      <c r="BJ10" s="877"/>
    </row>
    <row r="11" ht="17.1" customHeight="1" spans="1:62">
      <c r="A11" s="628"/>
      <c r="B11" s="632" t="s">
        <v>14</v>
      </c>
      <c r="C11" s="633"/>
      <c r="D11" s="634"/>
      <c r="E11" s="633"/>
      <c r="F11" s="634"/>
      <c r="G11" s="633"/>
      <c r="H11" s="634"/>
      <c r="I11" s="633"/>
      <c r="J11" s="634"/>
      <c r="K11" s="633"/>
      <c r="L11" s="634"/>
      <c r="M11" s="633"/>
      <c r="N11" s="634"/>
      <c r="O11" s="633"/>
      <c r="P11" s="634"/>
      <c r="Q11" s="633"/>
      <c r="R11" s="634"/>
      <c r="S11" s="633"/>
      <c r="T11" s="634"/>
      <c r="U11" s="633"/>
      <c r="V11" s="634"/>
      <c r="W11" s="633"/>
      <c r="X11" s="634"/>
      <c r="Y11" s="633"/>
      <c r="Z11" s="634"/>
      <c r="AA11" s="633"/>
      <c r="AB11" s="634"/>
      <c r="AC11" s="633"/>
      <c r="AD11" s="634"/>
      <c r="AE11" s="633"/>
      <c r="AF11" s="634"/>
      <c r="AG11" s="633"/>
      <c r="AH11" s="710" t="s">
        <v>22</v>
      </c>
      <c r="AI11" s="741" t="s">
        <v>22</v>
      </c>
      <c r="AJ11" s="742" t="s">
        <v>22</v>
      </c>
      <c r="AK11" s="711" t="s">
        <v>22</v>
      </c>
      <c r="AL11" s="710" t="s">
        <v>22</v>
      </c>
      <c r="AM11" s="711" t="s">
        <v>22</v>
      </c>
      <c r="AN11" s="710" t="s">
        <v>22</v>
      </c>
      <c r="AO11" s="711" t="s">
        <v>22</v>
      </c>
      <c r="AP11" s="710" t="s">
        <v>22</v>
      </c>
      <c r="AQ11" s="711" t="s">
        <v>22</v>
      </c>
      <c r="AR11" s="710" t="s">
        <v>22</v>
      </c>
      <c r="AS11" s="711" t="s">
        <v>22</v>
      </c>
      <c r="AT11" s="710" t="s">
        <v>22</v>
      </c>
      <c r="AU11" s="711" t="s">
        <v>22</v>
      </c>
      <c r="AV11" s="710" t="s">
        <v>22</v>
      </c>
      <c r="AW11" s="711" t="s">
        <v>22</v>
      </c>
      <c r="AX11" s="710" t="s">
        <v>22</v>
      </c>
      <c r="AY11" s="801"/>
      <c r="AZ11" s="802"/>
      <c r="BA11" s="803">
        <f>24-AZ10-BE15</f>
        <v>6.6</v>
      </c>
      <c r="BB11" s="803"/>
      <c r="BC11" s="804"/>
      <c r="BD11" s="805"/>
      <c r="BE11" s="874"/>
      <c r="BF11" s="801"/>
      <c r="BG11" s="804"/>
      <c r="BH11" s="875"/>
      <c r="BI11" s="876"/>
      <c r="BJ11" s="877"/>
    </row>
    <row r="12" ht="17.1" customHeight="1" spans="1:62">
      <c r="A12" s="628"/>
      <c r="B12" s="635" t="s">
        <v>15</v>
      </c>
      <c r="C12" s="630"/>
      <c r="D12" s="631"/>
      <c r="E12" s="630"/>
      <c r="F12" s="631"/>
      <c r="G12" s="630"/>
      <c r="H12" s="631"/>
      <c r="I12" s="630"/>
      <c r="J12" s="631"/>
      <c r="K12" s="630"/>
      <c r="L12" s="631"/>
      <c r="M12" s="630"/>
      <c r="N12" s="631"/>
      <c r="O12" s="630"/>
      <c r="P12" s="631"/>
      <c r="Q12" s="630"/>
      <c r="R12" s="631"/>
      <c r="S12" s="712" t="s">
        <v>23</v>
      </c>
      <c r="T12" s="634"/>
      <c r="U12" s="713"/>
      <c r="V12" s="631"/>
      <c r="W12" s="630"/>
      <c r="X12" s="631"/>
      <c r="Y12" s="630"/>
      <c r="Z12" s="631"/>
      <c r="AA12" s="630"/>
      <c r="AB12" s="631"/>
      <c r="AC12" s="630"/>
      <c r="AD12" s="631"/>
      <c r="AE12" s="630"/>
      <c r="AF12" s="631"/>
      <c r="AG12" s="630"/>
      <c r="AH12" s="631"/>
      <c r="AI12" s="630"/>
      <c r="AJ12" s="631"/>
      <c r="AK12" s="630"/>
      <c r="AL12" s="631"/>
      <c r="AM12" s="630"/>
      <c r="AN12" s="631"/>
      <c r="AO12" s="630"/>
      <c r="AP12" s="631"/>
      <c r="AQ12" s="630"/>
      <c r="AR12" s="631"/>
      <c r="AS12" s="630"/>
      <c r="AT12" s="631"/>
      <c r="AU12" s="630"/>
      <c r="AV12" s="631"/>
      <c r="AW12" s="630"/>
      <c r="AX12" s="631"/>
      <c r="AY12" s="801"/>
      <c r="AZ12" s="802"/>
      <c r="BA12" s="803"/>
      <c r="BB12" s="803"/>
      <c r="BC12" s="804"/>
      <c r="BD12" s="805"/>
      <c r="BE12" s="874"/>
      <c r="BF12" s="801"/>
      <c r="BG12" s="804"/>
      <c r="BH12" s="875"/>
      <c r="BI12" s="876"/>
      <c r="BJ12" s="877"/>
    </row>
    <row r="13" ht="17.1" customHeight="1" spans="1:62">
      <c r="A13" s="628"/>
      <c r="B13" s="636" t="s">
        <v>16</v>
      </c>
      <c r="C13" s="637"/>
      <c r="D13" s="638"/>
      <c r="E13" s="637"/>
      <c r="F13" s="638"/>
      <c r="G13" s="637"/>
      <c r="H13" s="638"/>
      <c r="I13" s="637"/>
      <c r="J13" s="638"/>
      <c r="K13" s="637"/>
      <c r="L13" s="638"/>
      <c r="M13" s="637"/>
      <c r="N13" s="638"/>
      <c r="O13" s="637"/>
      <c r="P13" s="638"/>
      <c r="Q13" s="637"/>
      <c r="R13" s="638"/>
      <c r="S13" s="637"/>
      <c r="T13" s="638"/>
      <c r="U13" s="637"/>
      <c r="V13" s="638"/>
      <c r="W13" s="637"/>
      <c r="X13" s="638"/>
      <c r="Y13" s="637"/>
      <c r="Z13" s="638"/>
      <c r="AA13" s="637"/>
      <c r="AB13" s="638"/>
      <c r="AC13" s="637"/>
      <c r="AD13" s="638"/>
      <c r="AE13" s="637"/>
      <c r="AF13" s="638"/>
      <c r="AG13" s="637"/>
      <c r="AH13" s="638"/>
      <c r="AI13" s="637"/>
      <c r="AJ13" s="743"/>
      <c r="AK13" s="744"/>
      <c r="AL13" s="638"/>
      <c r="AM13" s="744"/>
      <c r="AN13" s="638"/>
      <c r="AO13" s="637"/>
      <c r="AP13" s="638"/>
      <c r="AQ13" s="637"/>
      <c r="AR13" s="638"/>
      <c r="AS13" s="637"/>
      <c r="AT13" s="638"/>
      <c r="AU13" s="637"/>
      <c r="AV13" s="638"/>
      <c r="AW13" s="637"/>
      <c r="AX13" s="806"/>
      <c r="AY13" s="807"/>
      <c r="AZ13" s="808"/>
      <c r="BA13" s="809"/>
      <c r="BB13" s="809"/>
      <c r="BC13" s="810"/>
      <c r="BD13" s="811"/>
      <c r="BE13" s="838"/>
      <c r="BF13" s="807"/>
      <c r="BG13" s="810"/>
      <c r="BH13" s="878"/>
      <c r="BI13" s="876"/>
      <c r="BJ13" s="877"/>
    </row>
    <row r="14" ht="17.1" customHeight="1" spans="1:62">
      <c r="A14" s="628"/>
      <c r="B14" s="639" t="s">
        <v>17</v>
      </c>
      <c r="C14" s="640"/>
      <c r="D14" s="641"/>
      <c r="E14" s="642"/>
      <c r="F14" s="643"/>
      <c r="G14" s="642"/>
      <c r="H14" s="643"/>
      <c r="I14" s="642"/>
      <c r="J14" s="643"/>
      <c r="K14" s="640"/>
      <c r="L14" s="641"/>
      <c r="M14" s="640"/>
      <c r="N14" s="641"/>
      <c r="O14" s="640"/>
      <c r="P14" s="641"/>
      <c r="Q14" s="640"/>
      <c r="R14" s="641"/>
      <c r="S14" s="714"/>
      <c r="T14" s="646"/>
      <c r="U14" s="645"/>
      <c r="V14" s="646"/>
      <c r="W14" s="645"/>
      <c r="X14" s="643"/>
      <c r="Y14" s="642"/>
      <c r="Z14" s="643"/>
      <c r="AA14" s="642"/>
      <c r="AB14" s="646"/>
      <c r="AC14" s="645"/>
      <c r="AD14" s="641"/>
      <c r="AE14" s="640"/>
      <c r="AF14" s="641"/>
      <c r="AG14" s="645"/>
      <c r="AH14" s="646"/>
      <c r="AI14" s="745"/>
      <c r="AJ14" s="746"/>
      <c r="AK14" s="645"/>
      <c r="AL14" s="646"/>
      <c r="AM14" s="645"/>
      <c r="AN14" s="646"/>
      <c r="AO14" s="640"/>
      <c r="AP14" s="641"/>
      <c r="AQ14" s="645"/>
      <c r="AR14" s="646"/>
      <c r="AS14" s="640"/>
      <c r="AT14" s="641"/>
      <c r="AU14" s="640"/>
      <c r="AV14" s="641"/>
      <c r="AW14" s="640"/>
      <c r="AX14" s="641"/>
      <c r="AY14" s="812"/>
      <c r="AZ14" s="813"/>
      <c r="BA14" s="814"/>
      <c r="BB14" s="814"/>
      <c r="BC14" s="815"/>
      <c r="BD14" s="816"/>
      <c r="BE14" s="815"/>
      <c r="BF14" s="812"/>
      <c r="BG14" s="815"/>
      <c r="BH14" s="879">
        <f>BD14+BE15+BF16+BG17</f>
        <v>15</v>
      </c>
      <c r="BI14" s="876"/>
      <c r="BJ14" s="877"/>
    </row>
    <row r="15" ht="17.1" customHeight="1" spans="1:62">
      <c r="A15" s="628"/>
      <c r="B15" s="644" t="s">
        <v>18</v>
      </c>
      <c r="C15" s="645" t="s">
        <v>22</v>
      </c>
      <c r="D15" s="646" t="s">
        <v>22</v>
      </c>
      <c r="E15" s="645" t="s">
        <v>22</v>
      </c>
      <c r="F15" s="646" t="s">
        <v>22</v>
      </c>
      <c r="G15" s="645" t="s">
        <v>22</v>
      </c>
      <c r="H15" s="646" t="s">
        <v>22</v>
      </c>
      <c r="I15" s="645" t="s">
        <v>22</v>
      </c>
      <c r="J15" s="646" t="s">
        <v>22</v>
      </c>
      <c r="K15" s="645" t="s">
        <v>22</v>
      </c>
      <c r="L15" s="646" t="s">
        <v>22</v>
      </c>
      <c r="M15" s="645" t="s">
        <v>22</v>
      </c>
      <c r="N15" s="646" t="s">
        <v>22</v>
      </c>
      <c r="O15" s="645" t="s">
        <v>22</v>
      </c>
      <c r="P15" s="646" t="s">
        <v>22</v>
      </c>
      <c r="Q15" s="645" t="s">
        <v>22</v>
      </c>
      <c r="R15" s="646" t="s">
        <v>22</v>
      </c>
      <c r="S15" s="645" t="s">
        <v>22</v>
      </c>
      <c r="T15" s="646" t="s">
        <v>22</v>
      </c>
      <c r="U15" s="645" t="s">
        <v>22</v>
      </c>
      <c r="V15" s="646" t="s">
        <v>22</v>
      </c>
      <c r="W15" s="645" t="s">
        <v>22</v>
      </c>
      <c r="X15" s="646" t="s">
        <v>22</v>
      </c>
      <c r="Y15" s="645" t="s">
        <v>22</v>
      </c>
      <c r="Z15" s="646" t="s">
        <v>22</v>
      </c>
      <c r="AA15" s="645"/>
      <c r="AB15" s="646" t="s">
        <v>22</v>
      </c>
      <c r="AC15" s="645" t="s">
        <v>22</v>
      </c>
      <c r="AD15" s="646" t="s">
        <v>22</v>
      </c>
      <c r="AE15" s="645" t="s">
        <v>22</v>
      </c>
      <c r="AF15" s="646"/>
      <c r="AG15" s="745" t="s">
        <v>22</v>
      </c>
      <c r="AH15" s="646"/>
      <c r="AI15" s="745"/>
      <c r="AJ15" s="746"/>
      <c r="AK15" s="645"/>
      <c r="AL15" s="646"/>
      <c r="AM15" s="645"/>
      <c r="AN15" s="646"/>
      <c r="AO15" s="645"/>
      <c r="AP15" s="646"/>
      <c r="AQ15" s="645"/>
      <c r="AR15" s="646"/>
      <c r="AS15" s="745"/>
      <c r="AT15" s="746"/>
      <c r="AU15" s="745"/>
      <c r="AV15" s="746"/>
      <c r="AW15" s="745"/>
      <c r="AX15" s="746"/>
      <c r="AY15" s="817"/>
      <c r="AZ15" s="818"/>
      <c r="BA15" s="819"/>
      <c r="BB15" s="819"/>
      <c r="BC15" s="820"/>
      <c r="BD15" s="817"/>
      <c r="BE15" s="820">
        <v>15</v>
      </c>
      <c r="BF15" s="817"/>
      <c r="BG15" s="820"/>
      <c r="BH15" s="880"/>
      <c r="BI15" s="876"/>
      <c r="BJ15" s="877"/>
    </row>
    <row r="16" ht="17.1" customHeight="1" spans="1:62">
      <c r="A16" s="628"/>
      <c r="B16" s="647" t="s">
        <v>19</v>
      </c>
      <c r="C16" s="640"/>
      <c r="D16" s="641"/>
      <c r="E16" s="640"/>
      <c r="F16" s="641"/>
      <c r="G16" s="640"/>
      <c r="H16" s="641"/>
      <c r="I16" s="640"/>
      <c r="J16" s="641"/>
      <c r="K16" s="640"/>
      <c r="L16" s="641"/>
      <c r="M16" s="640"/>
      <c r="N16" s="641"/>
      <c r="O16" s="640"/>
      <c r="P16" s="641"/>
      <c r="Q16" s="640"/>
      <c r="R16" s="641"/>
      <c r="S16" s="640"/>
      <c r="T16" s="641"/>
      <c r="U16" s="640"/>
      <c r="V16" s="715"/>
      <c r="W16" s="640"/>
      <c r="X16" s="641"/>
      <c r="Y16" s="640"/>
      <c r="Z16" s="641"/>
      <c r="AA16" s="640"/>
      <c r="AB16" s="641"/>
      <c r="AC16" s="640"/>
      <c r="AD16" s="641"/>
      <c r="AE16" s="640"/>
      <c r="AF16" s="641"/>
      <c r="AG16" s="640"/>
      <c r="AH16" s="641"/>
      <c r="AI16" s="640"/>
      <c r="AJ16" s="641"/>
      <c r="AK16" s="640"/>
      <c r="AL16" s="641"/>
      <c r="AM16" s="640"/>
      <c r="AN16" s="641"/>
      <c r="AO16" s="640"/>
      <c r="AP16" s="641"/>
      <c r="AQ16" s="640"/>
      <c r="AR16" s="641"/>
      <c r="AS16" s="640"/>
      <c r="AT16" s="641"/>
      <c r="AU16" s="640"/>
      <c r="AV16" s="641"/>
      <c r="AW16" s="640"/>
      <c r="AX16" s="821"/>
      <c r="AY16" s="817"/>
      <c r="AZ16" s="818"/>
      <c r="BA16" s="819"/>
      <c r="BB16" s="819"/>
      <c r="BC16" s="820"/>
      <c r="BD16" s="817"/>
      <c r="BE16" s="820"/>
      <c r="BF16" s="817"/>
      <c r="BG16" s="820"/>
      <c r="BH16" s="880"/>
      <c r="BI16" s="876"/>
      <c r="BJ16" s="877"/>
    </row>
    <row r="17" ht="17.1" customHeight="1" spans="1:62">
      <c r="A17" s="648"/>
      <c r="B17" s="649" t="s">
        <v>20</v>
      </c>
      <c r="C17" s="640"/>
      <c r="D17" s="641"/>
      <c r="E17" s="640"/>
      <c r="F17" s="641"/>
      <c r="G17" s="640"/>
      <c r="H17" s="641"/>
      <c r="I17" s="640"/>
      <c r="J17" s="641"/>
      <c r="K17" s="640"/>
      <c r="L17" s="641"/>
      <c r="M17" s="640"/>
      <c r="N17" s="641"/>
      <c r="O17" s="640"/>
      <c r="P17" s="641"/>
      <c r="Q17" s="640"/>
      <c r="R17" s="716"/>
      <c r="S17" s="717"/>
      <c r="T17" s="716"/>
      <c r="U17" s="717"/>
      <c r="V17" s="716"/>
      <c r="W17" s="717"/>
      <c r="X17" s="716"/>
      <c r="Y17" s="717"/>
      <c r="Z17" s="716"/>
      <c r="AA17" s="717"/>
      <c r="AB17" s="716"/>
      <c r="AC17" s="717"/>
      <c r="AD17" s="716"/>
      <c r="AE17" s="717"/>
      <c r="AF17" s="716"/>
      <c r="AG17" s="717"/>
      <c r="AH17" s="716"/>
      <c r="AI17" s="717"/>
      <c r="AJ17" s="716"/>
      <c r="AK17" s="717"/>
      <c r="AL17" s="716"/>
      <c r="AM17" s="717"/>
      <c r="AN17" s="716"/>
      <c r="AO17" s="640"/>
      <c r="AP17" s="759"/>
      <c r="AQ17" s="717"/>
      <c r="AR17" s="716"/>
      <c r="AS17" s="717"/>
      <c r="AT17" s="716"/>
      <c r="AU17" s="717"/>
      <c r="AV17" s="716"/>
      <c r="AW17" s="822"/>
      <c r="AX17" s="641"/>
      <c r="AY17" s="823"/>
      <c r="AZ17" s="824"/>
      <c r="BA17" s="825"/>
      <c r="BB17" s="825"/>
      <c r="BC17" s="826"/>
      <c r="BD17" s="823"/>
      <c r="BE17" s="826"/>
      <c r="BF17" s="823"/>
      <c r="BG17" s="826"/>
      <c r="BH17" s="881"/>
      <c r="BI17" s="882"/>
      <c r="BJ17" s="883"/>
    </row>
    <row r="18" ht="17.1" customHeight="1" spans="1:62">
      <c r="A18" s="622" t="s">
        <v>24</v>
      </c>
      <c r="B18" s="623" t="s">
        <v>12</v>
      </c>
      <c r="C18" s="650"/>
      <c r="D18" s="651"/>
      <c r="E18" s="650"/>
      <c r="F18" s="651"/>
      <c r="G18" s="650"/>
      <c r="H18" s="651"/>
      <c r="I18" s="650"/>
      <c r="J18" s="651"/>
      <c r="K18" s="650"/>
      <c r="L18" s="651"/>
      <c r="M18" s="650"/>
      <c r="N18" s="651"/>
      <c r="O18" s="650"/>
      <c r="P18" s="651"/>
      <c r="Q18" s="650"/>
      <c r="R18" s="657"/>
      <c r="S18" s="633"/>
      <c r="T18" s="634"/>
      <c r="U18" s="633" t="s">
        <v>22</v>
      </c>
      <c r="V18" s="718" t="s">
        <v>22</v>
      </c>
      <c r="W18" s="633" t="s">
        <v>22</v>
      </c>
      <c r="X18" s="718" t="s">
        <v>22</v>
      </c>
      <c r="Y18" s="732"/>
      <c r="Z18" s="657" t="s">
        <v>22</v>
      </c>
      <c r="AA18" s="633" t="s">
        <v>22</v>
      </c>
      <c r="AB18" s="634" t="s">
        <v>22</v>
      </c>
      <c r="AC18" s="633" t="s">
        <v>22</v>
      </c>
      <c r="AD18" s="718"/>
      <c r="AE18" s="633"/>
      <c r="AF18" s="634"/>
      <c r="AG18" s="658"/>
      <c r="AH18" s="657"/>
      <c r="AI18" s="633"/>
      <c r="AJ18" s="634"/>
      <c r="AK18" s="658"/>
      <c r="AL18" s="747"/>
      <c r="AM18" s="748"/>
      <c r="AN18" s="737"/>
      <c r="AO18" s="650"/>
      <c r="AP18" s="754"/>
      <c r="AQ18" s="633"/>
      <c r="AR18" s="634"/>
      <c r="AS18" s="633"/>
      <c r="AT18" s="657"/>
      <c r="AU18" s="633"/>
      <c r="AV18" s="634"/>
      <c r="AW18" s="827"/>
      <c r="AX18" s="828"/>
      <c r="AY18" s="801">
        <f>1.9+1.7</f>
        <v>3.6</v>
      </c>
      <c r="AZ18" s="797"/>
      <c r="BA18" s="829"/>
      <c r="BB18" s="797"/>
      <c r="BC18" s="798"/>
      <c r="BD18" s="795"/>
      <c r="BE18" s="884"/>
      <c r="BF18" s="795"/>
      <c r="BG18" s="798"/>
      <c r="BH18" s="871">
        <f>AY18+AZ19+BA20+BB21+BC22</f>
        <v>22</v>
      </c>
      <c r="BI18" s="872">
        <f>AY18+AZ19+BA20+BB21+BC22+BD23+BE24+BF25+BG26</f>
        <v>24</v>
      </c>
      <c r="BJ18" s="873">
        <f>((BI18)-(SUM(BD23,BE24,BF25,BG26)))/(BI18)*(100)</f>
        <v>91.6666666666667</v>
      </c>
    </row>
    <row r="19" ht="17.1" customHeight="1" spans="1:62">
      <c r="A19" s="628"/>
      <c r="B19" s="629" t="s">
        <v>13</v>
      </c>
      <c r="C19" s="652"/>
      <c r="D19" s="653"/>
      <c r="E19" s="652"/>
      <c r="F19" s="653"/>
      <c r="G19" s="652"/>
      <c r="H19" s="653"/>
      <c r="I19" s="652"/>
      <c r="J19" s="653"/>
      <c r="K19" s="652"/>
      <c r="L19" s="653"/>
      <c r="M19" s="652"/>
      <c r="N19" s="653"/>
      <c r="O19" s="652"/>
      <c r="P19" s="707"/>
      <c r="Q19" s="652"/>
      <c r="R19" s="653"/>
      <c r="S19" s="658"/>
      <c r="T19" s="634"/>
      <c r="U19" s="633"/>
      <c r="V19" s="634"/>
      <c r="W19" s="633"/>
      <c r="X19" s="634"/>
      <c r="Y19" s="633"/>
      <c r="Z19" s="657"/>
      <c r="AA19" s="652"/>
      <c r="AB19" s="653"/>
      <c r="AC19" s="652"/>
      <c r="AD19" s="653"/>
      <c r="AE19" s="652"/>
      <c r="AF19" s="657"/>
      <c r="AG19" s="658"/>
      <c r="AH19" s="657"/>
      <c r="AI19" s="652"/>
      <c r="AJ19" s="653"/>
      <c r="AK19" s="652"/>
      <c r="AL19" s="653"/>
      <c r="AM19" s="652"/>
      <c r="AN19" s="653"/>
      <c r="AO19" s="652"/>
      <c r="AP19" s="756"/>
      <c r="AQ19" s="652"/>
      <c r="AR19" s="756"/>
      <c r="AS19" s="652"/>
      <c r="AT19" s="756"/>
      <c r="AU19" s="652"/>
      <c r="AV19" s="653"/>
      <c r="AW19" s="669"/>
      <c r="AX19" s="830"/>
      <c r="AY19" s="831"/>
      <c r="AZ19" s="803"/>
      <c r="BA19" s="832"/>
      <c r="BB19" s="803"/>
      <c r="BC19" s="804"/>
      <c r="BD19" s="801"/>
      <c r="BE19" s="885"/>
      <c r="BF19" s="801"/>
      <c r="BG19" s="804"/>
      <c r="BH19" s="875"/>
      <c r="BI19" s="876"/>
      <c r="BJ19" s="877"/>
    </row>
    <row r="20" ht="17.1" customHeight="1" spans="1:62">
      <c r="A20" s="628"/>
      <c r="B20" s="654" t="s">
        <v>14</v>
      </c>
      <c r="C20" s="633" t="s">
        <v>22</v>
      </c>
      <c r="D20" s="634" t="s">
        <v>22</v>
      </c>
      <c r="E20" s="633" t="s">
        <v>22</v>
      </c>
      <c r="F20" s="634" t="s">
        <v>22</v>
      </c>
      <c r="G20" s="633" t="s">
        <v>22</v>
      </c>
      <c r="H20" s="634" t="s">
        <v>22</v>
      </c>
      <c r="I20" s="633" t="s">
        <v>22</v>
      </c>
      <c r="J20" s="634" t="s">
        <v>22</v>
      </c>
      <c r="K20" s="633" t="s">
        <v>22</v>
      </c>
      <c r="L20" s="634" t="s">
        <v>22</v>
      </c>
      <c r="M20" s="633" t="s">
        <v>22</v>
      </c>
      <c r="N20" s="634" t="s">
        <v>22</v>
      </c>
      <c r="O20" s="633" t="s">
        <v>22</v>
      </c>
      <c r="P20" s="634" t="s">
        <v>22</v>
      </c>
      <c r="Q20" s="633" t="s">
        <v>22</v>
      </c>
      <c r="R20" s="634" t="s">
        <v>22</v>
      </c>
      <c r="S20" s="658" t="s">
        <v>22</v>
      </c>
      <c r="T20" s="719" t="s">
        <v>22</v>
      </c>
      <c r="U20" s="658"/>
      <c r="V20" s="634"/>
      <c r="W20" s="658"/>
      <c r="X20" s="634"/>
      <c r="Y20" s="658" t="s">
        <v>22</v>
      </c>
      <c r="Z20" s="634"/>
      <c r="AA20" s="633"/>
      <c r="AB20" s="718"/>
      <c r="AC20" s="633" t="s">
        <v>22</v>
      </c>
      <c r="AD20" s="718" t="s">
        <v>22</v>
      </c>
      <c r="AE20" s="732" t="s">
        <v>25</v>
      </c>
      <c r="AF20" s="718" t="s">
        <v>25</v>
      </c>
      <c r="AG20" s="633" t="s">
        <v>22</v>
      </c>
      <c r="AH20" s="657" t="s">
        <v>22</v>
      </c>
      <c r="AI20" s="633"/>
      <c r="AJ20" s="634"/>
      <c r="AK20" s="658"/>
      <c r="AL20" s="747"/>
      <c r="AM20" s="748" t="s">
        <v>22</v>
      </c>
      <c r="AN20" s="737" t="s">
        <v>22</v>
      </c>
      <c r="AO20" s="658" t="s">
        <v>22</v>
      </c>
      <c r="AP20" s="737" t="s">
        <v>22</v>
      </c>
      <c r="AQ20" s="633" t="s">
        <v>22</v>
      </c>
      <c r="AR20" s="634" t="s">
        <v>22</v>
      </c>
      <c r="AS20" s="633" t="s">
        <v>22</v>
      </c>
      <c r="AT20" s="657" t="s">
        <v>22</v>
      </c>
      <c r="AU20" s="633" t="s">
        <v>22</v>
      </c>
      <c r="AV20" s="718" t="s">
        <v>25</v>
      </c>
      <c r="AW20" s="732" t="s">
        <v>25</v>
      </c>
      <c r="AX20" s="718" t="s">
        <v>25</v>
      </c>
      <c r="AY20" s="801"/>
      <c r="AZ20" s="803"/>
      <c r="BA20" s="803">
        <f>24-BE24-AY18-BD23</f>
        <v>18.4</v>
      </c>
      <c r="BB20" s="803"/>
      <c r="BC20" s="804"/>
      <c r="BD20" s="801"/>
      <c r="BE20" s="885"/>
      <c r="BF20" s="801"/>
      <c r="BG20" s="804"/>
      <c r="BH20" s="875"/>
      <c r="BI20" s="876"/>
      <c r="BJ20" s="877"/>
    </row>
    <row r="21" ht="17.1" customHeight="1" spans="1:62">
      <c r="A21" s="628"/>
      <c r="B21" s="655" t="s">
        <v>15</v>
      </c>
      <c r="C21" s="656"/>
      <c r="D21" s="657"/>
      <c r="E21" s="658"/>
      <c r="F21" s="657"/>
      <c r="G21" s="658"/>
      <c r="H21" s="657"/>
      <c r="I21" s="658"/>
      <c r="J21" s="657"/>
      <c r="K21" s="658"/>
      <c r="L21" s="657"/>
      <c r="M21" s="658"/>
      <c r="N21" s="708"/>
      <c r="O21" s="658"/>
      <c r="P21" s="657"/>
      <c r="Q21" s="658"/>
      <c r="R21" s="657"/>
      <c r="S21" s="658"/>
      <c r="T21" s="657"/>
      <c r="U21" s="633"/>
      <c r="V21" s="634"/>
      <c r="W21" s="633"/>
      <c r="X21" s="634"/>
      <c r="Y21" s="633"/>
      <c r="Z21" s="634"/>
      <c r="AA21" s="658"/>
      <c r="AB21" s="657"/>
      <c r="AC21" s="658"/>
      <c r="AD21" s="657"/>
      <c r="AE21" s="658"/>
      <c r="AF21" s="657"/>
      <c r="AG21" s="658"/>
      <c r="AH21" s="657"/>
      <c r="AI21" s="658"/>
      <c r="AJ21" s="657"/>
      <c r="AK21" s="658"/>
      <c r="AL21" s="657"/>
      <c r="AM21" s="658"/>
      <c r="AN21" s="657"/>
      <c r="AO21" s="658"/>
      <c r="AP21" s="657"/>
      <c r="AQ21" s="658"/>
      <c r="AR21" s="657"/>
      <c r="AS21" s="658"/>
      <c r="AT21" s="719"/>
      <c r="AU21" s="658"/>
      <c r="AV21" s="657"/>
      <c r="AW21" s="658"/>
      <c r="AX21" s="833"/>
      <c r="AY21" s="801"/>
      <c r="AZ21" s="803"/>
      <c r="BA21" s="832"/>
      <c r="BB21" s="834"/>
      <c r="BC21" s="804"/>
      <c r="BD21" s="801"/>
      <c r="BE21" s="885"/>
      <c r="BF21" s="801"/>
      <c r="BG21" s="804"/>
      <c r="BH21" s="875"/>
      <c r="BI21" s="876"/>
      <c r="BJ21" s="877"/>
    </row>
    <row r="22" ht="18.75" customHeight="1" spans="1:62">
      <c r="A22" s="628"/>
      <c r="B22" s="659" t="s">
        <v>16</v>
      </c>
      <c r="C22" s="660"/>
      <c r="D22" s="661"/>
      <c r="E22" s="660"/>
      <c r="F22" s="661"/>
      <c r="G22" s="660"/>
      <c r="H22" s="661"/>
      <c r="I22" s="660"/>
      <c r="J22" s="661"/>
      <c r="K22" s="660"/>
      <c r="L22" s="661"/>
      <c r="M22" s="660"/>
      <c r="N22" s="661"/>
      <c r="O22" s="660"/>
      <c r="P22" s="661"/>
      <c r="Q22" s="660"/>
      <c r="R22" s="661"/>
      <c r="S22" s="660"/>
      <c r="T22" s="661"/>
      <c r="U22" s="660"/>
      <c r="V22" s="661"/>
      <c r="W22" s="660"/>
      <c r="X22" s="661"/>
      <c r="Y22" s="733"/>
      <c r="Z22" s="734"/>
      <c r="AA22" s="733"/>
      <c r="AB22" s="734"/>
      <c r="AC22" s="733"/>
      <c r="AD22" s="672"/>
      <c r="AE22" s="735"/>
      <c r="AF22" s="672"/>
      <c r="AG22" s="671"/>
      <c r="AH22" s="672"/>
      <c r="AI22" s="671"/>
      <c r="AJ22" s="661"/>
      <c r="AK22" s="660"/>
      <c r="AL22" s="661"/>
      <c r="AM22" s="660"/>
      <c r="AN22" s="661"/>
      <c r="AO22" s="660"/>
      <c r="AP22" s="661"/>
      <c r="AQ22" s="660"/>
      <c r="AR22" s="661"/>
      <c r="AS22" s="660"/>
      <c r="AT22" s="661"/>
      <c r="AU22" s="660"/>
      <c r="AV22" s="661"/>
      <c r="AW22" s="660"/>
      <c r="AX22" s="835"/>
      <c r="AY22" s="836"/>
      <c r="AZ22" s="837"/>
      <c r="BA22" s="837"/>
      <c r="BB22" s="837"/>
      <c r="BC22" s="838"/>
      <c r="BD22" s="836"/>
      <c r="BE22" s="886"/>
      <c r="BF22" s="807"/>
      <c r="BG22" s="810"/>
      <c r="BH22" s="878"/>
      <c r="BI22" s="876"/>
      <c r="BJ22" s="877"/>
    </row>
    <row r="23" ht="17.1" customHeight="1" spans="1:62">
      <c r="A23" s="628"/>
      <c r="B23" s="639" t="s">
        <v>17</v>
      </c>
      <c r="C23" s="662"/>
      <c r="D23" s="663"/>
      <c r="E23" s="664"/>
      <c r="F23" s="665"/>
      <c r="G23" s="664"/>
      <c r="H23" s="665"/>
      <c r="I23" s="664"/>
      <c r="J23" s="665"/>
      <c r="K23" s="664"/>
      <c r="L23" s="665"/>
      <c r="M23" s="664"/>
      <c r="N23" s="665"/>
      <c r="O23" s="664"/>
      <c r="P23" s="665"/>
      <c r="Q23" s="664"/>
      <c r="R23" s="665"/>
      <c r="S23" s="664"/>
      <c r="T23" s="665"/>
      <c r="U23" s="664"/>
      <c r="V23" s="663"/>
      <c r="W23" s="664"/>
      <c r="X23" s="665"/>
      <c r="Y23" s="642"/>
      <c r="Z23" s="646"/>
      <c r="AA23" s="664"/>
      <c r="AB23" s="646"/>
      <c r="AC23" s="645"/>
      <c r="AD23" s="665"/>
      <c r="AE23" s="664"/>
      <c r="AF23" s="665"/>
      <c r="AG23" s="664"/>
      <c r="AH23" s="665"/>
      <c r="AI23" s="749" t="s">
        <v>22</v>
      </c>
      <c r="AJ23" s="750" t="s">
        <v>22</v>
      </c>
      <c r="AK23" s="749" t="s">
        <v>22</v>
      </c>
      <c r="AL23" s="751" t="s">
        <v>22</v>
      </c>
      <c r="AM23" s="662"/>
      <c r="AN23" s="663"/>
      <c r="AO23" s="662"/>
      <c r="AP23" s="663"/>
      <c r="AQ23" s="664"/>
      <c r="AR23" s="665"/>
      <c r="AS23" s="662"/>
      <c r="AT23" s="663"/>
      <c r="AU23" s="662"/>
      <c r="AV23" s="663"/>
      <c r="AW23" s="664"/>
      <c r="AX23" s="839"/>
      <c r="AY23" s="817"/>
      <c r="AZ23" s="819"/>
      <c r="BA23" s="819"/>
      <c r="BB23" s="819"/>
      <c r="BC23" s="820"/>
      <c r="BD23" s="817">
        <v>2</v>
      </c>
      <c r="BE23" s="642"/>
      <c r="BF23" s="817"/>
      <c r="BG23" s="820"/>
      <c r="BH23" s="879">
        <f>BD23+BE24+BF25+BG26</f>
        <v>2</v>
      </c>
      <c r="BI23" s="876"/>
      <c r="BJ23" s="877"/>
    </row>
    <row r="24" ht="17.1" customHeight="1" spans="1:62">
      <c r="A24" s="628"/>
      <c r="B24" s="644" t="s">
        <v>18</v>
      </c>
      <c r="C24" s="642"/>
      <c r="D24" s="643"/>
      <c r="E24" s="642"/>
      <c r="F24" s="643"/>
      <c r="G24" s="642"/>
      <c r="H24" s="643"/>
      <c r="I24" s="642"/>
      <c r="J24" s="643"/>
      <c r="K24" s="642"/>
      <c r="L24" s="643"/>
      <c r="M24" s="642"/>
      <c r="N24" s="643"/>
      <c r="O24" s="642"/>
      <c r="P24" s="643"/>
      <c r="Q24" s="642"/>
      <c r="R24" s="643"/>
      <c r="S24" s="645"/>
      <c r="T24" s="674"/>
      <c r="U24" s="642"/>
      <c r="V24" s="646"/>
      <c r="W24" s="645"/>
      <c r="X24" s="641"/>
      <c r="Y24" s="645"/>
      <c r="Z24" s="646"/>
      <c r="AA24" s="645"/>
      <c r="AB24" s="641"/>
      <c r="AC24" s="645"/>
      <c r="AD24" s="643"/>
      <c r="AE24" s="642"/>
      <c r="AF24" s="643"/>
      <c r="AG24" s="642"/>
      <c r="AH24" s="643"/>
      <c r="AI24" s="642"/>
      <c r="AJ24" s="643"/>
      <c r="AK24" s="642"/>
      <c r="AL24" s="643"/>
      <c r="AM24" s="642"/>
      <c r="AN24" s="643"/>
      <c r="AO24" s="642"/>
      <c r="AP24" s="643"/>
      <c r="AQ24" s="642"/>
      <c r="AR24" s="643"/>
      <c r="AS24" s="642"/>
      <c r="AT24" s="674"/>
      <c r="AU24" s="642"/>
      <c r="AV24" s="643"/>
      <c r="AW24" s="642"/>
      <c r="AX24" s="840"/>
      <c r="AY24" s="817"/>
      <c r="AZ24" s="819"/>
      <c r="BA24" s="819"/>
      <c r="BB24" s="819"/>
      <c r="BC24" s="820"/>
      <c r="BD24" s="817"/>
      <c r="BE24" s="820"/>
      <c r="BF24" s="817"/>
      <c r="BG24" s="820"/>
      <c r="BH24" s="880"/>
      <c r="BI24" s="876"/>
      <c r="BJ24" s="877"/>
    </row>
    <row r="25" ht="17.1" customHeight="1" spans="1:62">
      <c r="A25" s="628"/>
      <c r="B25" s="647" t="s">
        <v>19</v>
      </c>
      <c r="C25" s="642"/>
      <c r="D25" s="643"/>
      <c r="E25" s="642"/>
      <c r="F25" s="643"/>
      <c r="G25" s="642"/>
      <c r="H25" s="643"/>
      <c r="I25" s="642"/>
      <c r="J25" s="643"/>
      <c r="K25" s="642"/>
      <c r="L25" s="643"/>
      <c r="M25" s="642"/>
      <c r="N25" s="643"/>
      <c r="O25" s="642"/>
      <c r="P25" s="643"/>
      <c r="Q25" s="642"/>
      <c r="R25" s="643"/>
      <c r="S25" s="642"/>
      <c r="T25" s="674"/>
      <c r="U25" s="642"/>
      <c r="V25" s="643"/>
      <c r="W25" s="652"/>
      <c r="X25" s="653"/>
      <c r="Y25" s="736"/>
      <c r="Z25" s="737"/>
      <c r="AA25" s="736"/>
      <c r="AB25" s="737"/>
      <c r="AC25" s="736"/>
      <c r="AD25" s="737"/>
      <c r="AE25" s="652"/>
      <c r="AF25" s="653"/>
      <c r="AG25" s="652"/>
      <c r="AH25" s="653"/>
      <c r="AI25" s="652"/>
      <c r="AJ25" s="653"/>
      <c r="AK25" s="652"/>
      <c r="AL25" s="653"/>
      <c r="AM25" s="652"/>
      <c r="AN25" s="653"/>
      <c r="AO25" s="652"/>
      <c r="AP25" s="653"/>
      <c r="AQ25" s="652"/>
      <c r="AR25" s="653"/>
      <c r="AS25" s="652"/>
      <c r="AT25" s="653"/>
      <c r="AU25" s="652"/>
      <c r="AV25" s="653"/>
      <c r="AW25" s="652"/>
      <c r="AX25" s="830"/>
      <c r="AY25" s="817"/>
      <c r="AZ25" s="819"/>
      <c r="BA25" s="819"/>
      <c r="BB25" s="819"/>
      <c r="BC25" s="820"/>
      <c r="BD25" s="817"/>
      <c r="BE25" s="820"/>
      <c r="BF25" s="817"/>
      <c r="BG25" s="820"/>
      <c r="BH25" s="880"/>
      <c r="BI25" s="876"/>
      <c r="BJ25" s="877"/>
    </row>
    <row r="26" ht="17.1" customHeight="1" spans="1:62">
      <c r="A26" s="648"/>
      <c r="B26" s="666" t="s">
        <v>20</v>
      </c>
      <c r="C26" s="667"/>
      <c r="D26" s="668"/>
      <c r="E26" s="667"/>
      <c r="F26" s="668"/>
      <c r="G26" s="667"/>
      <c r="H26" s="668"/>
      <c r="I26" s="667"/>
      <c r="J26" s="668"/>
      <c r="K26" s="667"/>
      <c r="L26" s="668"/>
      <c r="M26" s="667"/>
      <c r="N26" s="668"/>
      <c r="O26" s="667"/>
      <c r="P26" s="668"/>
      <c r="Q26" s="667"/>
      <c r="R26" s="668"/>
      <c r="S26" s="667"/>
      <c r="T26" s="668"/>
      <c r="U26" s="667"/>
      <c r="V26" s="668"/>
      <c r="W26" s="667"/>
      <c r="X26" s="668"/>
      <c r="Y26" s="667"/>
      <c r="Z26" s="668"/>
      <c r="AA26" s="675"/>
      <c r="AB26" s="676"/>
      <c r="AC26" s="675"/>
      <c r="AD26" s="676"/>
      <c r="AE26" s="675"/>
      <c r="AF26" s="676"/>
      <c r="AG26" s="675"/>
      <c r="AH26" s="676"/>
      <c r="AI26" s="675"/>
      <c r="AJ26" s="676"/>
      <c r="AK26" s="675"/>
      <c r="AL26" s="676"/>
      <c r="AM26" s="752"/>
      <c r="AN26" s="753"/>
      <c r="AO26" s="752"/>
      <c r="AP26" s="753"/>
      <c r="AQ26" s="752"/>
      <c r="AR26" s="753"/>
      <c r="AS26" s="752"/>
      <c r="AT26" s="753"/>
      <c r="AU26" s="642"/>
      <c r="AV26" s="643"/>
      <c r="AW26" s="642"/>
      <c r="AX26" s="643"/>
      <c r="AY26" s="823"/>
      <c r="AZ26" s="825"/>
      <c r="BA26" s="825"/>
      <c r="BB26" s="825"/>
      <c r="BC26" s="826"/>
      <c r="BD26" s="823"/>
      <c r="BE26" s="826"/>
      <c r="BF26" s="823"/>
      <c r="BG26" s="887"/>
      <c r="BH26" s="881"/>
      <c r="BI26" s="882"/>
      <c r="BJ26" s="883"/>
    </row>
    <row r="27" ht="17.1" customHeight="1" spans="1:62">
      <c r="A27" s="622" t="s">
        <v>26</v>
      </c>
      <c r="B27" s="623" t="s">
        <v>12</v>
      </c>
      <c r="C27" s="650"/>
      <c r="D27" s="651"/>
      <c r="E27" s="650"/>
      <c r="F27" s="651"/>
      <c r="G27" s="650"/>
      <c r="H27" s="651"/>
      <c r="I27" s="650"/>
      <c r="J27" s="651"/>
      <c r="K27" s="650"/>
      <c r="L27" s="651"/>
      <c r="M27" s="652"/>
      <c r="N27" s="653"/>
      <c r="O27" s="652"/>
      <c r="P27" s="653"/>
      <c r="Q27" s="652"/>
      <c r="R27" s="653"/>
      <c r="S27" s="652"/>
      <c r="T27" s="653"/>
      <c r="U27" s="652"/>
      <c r="V27" s="653"/>
      <c r="W27" s="652"/>
      <c r="X27" s="653"/>
      <c r="Y27" s="652"/>
      <c r="Z27" s="653"/>
      <c r="AA27" s="736"/>
      <c r="AB27" s="737"/>
      <c r="AC27" s="736"/>
      <c r="AD27" s="737"/>
      <c r="AE27" s="736"/>
      <c r="AF27" s="653"/>
      <c r="AG27" s="652"/>
      <c r="AH27" s="737"/>
      <c r="AI27" s="736"/>
      <c r="AJ27" s="719"/>
      <c r="AK27" s="656"/>
      <c r="AL27" s="754"/>
      <c r="AM27" s="755"/>
      <c r="AN27" s="754"/>
      <c r="AO27" s="755"/>
      <c r="AP27" s="754"/>
      <c r="AQ27" s="755"/>
      <c r="AR27" s="754"/>
      <c r="AS27" s="755"/>
      <c r="AT27" s="754"/>
      <c r="AU27" s="650"/>
      <c r="AV27" s="651"/>
      <c r="AW27" s="650"/>
      <c r="AX27" s="828"/>
      <c r="AY27" s="795"/>
      <c r="AZ27" s="797"/>
      <c r="BA27" s="797"/>
      <c r="BB27" s="797"/>
      <c r="BC27" s="798"/>
      <c r="BD27" s="795"/>
      <c r="BE27" s="870"/>
      <c r="BF27" s="795"/>
      <c r="BG27" s="798"/>
      <c r="BH27" s="871">
        <f>AY27+AZ28+BA29+BB30+BC31</f>
        <v>0</v>
      </c>
      <c r="BI27" s="872">
        <f>AY27+AZ28+BA29+BB30+BC31+BD32+BE33+BF34+BG35</f>
        <v>24</v>
      </c>
      <c r="BJ27" s="873">
        <f>((BI27)-(SUM(BD32,BE33,BF34,BG35)))/(BI27)*(100)</f>
        <v>0</v>
      </c>
    </row>
    <row r="28" ht="17.1" customHeight="1" spans="1:62">
      <c r="A28" s="628"/>
      <c r="B28" s="629" t="s">
        <v>13</v>
      </c>
      <c r="C28" s="652"/>
      <c r="D28" s="653"/>
      <c r="E28" s="652"/>
      <c r="F28" s="653"/>
      <c r="G28" s="652"/>
      <c r="H28" s="653"/>
      <c r="I28" s="652"/>
      <c r="J28" s="653"/>
      <c r="K28" s="652"/>
      <c r="L28" s="653"/>
      <c r="M28" s="652"/>
      <c r="N28" s="653"/>
      <c r="O28" s="652"/>
      <c r="P28" s="653"/>
      <c r="Q28" s="652"/>
      <c r="R28" s="653"/>
      <c r="S28" s="652"/>
      <c r="T28" s="653"/>
      <c r="U28" s="652"/>
      <c r="V28" s="653"/>
      <c r="W28" s="658"/>
      <c r="X28" s="657"/>
      <c r="Y28" s="658"/>
      <c r="Z28" s="657"/>
      <c r="AA28" s="658"/>
      <c r="AB28" s="657"/>
      <c r="AC28" s="658"/>
      <c r="AD28" s="657"/>
      <c r="AE28" s="658"/>
      <c r="AF28" s="657"/>
      <c r="AG28" s="658"/>
      <c r="AH28" s="653"/>
      <c r="AI28" s="652"/>
      <c r="AJ28" s="756"/>
      <c r="AK28" s="652"/>
      <c r="AL28" s="653"/>
      <c r="AM28" s="652"/>
      <c r="AN28" s="653"/>
      <c r="AO28" s="652"/>
      <c r="AP28" s="653"/>
      <c r="AQ28" s="652"/>
      <c r="AR28" s="653"/>
      <c r="AS28" s="652"/>
      <c r="AT28" s="653"/>
      <c r="AU28" s="652"/>
      <c r="AV28" s="653"/>
      <c r="AW28" s="652"/>
      <c r="AX28" s="830"/>
      <c r="AY28" s="801"/>
      <c r="AZ28" s="803"/>
      <c r="BA28" s="803"/>
      <c r="BB28" s="803"/>
      <c r="BC28" s="804"/>
      <c r="BD28" s="801"/>
      <c r="BE28" s="874"/>
      <c r="BF28" s="801"/>
      <c r="BG28" s="804"/>
      <c r="BH28" s="875"/>
      <c r="BI28" s="876"/>
      <c r="BJ28" s="877"/>
    </row>
    <row r="29" ht="17.1" customHeight="1" spans="1:62">
      <c r="A29" s="628"/>
      <c r="B29" s="654" t="s">
        <v>14</v>
      </c>
      <c r="C29" s="652"/>
      <c r="D29" s="653"/>
      <c r="E29" s="652"/>
      <c r="F29" s="653"/>
      <c r="G29" s="652"/>
      <c r="H29" s="653"/>
      <c r="I29" s="652"/>
      <c r="J29" s="653"/>
      <c r="K29" s="652"/>
      <c r="L29" s="653"/>
      <c r="M29" s="652"/>
      <c r="N29" s="653"/>
      <c r="O29" s="652"/>
      <c r="P29" s="653"/>
      <c r="Q29" s="652"/>
      <c r="R29" s="653"/>
      <c r="S29" s="652"/>
      <c r="T29" s="653"/>
      <c r="U29" s="652"/>
      <c r="V29" s="653"/>
      <c r="W29" s="652"/>
      <c r="X29" s="653"/>
      <c r="Y29" s="652"/>
      <c r="Z29" s="653"/>
      <c r="AA29" s="652"/>
      <c r="AB29" s="653"/>
      <c r="AC29" s="652"/>
      <c r="AD29" s="653"/>
      <c r="AE29" s="652"/>
      <c r="AF29" s="653"/>
      <c r="AG29" s="652"/>
      <c r="AH29" s="653"/>
      <c r="AI29" s="652"/>
      <c r="AJ29" s="657"/>
      <c r="AK29" s="658"/>
      <c r="AL29" s="657"/>
      <c r="AM29" s="669"/>
      <c r="AN29" s="670"/>
      <c r="AO29" s="652"/>
      <c r="AP29" s="653"/>
      <c r="AQ29" s="652"/>
      <c r="AR29" s="653"/>
      <c r="AS29" s="652"/>
      <c r="AT29" s="653"/>
      <c r="AU29" s="652"/>
      <c r="AV29" s="653"/>
      <c r="AW29" s="652"/>
      <c r="AX29" s="653"/>
      <c r="AY29" s="801"/>
      <c r="AZ29" s="803"/>
      <c r="BA29" s="803"/>
      <c r="BB29" s="803"/>
      <c r="BC29" s="804"/>
      <c r="BD29" s="801"/>
      <c r="BE29" s="874"/>
      <c r="BF29" s="801"/>
      <c r="BG29" s="804"/>
      <c r="BH29" s="875"/>
      <c r="BI29" s="876"/>
      <c r="BJ29" s="877"/>
    </row>
    <row r="30" ht="17.1" customHeight="1" spans="1:62">
      <c r="A30" s="628"/>
      <c r="B30" s="635" t="s">
        <v>15</v>
      </c>
      <c r="C30" s="658"/>
      <c r="D30" s="657"/>
      <c r="E30" s="669"/>
      <c r="F30" s="670"/>
      <c r="G30" s="652"/>
      <c r="H30" s="653"/>
      <c r="I30" s="652"/>
      <c r="J30" s="653"/>
      <c r="K30" s="652"/>
      <c r="L30" s="653"/>
      <c r="M30" s="652"/>
      <c r="N30" s="653"/>
      <c r="O30" s="652"/>
      <c r="P30" s="653"/>
      <c r="Q30" s="652"/>
      <c r="R30" s="653"/>
      <c r="S30" s="652"/>
      <c r="T30" s="653"/>
      <c r="U30" s="652"/>
      <c r="V30" s="653"/>
      <c r="W30" s="652"/>
      <c r="X30" s="653"/>
      <c r="Y30" s="652"/>
      <c r="Z30" s="653"/>
      <c r="AA30" s="652"/>
      <c r="AB30" s="653"/>
      <c r="AC30" s="652"/>
      <c r="AD30" s="653"/>
      <c r="AE30" s="652"/>
      <c r="AF30" s="653"/>
      <c r="AG30" s="652"/>
      <c r="AH30" s="653"/>
      <c r="AI30" s="652"/>
      <c r="AJ30" s="653"/>
      <c r="AK30" s="658"/>
      <c r="AL30" s="657"/>
      <c r="AM30" s="669"/>
      <c r="AN30" s="670"/>
      <c r="AO30" s="652"/>
      <c r="AP30" s="653"/>
      <c r="AQ30" s="652"/>
      <c r="AR30" s="653"/>
      <c r="AS30" s="652"/>
      <c r="AT30" s="653"/>
      <c r="AU30" s="652"/>
      <c r="AV30" s="653"/>
      <c r="AW30" s="652"/>
      <c r="AX30" s="653"/>
      <c r="AY30" s="801"/>
      <c r="AZ30" s="803"/>
      <c r="BA30" s="803"/>
      <c r="BB30" s="803"/>
      <c r="BC30" s="804"/>
      <c r="BD30" s="801"/>
      <c r="BE30" s="874"/>
      <c r="BF30" s="801"/>
      <c r="BG30" s="804"/>
      <c r="BH30" s="875"/>
      <c r="BI30" s="876"/>
      <c r="BJ30" s="877"/>
    </row>
    <row r="31" ht="17.1" customHeight="1" spans="1:62">
      <c r="A31" s="628"/>
      <c r="B31" s="659" t="s">
        <v>16</v>
      </c>
      <c r="C31" s="671"/>
      <c r="D31" s="672"/>
      <c r="E31" s="671"/>
      <c r="F31" s="672"/>
      <c r="G31" s="671"/>
      <c r="H31" s="672"/>
      <c r="I31" s="671"/>
      <c r="J31" s="672"/>
      <c r="K31" s="671"/>
      <c r="L31" s="672"/>
      <c r="M31" s="671"/>
      <c r="N31" s="672"/>
      <c r="O31" s="671"/>
      <c r="P31" s="672"/>
      <c r="Q31" s="671"/>
      <c r="R31" s="672"/>
      <c r="S31" s="671"/>
      <c r="T31" s="672"/>
      <c r="U31" s="671"/>
      <c r="V31" s="672"/>
      <c r="W31" s="671"/>
      <c r="X31" s="672"/>
      <c r="Y31" s="671"/>
      <c r="Z31" s="672"/>
      <c r="AA31" s="671"/>
      <c r="AB31" s="672"/>
      <c r="AC31" s="671"/>
      <c r="AD31" s="672"/>
      <c r="AE31" s="735"/>
      <c r="AF31" s="672"/>
      <c r="AG31" s="671"/>
      <c r="AH31" s="672"/>
      <c r="AI31" s="671"/>
      <c r="AJ31" s="735"/>
      <c r="AK31" s="671"/>
      <c r="AL31" s="672"/>
      <c r="AM31" s="671"/>
      <c r="AN31" s="672"/>
      <c r="AO31" s="671"/>
      <c r="AP31" s="672"/>
      <c r="AQ31" s="671"/>
      <c r="AR31" s="672"/>
      <c r="AS31" s="671"/>
      <c r="AT31" s="672"/>
      <c r="AU31" s="671"/>
      <c r="AV31" s="672"/>
      <c r="AW31" s="671"/>
      <c r="AX31" s="841"/>
      <c r="AY31" s="807"/>
      <c r="AZ31" s="809"/>
      <c r="BA31" s="809"/>
      <c r="BB31" s="809"/>
      <c r="BC31" s="810"/>
      <c r="BD31" s="807"/>
      <c r="BE31" s="838"/>
      <c r="BF31" s="807"/>
      <c r="BG31" s="810"/>
      <c r="BH31" s="878"/>
      <c r="BI31" s="876"/>
      <c r="BJ31" s="877"/>
    </row>
    <row r="32" ht="17.1" customHeight="1" spans="1:62">
      <c r="A32" s="628"/>
      <c r="B32" s="639" t="s">
        <v>17</v>
      </c>
      <c r="C32" s="673"/>
      <c r="D32" s="674"/>
      <c r="E32" s="673"/>
      <c r="F32" s="674"/>
      <c r="G32" s="673"/>
      <c r="H32" s="674"/>
      <c r="I32" s="673"/>
      <c r="J32" s="674"/>
      <c r="K32" s="673"/>
      <c r="L32" s="674"/>
      <c r="M32" s="673"/>
      <c r="N32" s="674"/>
      <c r="O32" s="673"/>
      <c r="P32" s="674"/>
      <c r="Q32" s="673"/>
      <c r="R32" s="674"/>
      <c r="S32" s="673"/>
      <c r="T32" s="674"/>
      <c r="U32" s="673"/>
      <c r="V32" s="674"/>
      <c r="W32" s="673"/>
      <c r="X32" s="674"/>
      <c r="Y32" s="673"/>
      <c r="Z32" s="674"/>
      <c r="AA32" s="673"/>
      <c r="AB32" s="674"/>
      <c r="AC32" s="673"/>
      <c r="AD32" s="674"/>
      <c r="AE32" s="642"/>
      <c r="AF32" s="643"/>
      <c r="AG32" s="673"/>
      <c r="AH32" s="674"/>
      <c r="AI32" s="642"/>
      <c r="AJ32" s="643"/>
      <c r="AK32" s="642"/>
      <c r="AL32" s="643"/>
      <c r="AM32" s="642"/>
      <c r="AN32" s="643"/>
      <c r="AO32" s="642"/>
      <c r="AP32" s="643"/>
      <c r="AQ32" s="642"/>
      <c r="AR32" s="643"/>
      <c r="AS32" s="642"/>
      <c r="AT32" s="643"/>
      <c r="AU32" s="642"/>
      <c r="AV32" s="643"/>
      <c r="AW32" s="642"/>
      <c r="AX32" s="840"/>
      <c r="AY32" s="817"/>
      <c r="AZ32" s="819"/>
      <c r="BA32" s="819"/>
      <c r="BB32" s="819"/>
      <c r="BC32" s="820"/>
      <c r="BD32" s="817"/>
      <c r="BE32" s="820"/>
      <c r="BF32" s="817"/>
      <c r="BG32" s="820"/>
      <c r="BH32" s="879">
        <f>BD32+BE33+BF34+BG35</f>
        <v>24</v>
      </c>
      <c r="BI32" s="876"/>
      <c r="BJ32" s="877"/>
    </row>
    <row r="33" ht="17.1" customHeight="1" spans="1:62">
      <c r="A33" s="628"/>
      <c r="B33" s="644" t="s">
        <v>18</v>
      </c>
      <c r="C33" s="642" t="s">
        <v>22</v>
      </c>
      <c r="D33" s="643" t="s">
        <v>22</v>
      </c>
      <c r="E33" s="642" t="s">
        <v>22</v>
      </c>
      <c r="F33" s="643" t="s">
        <v>22</v>
      </c>
      <c r="G33" s="642" t="s">
        <v>22</v>
      </c>
      <c r="H33" s="643" t="s">
        <v>22</v>
      </c>
      <c r="I33" s="642" t="s">
        <v>22</v>
      </c>
      <c r="J33" s="643" t="s">
        <v>22</v>
      </c>
      <c r="K33" s="642" t="s">
        <v>22</v>
      </c>
      <c r="L33" s="643" t="s">
        <v>22</v>
      </c>
      <c r="M33" s="642" t="s">
        <v>22</v>
      </c>
      <c r="N33" s="643" t="s">
        <v>22</v>
      </c>
      <c r="O33" s="642" t="s">
        <v>22</v>
      </c>
      <c r="P33" s="643" t="s">
        <v>22</v>
      </c>
      <c r="Q33" s="642" t="s">
        <v>22</v>
      </c>
      <c r="R33" s="643" t="s">
        <v>22</v>
      </c>
      <c r="S33" s="642" t="s">
        <v>22</v>
      </c>
      <c r="T33" s="643" t="s">
        <v>22</v>
      </c>
      <c r="U33" s="642" t="s">
        <v>22</v>
      </c>
      <c r="V33" s="643" t="s">
        <v>22</v>
      </c>
      <c r="W33" s="642" t="s">
        <v>22</v>
      </c>
      <c r="X33" s="643" t="s">
        <v>22</v>
      </c>
      <c r="Y33" s="642" t="s">
        <v>22</v>
      </c>
      <c r="Z33" s="643" t="s">
        <v>22</v>
      </c>
      <c r="AA33" s="642" t="s">
        <v>22</v>
      </c>
      <c r="AB33" s="643" t="s">
        <v>22</v>
      </c>
      <c r="AC33" s="642" t="s">
        <v>22</v>
      </c>
      <c r="AD33" s="643" t="s">
        <v>22</v>
      </c>
      <c r="AE33" s="673" t="s">
        <v>22</v>
      </c>
      <c r="AF33" s="643" t="s">
        <v>22</v>
      </c>
      <c r="AG33" s="642" t="s">
        <v>22</v>
      </c>
      <c r="AH33" s="643" t="s">
        <v>22</v>
      </c>
      <c r="AI33" s="642" t="s">
        <v>22</v>
      </c>
      <c r="AJ33" s="643" t="s">
        <v>22</v>
      </c>
      <c r="AK33" s="642" t="s">
        <v>22</v>
      </c>
      <c r="AL33" s="643" t="s">
        <v>22</v>
      </c>
      <c r="AM33" s="642" t="s">
        <v>22</v>
      </c>
      <c r="AN33" s="643" t="s">
        <v>22</v>
      </c>
      <c r="AO33" s="642" t="s">
        <v>22</v>
      </c>
      <c r="AP33" s="643" t="s">
        <v>22</v>
      </c>
      <c r="AQ33" s="642" t="s">
        <v>22</v>
      </c>
      <c r="AR33" s="643" t="s">
        <v>22</v>
      </c>
      <c r="AS33" s="642" t="s">
        <v>22</v>
      </c>
      <c r="AT33" s="643" t="s">
        <v>22</v>
      </c>
      <c r="AU33" s="642" t="s">
        <v>22</v>
      </c>
      <c r="AV33" s="643" t="s">
        <v>22</v>
      </c>
      <c r="AW33" s="642" t="s">
        <v>22</v>
      </c>
      <c r="AX33" s="643" t="s">
        <v>22</v>
      </c>
      <c r="AY33" s="817"/>
      <c r="AZ33" s="819"/>
      <c r="BA33" s="819"/>
      <c r="BB33" s="819"/>
      <c r="BC33" s="820"/>
      <c r="BD33" s="817"/>
      <c r="BE33" s="820">
        <v>24</v>
      </c>
      <c r="BF33" s="817"/>
      <c r="BG33" s="820"/>
      <c r="BH33" s="880"/>
      <c r="BI33" s="876"/>
      <c r="BJ33" s="877"/>
    </row>
    <row r="34" ht="17.1" customHeight="1" spans="1:62">
      <c r="A34" s="628"/>
      <c r="B34" s="647" t="s">
        <v>19</v>
      </c>
      <c r="C34" s="652"/>
      <c r="D34" s="653"/>
      <c r="E34" s="652"/>
      <c r="F34" s="653"/>
      <c r="G34" s="652"/>
      <c r="H34" s="653"/>
      <c r="I34" s="652"/>
      <c r="J34" s="653"/>
      <c r="K34" s="652"/>
      <c r="L34" s="653"/>
      <c r="M34" s="652"/>
      <c r="N34" s="653"/>
      <c r="O34" s="652"/>
      <c r="P34" s="653"/>
      <c r="Q34" s="652"/>
      <c r="R34" s="653"/>
      <c r="S34" s="652"/>
      <c r="T34" s="653"/>
      <c r="U34" s="652"/>
      <c r="V34" s="653"/>
      <c r="W34" s="652"/>
      <c r="X34" s="653"/>
      <c r="Y34" s="652"/>
      <c r="Z34" s="653"/>
      <c r="AA34" s="652"/>
      <c r="AB34" s="653"/>
      <c r="AC34" s="652"/>
      <c r="AD34" s="653"/>
      <c r="AE34" s="652"/>
      <c r="AF34" s="653"/>
      <c r="AG34" s="652"/>
      <c r="AH34" s="653"/>
      <c r="AI34" s="652"/>
      <c r="AJ34" s="653"/>
      <c r="AK34" s="652"/>
      <c r="AL34" s="653"/>
      <c r="AM34" s="652"/>
      <c r="AN34" s="653"/>
      <c r="AO34" s="652"/>
      <c r="AP34" s="653"/>
      <c r="AQ34" s="652"/>
      <c r="AR34" s="653"/>
      <c r="AS34" s="652"/>
      <c r="AT34" s="653"/>
      <c r="AU34" s="652"/>
      <c r="AV34" s="653"/>
      <c r="AW34" s="652"/>
      <c r="AX34" s="830"/>
      <c r="AY34" s="817"/>
      <c r="AZ34" s="819"/>
      <c r="BA34" s="819"/>
      <c r="BB34" s="819"/>
      <c r="BC34" s="820"/>
      <c r="BD34" s="817"/>
      <c r="BE34" s="820"/>
      <c r="BF34" s="817"/>
      <c r="BG34" s="820"/>
      <c r="BH34" s="880"/>
      <c r="BI34" s="876"/>
      <c r="BJ34" s="877"/>
    </row>
    <row r="35" ht="17.1" customHeight="1" spans="1:62">
      <c r="A35" s="648"/>
      <c r="B35" s="666" t="s">
        <v>20</v>
      </c>
      <c r="C35" s="675"/>
      <c r="D35" s="676"/>
      <c r="E35" s="675"/>
      <c r="F35" s="676"/>
      <c r="G35" s="675"/>
      <c r="H35" s="676"/>
      <c r="I35" s="675"/>
      <c r="J35" s="676"/>
      <c r="K35" s="675"/>
      <c r="L35" s="676"/>
      <c r="M35" s="675"/>
      <c r="N35" s="676"/>
      <c r="O35" s="675"/>
      <c r="P35" s="676"/>
      <c r="Q35" s="675"/>
      <c r="R35" s="676"/>
      <c r="S35" s="675"/>
      <c r="T35" s="676"/>
      <c r="U35" s="675"/>
      <c r="V35" s="676"/>
      <c r="W35" s="675"/>
      <c r="X35" s="676"/>
      <c r="Y35" s="675"/>
      <c r="Z35" s="676"/>
      <c r="AA35" s="675"/>
      <c r="AB35" s="676"/>
      <c r="AC35" s="675"/>
      <c r="AD35" s="676"/>
      <c r="AE35" s="675"/>
      <c r="AF35" s="676"/>
      <c r="AG35" s="675"/>
      <c r="AH35" s="676"/>
      <c r="AI35" s="675"/>
      <c r="AJ35" s="676"/>
      <c r="AK35" s="675"/>
      <c r="AL35" s="676"/>
      <c r="AM35" s="675"/>
      <c r="AN35" s="676"/>
      <c r="AO35" s="675"/>
      <c r="AP35" s="676"/>
      <c r="AQ35" s="675"/>
      <c r="AR35" s="676"/>
      <c r="AS35" s="675"/>
      <c r="AT35" s="676"/>
      <c r="AU35" s="675"/>
      <c r="AV35" s="676"/>
      <c r="AW35" s="675"/>
      <c r="AX35" s="842"/>
      <c r="AY35" s="823"/>
      <c r="AZ35" s="825"/>
      <c r="BA35" s="825"/>
      <c r="BB35" s="825"/>
      <c r="BC35" s="826"/>
      <c r="BD35" s="823"/>
      <c r="BE35" s="826"/>
      <c r="BF35" s="823"/>
      <c r="BG35" s="826"/>
      <c r="BH35" s="881"/>
      <c r="BI35" s="882"/>
      <c r="BJ35" s="883"/>
    </row>
    <row r="36" ht="24.75" customHeight="1" spans="1:62">
      <c r="A36" s="609"/>
      <c r="B36" s="609"/>
      <c r="C36" s="609"/>
      <c r="D36" s="609"/>
      <c r="E36" s="609"/>
      <c r="F36" s="609"/>
      <c r="G36" s="609"/>
      <c r="H36" s="609"/>
      <c r="I36" s="609"/>
      <c r="J36" s="609"/>
      <c r="K36" s="609"/>
      <c r="L36" s="609"/>
      <c r="M36" s="609"/>
      <c r="N36" s="609"/>
      <c r="O36" s="609"/>
      <c r="P36" s="609"/>
      <c r="Q36" s="609"/>
      <c r="R36" s="609"/>
      <c r="S36" s="609"/>
      <c r="T36" s="609"/>
      <c r="U36" s="609"/>
      <c r="V36" s="609"/>
      <c r="W36" s="677"/>
      <c r="X36" s="720"/>
      <c r="Y36" s="609"/>
      <c r="Z36" s="609"/>
      <c r="AA36" s="609"/>
      <c r="AB36" s="609"/>
      <c r="AC36" s="609"/>
      <c r="AD36" s="609"/>
      <c r="AE36" s="609"/>
      <c r="AF36" s="609"/>
      <c r="AG36" s="609"/>
      <c r="AH36" s="609"/>
      <c r="AI36" s="609"/>
      <c r="AJ36" s="609"/>
      <c r="AK36" s="609"/>
      <c r="AL36" s="609"/>
      <c r="AM36" s="609"/>
      <c r="AN36" s="609"/>
      <c r="AO36" s="609" t="s">
        <v>27</v>
      </c>
      <c r="AP36" s="609"/>
      <c r="AQ36" s="609"/>
      <c r="AR36" s="609"/>
      <c r="AS36" s="609"/>
      <c r="AT36" s="609"/>
      <c r="AU36" s="609"/>
      <c r="AV36" s="609"/>
      <c r="AW36" s="609"/>
      <c r="AX36" s="609"/>
      <c r="AY36" s="609"/>
      <c r="AZ36" s="609"/>
      <c r="BA36" s="609"/>
      <c r="BB36" s="609"/>
      <c r="BC36" s="609"/>
      <c r="BD36" s="609"/>
      <c r="BE36" s="609"/>
      <c r="BG36" s="609"/>
      <c r="BH36" s="609"/>
      <c r="BI36" s="888" t="s">
        <v>28</v>
      </c>
      <c r="BJ36" s="889">
        <f>(BJ18+BJ9+BJ27)/(3)</f>
        <v>43.0555555555556</v>
      </c>
    </row>
    <row r="37" customHeight="1" spans="1:62">
      <c r="A37" s="677" t="s">
        <v>29</v>
      </c>
      <c r="B37" s="609"/>
      <c r="C37" s="609"/>
      <c r="D37" s="609"/>
      <c r="E37" s="609"/>
      <c r="F37" s="609"/>
      <c r="G37" s="609"/>
      <c r="H37" s="609"/>
      <c r="I37" s="609"/>
      <c r="J37" s="609"/>
      <c r="K37" s="609"/>
      <c r="L37" s="609"/>
      <c r="M37" s="609"/>
      <c r="N37" s="609"/>
      <c r="O37" s="609"/>
      <c r="P37" s="609"/>
      <c r="Q37" s="609"/>
      <c r="R37" s="609"/>
      <c r="S37" s="609"/>
      <c r="T37" s="609"/>
      <c r="U37" s="609"/>
      <c r="V37" s="609"/>
      <c r="W37" s="721" t="s">
        <v>30</v>
      </c>
      <c r="X37" s="722"/>
      <c r="Y37" s="720"/>
      <c r="Z37" s="720"/>
      <c r="AA37" s="720"/>
      <c r="AB37" s="720"/>
      <c r="AC37" s="720"/>
      <c r="AD37" s="720"/>
      <c r="AE37" s="720"/>
      <c r="AF37" s="720"/>
      <c r="AG37" s="720"/>
      <c r="AH37" s="720"/>
      <c r="AI37" s="720"/>
      <c r="AJ37" s="720"/>
      <c r="AK37" s="720"/>
      <c r="AL37" s="720"/>
      <c r="AM37" s="720"/>
      <c r="AN37" s="720"/>
      <c r="AO37" s="720"/>
      <c r="AP37" s="720"/>
      <c r="AQ37" s="720"/>
      <c r="AR37" s="720"/>
      <c r="AS37" s="720"/>
      <c r="AT37" s="720"/>
      <c r="AU37" s="720"/>
      <c r="AV37" s="760"/>
      <c r="AW37" s="843"/>
      <c r="AX37" s="609"/>
      <c r="AY37" s="609"/>
      <c r="AZ37" s="609"/>
      <c r="BA37" s="677"/>
      <c r="BB37" s="677"/>
      <c r="BC37" s="677" t="s">
        <v>31</v>
      </c>
      <c r="BD37" s="609"/>
      <c r="BE37" s="609"/>
      <c r="BF37" s="609"/>
      <c r="BG37" s="609"/>
      <c r="BH37" s="609"/>
      <c r="BI37" s="609"/>
      <c r="BJ37" s="890"/>
    </row>
    <row r="38" customHeight="1" spans="1:62">
      <c r="A38" s="609" t="s">
        <v>23</v>
      </c>
      <c r="B38" s="609"/>
      <c r="C38" s="609"/>
      <c r="D38" s="609"/>
      <c r="E38" s="609"/>
      <c r="F38" s="609"/>
      <c r="G38" s="609"/>
      <c r="H38" s="609"/>
      <c r="I38" s="609"/>
      <c r="J38" s="609"/>
      <c r="K38" s="609"/>
      <c r="L38" s="609"/>
      <c r="M38" s="609"/>
      <c r="N38" s="609"/>
      <c r="O38" s="609"/>
      <c r="P38" s="609"/>
      <c r="Q38" s="609"/>
      <c r="R38" s="609"/>
      <c r="S38" s="609"/>
      <c r="T38" s="609"/>
      <c r="U38" s="609"/>
      <c r="V38" s="609"/>
      <c r="W38" s="723" t="s">
        <v>32</v>
      </c>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844"/>
      <c r="AX38" s="609"/>
      <c r="AY38" s="609"/>
      <c r="AZ38" s="609"/>
      <c r="BA38" s="609"/>
      <c r="BB38" s="609"/>
      <c r="BC38" s="609"/>
      <c r="BD38" s="609"/>
      <c r="BE38" s="609"/>
      <c r="BF38" s="609"/>
      <c r="BG38" s="609"/>
      <c r="BH38" s="609"/>
      <c r="BI38" s="609"/>
      <c r="BJ38" s="890"/>
    </row>
    <row r="39" customHeight="1" spans="1:62">
      <c r="A39" s="678" t="s">
        <v>33</v>
      </c>
      <c r="B39" s="679"/>
      <c r="C39" s="679"/>
      <c r="D39" s="679"/>
      <c r="E39" s="679"/>
      <c r="F39" s="679"/>
      <c r="G39" s="679"/>
      <c r="H39" s="679"/>
      <c r="I39" s="679"/>
      <c r="J39" s="679"/>
      <c r="K39" s="679"/>
      <c r="L39" s="609"/>
      <c r="M39" s="609"/>
      <c r="N39" s="609"/>
      <c r="O39" s="609"/>
      <c r="P39" s="609"/>
      <c r="Q39" s="609"/>
      <c r="R39" s="609"/>
      <c r="S39" s="609"/>
      <c r="T39" s="609"/>
      <c r="U39" s="609"/>
      <c r="V39" s="609"/>
      <c r="W39" s="725" t="s">
        <v>34</v>
      </c>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61"/>
      <c r="AW39" s="845"/>
      <c r="AX39" s="609"/>
      <c r="AY39" s="609"/>
      <c r="AZ39" s="609"/>
      <c r="BA39" s="678"/>
      <c r="BB39" s="678"/>
      <c r="BC39" s="678" t="s">
        <v>33</v>
      </c>
      <c r="BE39" s="891"/>
      <c r="BF39" s="891"/>
      <c r="BG39" s="891"/>
      <c r="BH39" s="679"/>
      <c r="BI39" s="681"/>
      <c r="BJ39" s="890"/>
    </row>
    <row r="40" ht="17.25" customHeight="1" spans="1:62">
      <c r="A40" s="678" t="s">
        <v>35</v>
      </c>
      <c r="B40" s="680"/>
      <c r="C40" s="680"/>
      <c r="D40" s="680"/>
      <c r="E40" s="680"/>
      <c r="F40" s="680"/>
      <c r="G40" s="680"/>
      <c r="H40" s="680"/>
      <c r="I40" s="680"/>
      <c r="J40" s="680"/>
      <c r="K40" s="680"/>
      <c r="L40" s="609"/>
      <c r="M40" s="609"/>
      <c r="N40" s="609"/>
      <c r="O40" s="609"/>
      <c r="P40" s="609"/>
      <c r="Q40" s="609"/>
      <c r="R40" s="609"/>
      <c r="S40" s="609"/>
      <c r="T40" s="609"/>
      <c r="U40" s="609"/>
      <c r="V40" s="609"/>
      <c r="W40" s="725" t="s">
        <v>36</v>
      </c>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61"/>
      <c r="AW40" s="845"/>
      <c r="AX40" s="609"/>
      <c r="AY40" s="609"/>
      <c r="AZ40" s="609"/>
      <c r="BA40" s="678"/>
      <c r="BB40" s="678"/>
      <c r="BC40" s="678" t="s">
        <v>35</v>
      </c>
      <c r="BD40" s="680"/>
      <c r="BE40" s="680"/>
      <c r="BF40" s="680"/>
      <c r="BG40" s="680"/>
      <c r="BH40" s="680"/>
      <c r="BI40" s="680"/>
      <c r="BJ40" s="609"/>
    </row>
    <row r="41" ht="15.75" customHeight="1" spans="1:62">
      <c r="A41" s="609" t="s">
        <v>23</v>
      </c>
      <c r="B41" s="609"/>
      <c r="C41" s="609"/>
      <c r="D41" s="609"/>
      <c r="E41" s="609"/>
      <c r="F41" s="609"/>
      <c r="G41" s="609"/>
      <c r="H41" s="609"/>
      <c r="I41" s="609"/>
      <c r="J41" s="609"/>
      <c r="K41" s="609"/>
      <c r="L41" s="609"/>
      <c r="M41" s="609"/>
      <c r="N41" s="609"/>
      <c r="O41" s="609"/>
      <c r="P41" s="609"/>
      <c r="Q41" s="609"/>
      <c r="R41" s="609"/>
      <c r="S41" s="609"/>
      <c r="T41" s="609"/>
      <c r="U41" s="609"/>
      <c r="V41" s="609"/>
      <c r="W41" s="727"/>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62"/>
      <c r="AW41" s="846"/>
      <c r="AX41" s="609"/>
      <c r="AY41" s="609"/>
      <c r="AZ41" s="609"/>
      <c r="BA41" s="609"/>
      <c r="BB41" s="609"/>
      <c r="BC41" s="609"/>
      <c r="BD41" s="609"/>
      <c r="BE41" s="609"/>
      <c r="BF41" s="609"/>
      <c r="BG41" s="609"/>
      <c r="BH41" s="609"/>
      <c r="BI41" s="609"/>
      <c r="BJ41" s="609"/>
    </row>
    <row r="42" customHeight="1" spans="1:62">
      <c r="A42" s="678"/>
      <c r="B42" s="681"/>
      <c r="C42" s="681"/>
      <c r="D42" s="681"/>
      <c r="E42" s="681"/>
      <c r="F42" s="681"/>
      <c r="G42" s="681"/>
      <c r="H42" s="681"/>
      <c r="I42" s="681"/>
      <c r="J42" s="681"/>
      <c r="K42" s="681"/>
      <c r="L42" s="609"/>
      <c r="M42" s="609"/>
      <c r="N42" s="609"/>
      <c r="O42" s="609"/>
      <c r="P42" s="609"/>
      <c r="Q42" s="609"/>
      <c r="R42" s="609"/>
      <c r="S42" s="609"/>
      <c r="T42" s="609"/>
      <c r="U42" s="609"/>
      <c r="V42" s="609"/>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61"/>
      <c r="AW42" s="761"/>
      <c r="AX42" s="609"/>
      <c r="AY42" s="609"/>
      <c r="AZ42" s="609"/>
      <c r="BA42" s="609"/>
      <c r="BB42" s="609"/>
      <c r="BC42" s="609"/>
      <c r="BD42" s="678"/>
      <c r="BE42" s="609"/>
      <c r="BF42" s="609"/>
      <c r="BG42" s="609"/>
      <c r="BH42" s="609"/>
      <c r="BI42" s="681"/>
      <c r="BJ42" s="681"/>
    </row>
    <row r="43" customHeight="1" spans="1:62">
      <c r="A43" s="609"/>
      <c r="B43" s="609" t="s">
        <v>37</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row>
    <row r="44" customHeight="1" spans="1:62">
      <c r="A44" s="609"/>
      <c r="B44" s="682" t="s">
        <v>12</v>
      </c>
      <c r="C44" s="683"/>
      <c r="D44" s="684" t="s">
        <v>38</v>
      </c>
      <c r="E44" s="609"/>
      <c r="F44" s="609"/>
      <c r="G44" s="609"/>
      <c r="H44" s="609"/>
      <c r="I44" s="609"/>
      <c r="J44" s="609"/>
      <c r="K44" s="609"/>
      <c r="L44" s="609"/>
      <c r="M44" s="609"/>
      <c r="N44" s="609"/>
      <c r="O44" s="609"/>
      <c r="P44" s="609"/>
      <c r="Q44" s="609"/>
      <c r="R44" s="729" t="s">
        <v>17</v>
      </c>
      <c r="S44" s="730"/>
      <c r="T44" s="683"/>
      <c r="U44" s="684" t="s">
        <v>39</v>
      </c>
      <c r="V44" s="609"/>
      <c r="W44" s="609"/>
      <c r="X44" s="609"/>
      <c r="Y44" s="609"/>
      <c r="Z44" s="609"/>
      <c r="AA44" s="609"/>
      <c r="AB44" s="609"/>
      <c r="AC44" s="609"/>
      <c r="AD44" s="609"/>
      <c r="AE44" s="609"/>
      <c r="AF44" s="609"/>
      <c r="AG44" s="609"/>
      <c r="AH44" s="609"/>
      <c r="AI44" s="729" t="s">
        <v>40</v>
      </c>
      <c r="AJ44" s="730"/>
      <c r="AK44" s="757"/>
      <c r="AL44" s="684" t="s">
        <v>41</v>
      </c>
      <c r="AM44" s="685"/>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row>
    <row r="45" customHeight="1" spans="1:62">
      <c r="A45" s="609"/>
      <c r="B45" s="682" t="s">
        <v>13</v>
      </c>
      <c r="C45" s="683"/>
      <c r="D45" s="684" t="s">
        <v>42</v>
      </c>
      <c r="E45" s="609"/>
      <c r="F45" s="609"/>
      <c r="G45" s="609"/>
      <c r="H45" s="609"/>
      <c r="I45" s="609"/>
      <c r="J45" s="609"/>
      <c r="K45" s="609"/>
      <c r="L45" s="609"/>
      <c r="M45" s="609"/>
      <c r="N45" s="609"/>
      <c r="O45" s="609"/>
      <c r="P45" s="609"/>
      <c r="Q45" s="609"/>
      <c r="R45" s="729" t="s">
        <v>18</v>
      </c>
      <c r="S45" s="730"/>
      <c r="T45" s="683"/>
      <c r="U45" s="684" t="s">
        <v>43</v>
      </c>
      <c r="V45" s="609"/>
      <c r="W45" s="609"/>
      <c r="X45" s="609"/>
      <c r="Y45" s="609"/>
      <c r="Z45" s="609"/>
      <c r="AA45" s="609"/>
      <c r="AB45" s="609"/>
      <c r="AC45" s="609"/>
      <c r="AD45" s="609"/>
      <c r="AE45" s="609"/>
      <c r="AF45" s="609"/>
      <c r="AG45" s="609"/>
      <c r="AH45" s="609"/>
      <c r="AI45" s="729" t="s">
        <v>16</v>
      </c>
      <c r="AJ45" s="730"/>
      <c r="AK45" s="758"/>
      <c r="AL45" s="609" t="s">
        <v>44</v>
      </c>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row>
    <row r="46" customHeight="1" spans="1:62">
      <c r="A46" s="609"/>
      <c r="B46" s="682" t="s">
        <v>14</v>
      </c>
      <c r="C46" s="683"/>
      <c r="D46" s="684" t="s">
        <v>45</v>
      </c>
      <c r="E46" s="609"/>
      <c r="F46" s="609"/>
      <c r="G46" s="609"/>
      <c r="H46" s="609"/>
      <c r="I46" s="609"/>
      <c r="J46" s="609"/>
      <c r="K46" s="609"/>
      <c r="L46" s="609"/>
      <c r="M46" s="609"/>
      <c r="N46" s="609"/>
      <c r="O46" s="609"/>
      <c r="P46" s="609"/>
      <c r="Q46" s="609"/>
      <c r="R46" s="729" t="s">
        <v>19</v>
      </c>
      <c r="S46" s="730"/>
      <c r="T46" s="683"/>
      <c r="U46" s="684" t="s">
        <v>46</v>
      </c>
      <c r="V46" s="609"/>
      <c r="W46" s="609"/>
      <c r="X46" s="609"/>
      <c r="Y46" s="609"/>
      <c r="Z46" s="609"/>
      <c r="AA46" s="609"/>
      <c r="AB46" s="609"/>
      <c r="AC46" s="609"/>
      <c r="AD46" s="609"/>
      <c r="AE46" s="609"/>
      <c r="AF46" s="609"/>
      <c r="AG46" s="609"/>
      <c r="AH46" s="609"/>
      <c r="AI46" s="758"/>
      <c r="AJ46" s="758"/>
      <c r="AK46" s="758"/>
      <c r="AL46" s="609"/>
      <c r="AM46" s="609"/>
      <c r="AN46" s="609"/>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row>
    <row r="47" customHeight="1" spans="1:62">
      <c r="A47" s="609"/>
      <c r="B47" s="682" t="s">
        <v>15</v>
      </c>
      <c r="C47" s="683"/>
      <c r="D47" s="684" t="s">
        <v>47</v>
      </c>
      <c r="E47" s="609"/>
      <c r="F47" s="609"/>
      <c r="G47" s="609"/>
      <c r="H47" s="609"/>
      <c r="I47" s="609"/>
      <c r="J47" s="609"/>
      <c r="K47" s="609"/>
      <c r="L47" s="609"/>
      <c r="M47" s="609"/>
      <c r="N47" s="609"/>
      <c r="O47" s="609"/>
      <c r="P47" s="609"/>
      <c r="Q47" s="609"/>
      <c r="R47" s="729" t="s">
        <v>20</v>
      </c>
      <c r="S47" s="730"/>
      <c r="T47" s="683"/>
      <c r="U47" s="684" t="s">
        <v>48</v>
      </c>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row>
    <row r="48" customHeight="1" spans="1:62">
      <c r="A48" s="609"/>
      <c r="B48" s="682" t="s">
        <v>49</v>
      </c>
      <c r="C48" s="683"/>
      <c r="D48" s="684" t="s">
        <v>50</v>
      </c>
      <c r="E48" s="609"/>
      <c r="F48" s="609"/>
      <c r="G48" s="609"/>
      <c r="H48" s="609"/>
      <c r="I48" s="609"/>
      <c r="J48" s="609"/>
      <c r="K48" s="609"/>
      <c r="L48" s="609"/>
      <c r="M48" s="609"/>
      <c r="N48" s="609"/>
      <c r="O48" s="609"/>
      <c r="P48" s="609"/>
      <c r="Q48" s="609"/>
      <c r="R48" s="729" t="s">
        <v>51</v>
      </c>
      <c r="S48" s="730"/>
      <c r="T48" s="683"/>
      <c r="U48" s="684" t="s">
        <v>52</v>
      </c>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row>
    <row r="49" ht="6.75" customHeight="1" spans="1:62">
      <c r="A49" s="609"/>
      <c r="B49" s="609"/>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row>
    <row r="50" ht="15" customHeight="1" spans="1:62">
      <c r="A50" s="605"/>
      <c r="B50" s="605"/>
      <c r="C50" s="605"/>
      <c r="D50" s="606"/>
      <c r="E50" s="607"/>
      <c r="F50" s="607"/>
      <c r="G50" s="607"/>
      <c r="H50" s="606"/>
      <c r="I50" s="607"/>
      <c r="J50" s="704"/>
      <c r="K50" s="606"/>
      <c r="L50" s="607"/>
      <c r="M50" s="704"/>
      <c r="N50" s="606"/>
      <c r="O50" s="607"/>
      <c r="P50" s="607"/>
      <c r="Q50" s="709"/>
      <c r="R50" s="685"/>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5"/>
      <c r="BB50" s="685"/>
      <c r="BC50" s="685"/>
      <c r="BD50" s="685"/>
      <c r="BE50" s="685"/>
      <c r="BF50" s="685"/>
      <c r="BG50" s="685"/>
      <c r="BH50" s="685"/>
      <c r="BI50" s="685"/>
      <c r="BJ50" s="685"/>
    </row>
    <row r="51" ht="18.75" customHeight="1" spans="1:62">
      <c r="A51" s="685"/>
      <c r="B51" s="605"/>
      <c r="C51" s="605"/>
      <c r="D51" s="606"/>
      <c r="E51" s="607"/>
      <c r="F51" s="607"/>
      <c r="G51" s="607"/>
      <c r="H51" s="606"/>
      <c r="I51" s="607"/>
      <c r="J51" s="704"/>
      <c r="K51" s="606"/>
      <c r="L51" s="607"/>
      <c r="M51" s="704"/>
      <c r="N51" s="606"/>
      <c r="O51" s="607"/>
      <c r="P51" s="607"/>
      <c r="Q51" s="709"/>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c r="BF51" s="685"/>
      <c r="BG51" s="685"/>
      <c r="BH51" s="685"/>
      <c r="BI51" s="685"/>
      <c r="BJ51" s="685"/>
    </row>
    <row r="52" s="598" customFormat="1" ht="19.5" customHeight="1" spans="1:62">
      <c r="A52" s="686" t="s">
        <v>5</v>
      </c>
      <c r="B52" s="687" t="s">
        <v>53</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763"/>
      <c r="AQ52" s="686" t="s">
        <v>54</v>
      </c>
      <c r="AR52" s="688"/>
      <c r="AS52" s="688"/>
      <c r="AT52" s="688"/>
      <c r="AU52" s="763"/>
      <c r="AV52" s="686" t="s">
        <v>55</v>
      </c>
      <c r="AW52" s="688"/>
      <c r="AX52" s="688"/>
      <c r="AY52" s="688"/>
      <c r="AZ52" s="688"/>
      <c r="BA52" s="688"/>
      <c r="BB52" s="688"/>
      <c r="BC52" s="763"/>
      <c r="BD52" s="686"/>
      <c r="BE52" s="688"/>
      <c r="BF52" s="688"/>
      <c r="BG52" s="688"/>
      <c r="BH52" s="688"/>
      <c r="BI52" s="688"/>
      <c r="BJ52" s="763"/>
    </row>
    <row r="53" ht="20.25" customHeight="1" spans="1:62">
      <c r="A53" s="689" t="s">
        <v>56</v>
      </c>
      <c r="B53" s="690">
        <v>1</v>
      </c>
      <c r="C53" s="691" t="s">
        <v>57</v>
      </c>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764">
        <v>9</v>
      </c>
      <c r="AR53" s="765"/>
      <c r="AS53" s="765"/>
      <c r="AT53" s="765"/>
      <c r="AU53" s="766"/>
      <c r="AV53" s="767"/>
      <c r="AW53" s="847"/>
      <c r="AX53" s="847"/>
      <c r="AY53" s="847"/>
      <c r="AZ53" s="847"/>
      <c r="BA53" s="847"/>
      <c r="BB53" s="847"/>
      <c r="BC53" s="848"/>
      <c r="BD53" s="849" t="s">
        <v>58</v>
      </c>
      <c r="BE53" s="892"/>
      <c r="BF53" s="892"/>
      <c r="BG53" s="892"/>
      <c r="BH53" s="892"/>
      <c r="BI53" s="892"/>
      <c r="BJ53" s="893"/>
    </row>
    <row r="54" ht="23.1" customHeight="1" spans="1:62">
      <c r="A54" s="692"/>
      <c r="B54" s="693">
        <v>2</v>
      </c>
      <c r="C54" s="694" t="s">
        <v>59</v>
      </c>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768"/>
      <c r="AQ54" s="769">
        <v>15</v>
      </c>
      <c r="AR54" s="770"/>
      <c r="AS54" s="770"/>
      <c r="AT54" s="770"/>
      <c r="AU54" s="771"/>
      <c r="AV54" s="772" t="s">
        <v>60</v>
      </c>
      <c r="AW54" s="850"/>
      <c r="AX54" s="850"/>
      <c r="AY54" s="850"/>
      <c r="AZ54" s="850"/>
      <c r="BA54" s="850"/>
      <c r="BB54" s="850"/>
      <c r="BC54" s="851"/>
      <c r="BD54" s="852"/>
      <c r="BE54" s="894"/>
      <c r="BF54" s="894"/>
      <c r="BG54" s="894"/>
      <c r="BH54" s="894"/>
      <c r="BI54" s="894"/>
      <c r="BJ54" s="895"/>
    </row>
    <row r="55" ht="23.1" customHeight="1" spans="1:62">
      <c r="A55" s="692"/>
      <c r="B55" s="693">
        <v>3</v>
      </c>
      <c r="C55" s="694"/>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768"/>
      <c r="AQ55" s="773"/>
      <c r="AR55" s="774"/>
      <c r="AS55" s="774"/>
      <c r="AT55" s="774"/>
      <c r="AU55" s="775"/>
      <c r="AV55" s="772"/>
      <c r="AW55" s="850"/>
      <c r="AX55" s="850"/>
      <c r="AY55" s="850"/>
      <c r="AZ55" s="850"/>
      <c r="BA55" s="850"/>
      <c r="BB55" s="850"/>
      <c r="BC55" s="851"/>
      <c r="BD55" s="853"/>
      <c r="BE55" s="896"/>
      <c r="BF55" s="896"/>
      <c r="BG55" s="896"/>
      <c r="BH55" s="896"/>
      <c r="BI55" s="896"/>
      <c r="BJ55" s="897"/>
    </row>
    <row r="56" ht="23.1" customHeight="1" spans="1:62">
      <c r="A56" s="692"/>
      <c r="B56" s="693">
        <v>4</v>
      </c>
      <c r="C56" s="694"/>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768"/>
      <c r="AQ56" s="773"/>
      <c r="AR56" s="774"/>
      <c r="AS56" s="774"/>
      <c r="AT56" s="774"/>
      <c r="AU56" s="775"/>
      <c r="AV56" s="772"/>
      <c r="AW56" s="850"/>
      <c r="AX56" s="850"/>
      <c r="AY56" s="850"/>
      <c r="AZ56" s="850"/>
      <c r="BA56" s="850"/>
      <c r="BB56" s="850"/>
      <c r="BC56" s="851"/>
      <c r="BD56" s="696"/>
      <c r="BE56" s="697"/>
      <c r="BF56" s="697"/>
      <c r="BG56" s="697"/>
      <c r="BH56" s="697"/>
      <c r="BI56" s="697"/>
      <c r="BJ56" s="776"/>
    </row>
    <row r="57" ht="23.1" customHeight="1" spans="1:62">
      <c r="A57" s="692"/>
      <c r="B57" s="693">
        <v>5</v>
      </c>
      <c r="C57" s="696"/>
      <c r="D57" s="697"/>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7"/>
      <c r="AP57" s="776"/>
      <c r="AQ57" s="773"/>
      <c r="AR57" s="774"/>
      <c r="AS57" s="774"/>
      <c r="AT57" s="774"/>
      <c r="AU57" s="775"/>
      <c r="AV57" s="777"/>
      <c r="AW57" s="854"/>
      <c r="AX57" s="854"/>
      <c r="AY57" s="854"/>
      <c r="AZ57" s="854"/>
      <c r="BA57" s="854"/>
      <c r="BB57" s="854"/>
      <c r="BC57" s="855"/>
      <c r="BD57" s="856"/>
      <c r="BE57" s="898"/>
      <c r="BF57" s="898"/>
      <c r="BG57" s="898"/>
      <c r="BH57" s="898"/>
      <c r="BI57" s="898"/>
      <c r="BJ57" s="899"/>
    </row>
    <row r="58" ht="23.1" customHeight="1" spans="1:62">
      <c r="A58" s="692"/>
      <c r="B58" s="693">
        <v>6</v>
      </c>
      <c r="C58" s="696"/>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776"/>
      <c r="AQ58" s="773"/>
      <c r="AR58" s="774"/>
      <c r="AS58" s="774"/>
      <c r="AT58" s="774"/>
      <c r="AU58" s="775"/>
      <c r="AV58" s="777"/>
      <c r="AW58" s="854"/>
      <c r="AX58" s="854"/>
      <c r="AY58" s="854"/>
      <c r="AZ58" s="854"/>
      <c r="BA58" s="854"/>
      <c r="BB58" s="854"/>
      <c r="BC58" s="855"/>
      <c r="BD58" s="856"/>
      <c r="BE58" s="898"/>
      <c r="BF58" s="898"/>
      <c r="BG58" s="898"/>
      <c r="BH58" s="898"/>
      <c r="BI58" s="898"/>
      <c r="BJ58" s="899"/>
    </row>
    <row r="59" ht="23.1" customHeight="1" spans="1:62">
      <c r="A59" s="692"/>
      <c r="B59" s="693">
        <v>7</v>
      </c>
      <c r="C59" s="696"/>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776"/>
      <c r="AQ59" s="773"/>
      <c r="AR59" s="774"/>
      <c r="AS59" s="774"/>
      <c r="AT59" s="774"/>
      <c r="AU59" s="775"/>
      <c r="AV59" s="777"/>
      <c r="AW59" s="854"/>
      <c r="AX59" s="854"/>
      <c r="AY59" s="854"/>
      <c r="AZ59" s="854"/>
      <c r="BA59" s="854"/>
      <c r="BB59" s="854"/>
      <c r="BC59" s="855"/>
      <c r="BD59" s="856"/>
      <c r="BE59" s="898"/>
      <c r="BF59" s="898"/>
      <c r="BG59" s="898"/>
      <c r="BH59" s="898"/>
      <c r="BI59" s="898"/>
      <c r="BJ59" s="899"/>
    </row>
    <row r="60" ht="23.1" customHeight="1" spans="1:62">
      <c r="A60" s="692"/>
      <c r="B60" s="698">
        <v>8</v>
      </c>
      <c r="C60" s="699"/>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78"/>
      <c r="AQ60" s="773"/>
      <c r="AR60" s="774"/>
      <c r="AS60" s="774"/>
      <c r="AT60" s="774"/>
      <c r="AU60" s="775"/>
      <c r="AV60" s="777"/>
      <c r="AW60" s="854"/>
      <c r="AX60" s="854"/>
      <c r="AY60" s="854"/>
      <c r="AZ60" s="854"/>
      <c r="BA60" s="854"/>
      <c r="BB60" s="854"/>
      <c r="BC60" s="855"/>
      <c r="BD60" s="856"/>
      <c r="BE60" s="898"/>
      <c r="BF60" s="898"/>
      <c r="BG60" s="898"/>
      <c r="BH60" s="898"/>
      <c r="BI60" s="898"/>
      <c r="BJ60" s="899"/>
    </row>
    <row r="61" ht="23.1" customHeight="1" spans="1:62">
      <c r="A61" s="701"/>
      <c r="B61" s="702">
        <v>9</v>
      </c>
      <c r="C61" s="699"/>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78"/>
      <c r="AQ61" s="779"/>
      <c r="AR61" s="780"/>
      <c r="AS61" s="780"/>
      <c r="AT61" s="780"/>
      <c r="AU61" s="781"/>
      <c r="AV61" s="782"/>
      <c r="AW61" s="857"/>
      <c r="AX61" s="857"/>
      <c r="AY61" s="857"/>
      <c r="AZ61" s="857"/>
      <c r="BA61" s="857"/>
      <c r="BB61" s="857"/>
      <c r="BC61" s="858"/>
      <c r="BD61" s="859"/>
      <c r="BE61" s="900"/>
      <c r="BF61" s="900"/>
      <c r="BG61" s="900"/>
      <c r="BH61" s="900"/>
      <c r="BI61" s="900"/>
      <c r="BJ61" s="901"/>
    </row>
    <row r="62" ht="21" customHeight="1" spans="1:62">
      <c r="A62" s="689" t="s">
        <v>24</v>
      </c>
      <c r="B62" s="703">
        <v>1</v>
      </c>
      <c r="C62" s="691" t="s">
        <v>61</v>
      </c>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764">
        <v>22</v>
      </c>
      <c r="AR62" s="765"/>
      <c r="AS62" s="765"/>
      <c r="AT62" s="765"/>
      <c r="AU62" s="766"/>
      <c r="AV62" s="767"/>
      <c r="AW62" s="847"/>
      <c r="AX62" s="847"/>
      <c r="AY62" s="847"/>
      <c r="AZ62" s="847"/>
      <c r="BA62" s="847"/>
      <c r="BB62" s="847"/>
      <c r="BC62" s="848"/>
      <c r="BD62" s="860" t="s">
        <v>58</v>
      </c>
      <c r="BE62" s="892"/>
      <c r="BF62" s="892"/>
      <c r="BG62" s="892"/>
      <c r="BH62" s="892"/>
      <c r="BI62" s="892"/>
      <c r="BJ62" s="893"/>
    </row>
    <row r="63" ht="23.1" customHeight="1" spans="1:62">
      <c r="A63" s="692"/>
      <c r="B63" s="693">
        <v>2</v>
      </c>
      <c r="C63" s="696" t="s">
        <v>62</v>
      </c>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776"/>
      <c r="AQ63" s="773">
        <v>2</v>
      </c>
      <c r="AR63" s="774"/>
      <c r="AS63" s="774"/>
      <c r="AT63" s="774"/>
      <c r="AU63" s="775"/>
      <c r="AV63" s="777" t="s">
        <v>63</v>
      </c>
      <c r="AW63" s="854"/>
      <c r="AX63" s="854"/>
      <c r="AY63" s="854"/>
      <c r="AZ63" s="854"/>
      <c r="BA63" s="854"/>
      <c r="BB63" s="854"/>
      <c r="BC63" s="855"/>
      <c r="BD63" s="772"/>
      <c r="BE63" s="902"/>
      <c r="BF63" s="902"/>
      <c r="BG63" s="902"/>
      <c r="BH63" s="902"/>
      <c r="BI63" s="902"/>
      <c r="BJ63" s="903"/>
    </row>
    <row r="64" ht="23.1" customHeight="1" spans="1:62">
      <c r="A64" s="692"/>
      <c r="B64" s="693">
        <v>3</v>
      </c>
      <c r="C64" s="696" t="s">
        <v>64</v>
      </c>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776"/>
      <c r="AQ64" s="773">
        <v>2</v>
      </c>
      <c r="AR64" s="774"/>
      <c r="AS64" s="774"/>
      <c r="AT64" s="774"/>
      <c r="AU64" s="775"/>
      <c r="AV64" s="777" t="s">
        <v>65</v>
      </c>
      <c r="AW64" s="854"/>
      <c r="AX64" s="854"/>
      <c r="AY64" s="854"/>
      <c r="AZ64" s="854"/>
      <c r="BA64" s="854"/>
      <c r="BB64" s="854"/>
      <c r="BC64" s="855"/>
      <c r="BD64" s="777"/>
      <c r="BE64" s="854"/>
      <c r="BF64" s="854"/>
      <c r="BG64" s="854"/>
      <c r="BH64" s="854"/>
      <c r="BI64" s="854"/>
      <c r="BJ64" s="855"/>
    </row>
    <row r="65" ht="23.1" customHeight="1" spans="1:62">
      <c r="A65" s="692"/>
      <c r="B65" s="693">
        <v>4</v>
      </c>
      <c r="C65" s="696" t="s">
        <v>66</v>
      </c>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776"/>
      <c r="AQ65" s="773">
        <v>1</v>
      </c>
      <c r="AR65" s="774"/>
      <c r="AS65" s="774"/>
      <c r="AT65" s="774"/>
      <c r="AU65" s="775"/>
      <c r="AV65" s="777" t="s">
        <v>67</v>
      </c>
      <c r="AW65" s="854"/>
      <c r="AX65" s="854"/>
      <c r="AY65" s="854"/>
      <c r="AZ65" s="854"/>
      <c r="BA65" s="854"/>
      <c r="BB65" s="854"/>
      <c r="BC65" s="855"/>
      <c r="BD65" s="777"/>
      <c r="BE65" s="854"/>
      <c r="BF65" s="854"/>
      <c r="BG65" s="854"/>
      <c r="BH65" s="854"/>
      <c r="BI65" s="854"/>
      <c r="BJ65" s="855"/>
    </row>
    <row r="66" ht="23.1" customHeight="1" spans="1:62">
      <c r="A66" s="692"/>
      <c r="B66" s="693">
        <v>5</v>
      </c>
      <c r="C66" s="696" t="s">
        <v>68</v>
      </c>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776"/>
      <c r="AQ66" s="773">
        <v>1</v>
      </c>
      <c r="AR66" s="774"/>
      <c r="AS66" s="774"/>
      <c r="AT66" s="774"/>
      <c r="AU66" s="775"/>
      <c r="AV66" s="777" t="s">
        <v>67</v>
      </c>
      <c r="AW66" s="854"/>
      <c r="AX66" s="854"/>
      <c r="AY66" s="854"/>
      <c r="AZ66" s="854"/>
      <c r="BA66" s="854"/>
      <c r="BB66" s="854"/>
      <c r="BC66" s="855"/>
      <c r="BD66" s="856"/>
      <c r="BE66" s="898"/>
      <c r="BF66" s="898"/>
      <c r="BG66" s="898"/>
      <c r="BH66" s="898"/>
      <c r="BI66" s="898"/>
      <c r="BJ66" s="899"/>
    </row>
    <row r="67" ht="23.1" customHeight="1" spans="1:62">
      <c r="A67" s="692"/>
      <c r="B67" s="693">
        <v>6</v>
      </c>
      <c r="C67" s="696"/>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776"/>
      <c r="AQ67" s="773"/>
      <c r="AR67" s="774"/>
      <c r="AS67" s="774"/>
      <c r="AT67" s="774"/>
      <c r="AU67" s="775"/>
      <c r="AV67" s="777"/>
      <c r="AW67" s="854"/>
      <c r="AX67" s="854"/>
      <c r="AY67" s="854"/>
      <c r="AZ67" s="854"/>
      <c r="BA67" s="854"/>
      <c r="BB67" s="854"/>
      <c r="BC67" s="855"/>
      <c r="BD67" s="942"/>
      <c r="BE67" s="952"/>
      <c r="BF67" s="952"/>
      <c r="BG67" s="952"/>
      <c r="BH67" s="952"/>
      <c r="BI67" s="952"/>
      <c r="BJ67" s="953"/>
    </row>
    <row r="68" ht="23.1" customHeight="1" spans="1:62">
      <c r="A68" s="692"/>
      <c r="B68" s="693">
        <v>7</v>
      </c>
      <c r="C68" s="699"/>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78"/>
      <c r="AQ68" s="773"/>
      <c r="AR68" s="774"/>
      <c r="AS68" s="774"/>
      <c r="AT68" s="774"/>
      <c r="AU68" s="775"/>
      <c r="AV68" s="777"/>
      <c r="AW68" s="854"/>
      <c r="AX68" s="854"/>
      <c r="AY68" s="854"/>
      <c r="AZ68" s="854"/>
      <c r="BA68" s="854"/>
      <c r="BB68" s="854"/>
      <c r="BC68" s="855"/>
      <c r="BD68" s="856"/>
      <c r="BE68" s="898"/>
      <c r="BF68" s="898"/>
      <c r="BG68" s="898"/>
      <c r="BH68" s="898"/>
      <c r="BI68" s="898"/>
      <c r="BJ68" s="899"/>
    </row>
    <row r="69" ht="23.1" customHeight="1" spans="1:62">
      <c r="A69" s="692"/>
      <c r="B69" s="693">
        <v>8</v>
      </c>
      <c r="C69" s="699"/>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78"/>
      <c r="AQ69" s="773"/>
      <c r="AR69" s="774"/>
      <c r="AS69" s="774"/>
      <c r="AT69" s="774"/>
      <c r="AU69" s="775"/>
      <c r="AV69" s="777"/>
      <c r="AW69" s="854"/>
      <c r="AX69" s="854"/>
      <c r="AY69" s="854"/>
      <c r="AZ69" s="854"/>
      <c r="BA69" s="854"/>
      <c r="BB69" s="854"/>
      <c r="BC69" s="855"/>
      <c r="BD69" s="942"/>
      <c r="BE69" s="952"/>
      <c r="BF69" s="952"/>
      <c r="BG69" s="952"/>
      <c r="BH69" s="952"/>
      <c r="BI69" s="952"/>
      <c r="BJ69" s="953"/>
    </row>
    <row r="70" ht="23.1" customHeight="1" spans="1:62">
      <c r="A70" s="692"/>
      <c r="B70" s="693">
        <v>9</v>
      </c>
      <c r="C70" s="699"/>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78"/>
      <c r="AQ70" s="773"/>
      <c r="AR70" s="774"/>
      <c r="AS70" s="774"/>
      <c r="AT70" s="774"/>
      <c r="AU70" s="775"/>
      <c r="AV70" s="777"/>
      <c r="AW70" s="854"/>
      <c r="AX70" s="854"/>
      <c r="AY70" s="854"/>
      <c r="AZ70" s="854"/>
      <c r="BA70" s="854"/>
      <c r="BB70" s="854"/>
      <c r="BC70" s="855"/>
      <c r="BD70" s="856"/>
      <c r="BE70" s="898"/>
      <c r="BF70" s="898"/>
      <c r="BG70" s="898"/>
      <c r="BH70" s="898"/>
      <c r="BI70" s="898"/>
      <c r="BJ70" s="899"/>
    </row>
    <row r="71" ht="22.5" customHeight="1" spans="1:62">
      <c r="A71" s="692"/>
      <c r="B71" s="904">
        <v>10</v>
      </c>
      <c r="C71" s="699"/>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78"/>
      <c r="AQ71" s="773"/>
      <c r="AR71" s="774"/>
      <c r="AS71" s="774"/>
      <c r="AT71" s="774"/>
      <c r="AU71" s="775"/>
      <c r="AV71" s="777"/>
      <c r="AW71" s="854"/>
      <c r="AX71" s="854"/>
      <c r="AY71" s="854"/>
      <c r="AZ71" s="854"/>
      <c r="BA71" s="854"/>
      <c r="BB71" s="854"/>
      <c r="BC71" s="855"/>
      <c r="BD71" s="943"/>
      <c r="BE71" s="954"/>
      <c r="BF71" s="954"/>
      <c r="BG71" s="954"/>
      <c r="BH71" s="954"/>
      <c r="BI71" s="954"/>
      <c r="BJ71" s="955"/>
    </row>
    <row r="72" ht="22.5" customHeight="1" spans="1:62">
      <c r="A72" s="692"/>
      <c r="B72" s="904">
        <v>11</v>
      </c>
      <c r="C72" s="699"/>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78"/>
      <c r="AQ72" s="929"/>
      <c r="AR72" s="930"/>
      <c r="AS72" s="930"/>
      <c r="AT72" s="930"/>
      <c r="AU72" s="931"/>
      <c r="AV72" s="777"/>
      <c r="AW72" s="854"/>
      <c r="AX72" s="854"/>
      <c r="AY72" s="854"/>
      <c r="AZ72" s="854"/>
      <c r="BA72" s="854"/>
      <c r="BB72" s="854"/>
      <c r="BC72" s="855"/>
      <c r="BD72" s="944"/>
      <c r="BE72" s="956"/>
      <c r="BF72" s="956"/>
      <c r="BG72" s="956"/>
      <c r="BH72" s="956"/>
      <c r="BI72" s="956"/>
      <c r="BJ72" s="957"/>
    </row>
    <row r="73" ht="22.5" customHeight="1" spans="1:62">
      <c r="A73" s="692"/>
      <c r="B73" s="905">
        <v>12</v>
      </c>
      <c r="C73" s="699"/>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78"/>
      <c r="AQ73" s="929"/>
      <c r="AR73" s="930"/>
      <c r="AS73" s="930"/>
      <c r="AT73" s="930"/>
      <c r="AU73" s="931"/>
      <c r="AV73" s="777"/>
      <c r="AW73" s="854"/>
      <c r="AX73" s="854"/>
      <c r="AY73" s="854"/>
      <c r="AZ73" s="854"/>
      <c r="BA73" s="854"/>
      <c r="BB73" s="854"/>
      <c r="BC73" s="855"/>
      <c r="BD73" s="944"/>
      <c r="BE73" s="956"/>
      <c r="BF73" s="956"/>
      <c r="BG73" s="956"/>
      <c r="BH73" s="956"/>
      <c r="BI73" s="956"/>
      <c r="BJ73" s="957"/>
    </row>
    <row r="74" ht="24.75" customHeight="1" spans="1:62">
      <c r="A74" s="701"/>
      <c r="B74" s="906">
        <v>13</v>
      </c>
      <c r="C74" s="699"/>
      <c r="D74" s="700"/>
      <c r="E74" s="700"/>
      <c r="F74" s="700"/>
      <c r="G74" s="700"/>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78"/>
      <c r="AQ74" s="932"/>
      <c r="AR74" s="933"/>
      <c r="AS74" s="933"/>
      <c r="AT74" s="933"/>
      <c r="AU74" s="934"/>
      <c r="AV74" s="782"/>
      <c r="AW74" s="857"/>
      <c r="AX74" s="857"/>
      <c r="AY74" s="857"/>
      <c r="AZ74" s="857"/>
      <c r="BA74" s="857"/>
      <c r="BB74" s="857"/>
      <c r="BC74" s="858"/>
      <c r="BD74" s="941"/>
      <c r="BE74" s="949"/>
      <c r="BF74" s="949"/>
      <c r="BG74" s="949"/>
      <c r="BH74" s="949"/>
      <c r="BI74" s="949"/>
      <c r="BJ74" s="950"/>
    </row>
    <row r="75" ht="23.1" customHeight="1" spans="1:63">
      <c r="A75" s="907" t="s">
        <v>26</v>
      </c>
      <c r="B75" s="690">
        <v>1</v>
      </c>
      <c r="C75" s="908" t="s">
        <v>57</v>
      </c>
      <c r="D75" s="908"/>
      <c r="E75" s="908"/>
      <c r="F75" s="908"/>
      <c r="G75" s="908"/>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8"/>
      <c r="AL75" s="908"/>
      <c r="AM75" s="908"/>
      <c r="AN75" s="908"/>
      <c r="AO75" s="908"/>
      <c r="AP75" s="908"/>
      <c r="AQ75" s="764">
        <v>0</v>
      </c>
      <c r="AR75" s="765"/>
      <c r="AS75" s="765"/>
      <c r="AT75" s="765"/>
      <c r="AU75" s="766"/>
      <c r="AV75" s="767"/>
      <c r="AW75" s="847"/>
      <c r="AX75" s="847"/>
      <c r="AY75" s="847"/>
      <c r="AZ75" s="847"/>
      <c r="BA75" s="847"/>
      <c r="BB75" s="847"/>
      <c r="BC75" s="848"/>
      <c r="BD75" s="860" t="s">
        <v>69</v>
      </c>
      <c r="BE75" s="892"/>
      <c r="BF75" s="892"/>
      <c r="BG75" s="892"/>
      <c r="BH75" s="892"/>
      <c r="BI75" s="892"/>
      <c r="BJ75" s="893"/>
      <c r="BK75" s="958"/>
    </row>
    <row r="76" ht="23.1" customHeight="1" spans="1:63">
      <c r="A76" s="909"/>
      <c r="B76" s="693">
        <v>2</v>
      </c>
      <c r="C76" s="696" t="s">
        <v>70</v>
      </c>
      <c r="D76" s="697" t="s">
        <v>71</v>
      </c>
      <c r="E76" s="697" t="s">
        <v>71</v>
      </c>
      <c r="F76" s="697" t="s">
        <v>71</v>
      </c>
      <c r="G76" s="697" t="s">
        <v>71</v>
      </c>
      <c r="H76" s="697" t="s">
        <v>71</v>
      </c>
      <c r="I76" s="697" t="s">
        <v>71</v>
      </c>
      <c r="J76" s="697" t="s">
        <v>71</v>
      </c>
      <c r="K76" s="697" t="s">
        <v>71</v>
      </c>
      <c r="L76" s="697" t="s">
        <v>71</v>
      </c>
      <c r="M76" s="697" t="s">
        <v>71</v>
      </c>
      <c r="N76" s="697" t="s">
        <v>71</v>
      </c>
      <c r="O76" s="697" t="s">
        <v>71</v>
      </c>
      <c r="P76" s="697" t="s">
        <v>71</v>
      </c>
      <c r="Q76" s="697" t="s">
        <v>71</v>
      </c>
      <c r="R76" s="697" t="s">
        <v>71</v>
      </c>
      <c r="S76" s="697" t="s">
        <v>71</v>
      </c>
      <c r="T76" s="697" t="s">
        <v>71</v>
      </c>
      <c r="U76" s="697" t="s">
        <v>71</v>
      </c>
      <c r="V76" s="697" t="s">
        <v>71</v>
      </c>
      <c r="W76" s="697" t="s">
        <v>71</v>
      </c>
      <c r="X76" s="697" t="s">
        <v>71</v>
      </c>
      <c r="Y76" s="697" t="s">
        <v>71</v>
      </c>
      <c r="Z76" s="697" t="s">
        <v>71</v>
      </c>
      <c r="AA76" s="697" t="s">
        <v>71</v>
      </c>
      <c r="AB76" s="697" t="s">
        <v>71</v>
      </c>
      <c r="AC76" s="697" t="s">
        <v>71</v>
      </c>
      <c r="AD76" s="697" t="s">
        <v>71</v>
      </c>
      <c r="AE76" s="697" t="s">
        <v>71</v>
      </c>
      <c r="AF76" s="697" t="s">
        <v>71</v>
      </c>
      <c r="AG76" s="697" t="s">
        <v>71</v>
      </c>
      <c r="AH76" s="697" t="s">
        <v>71</v>
      </c>
      <c r="AI76" s="697" t="s">
        <v>71</v>
      </c>
      <c r="AJ76" s="697" t="s">
        <v>71</v>
      </c>
      <c r="AK76" s="697" t="s">
        <v>71</v>
      </c>
      <c r="AL76" s="697" t="s">
        <v>71</v>
      </c>
      <c r="AM76" s="697" t="s">
        <v>71</v>
      </c>
      <c r="AN76" s="697" t="s">
        <v>71</v>
      </c>
      <c r="AO76" s="697" t="s">
        <v>71</v>
      </c>
      <c r="AP76" s="776" t="s">
        <v>71</v>
      </c>
      <c r="AQ76" s="773"/>
      <c r="AR76" s="774"/>
      <c r="AS76" s="774"/>
      <c r="AT76" s="774"/>
      <c r="AU76" s="775"/>
      <c r="AV76" s="777" t="s">
        <v>72</v>
      </c>
      <c r="AW76" s="854"/>
      <c r="AX76" s="854"/>
      <c r="AY76" s="854"/>
      <c r="AZ76" s="854"/>
      <c r="BA76" s="854"/>
      <c r="BB76" s="854"/>
      <c r="BC76" s="855"/>
      <c r="BD76" s="945"/>
      <c r="BE76" s="959"/>
      <c r="BF76" s="959"/>
      <c r="BG76" s="959"/>
      <c r="BH76" s="959"/>
      <c r="BI76" s="959"/>
      <c r="BJ76" s="960"/>
      <c r="BK76" s="961"/>
    </row>
    <row r="77" ht="23.1" customHeight="1" spans="1:62">
      <c r="A77" s="909"/>
      <c r="B77" s="693">
        <v>3</v>
      </c>
      <c r="C77" s="696" t="s">
        <v>73</v>
      </c>
      <c r="D77" s="697" t="s">
        <v>71</v>
      </c>
      <c r="E77" s="697" t="s">
        <v>71</v>
      </c>
      <c r="F77" s="697" t="s">
        <v>71</v>
      </c>
      <c r="G77" s="697" t="s">
        <v>71</v>
      </c>
      <c r="H77" s="697" t="s">
        <v>71</v>
      </c>
      <c r="I77" s="697" t="s">
        <v>71</v>
      </c>
      <c r="J77" s="697" t="s">
        <v>71</v>
      </c>
      <c r="K77" s="697" t="s">
        <v>71</v>
      </c>
      <c r="L77" s="697" t="s">
        <v>71</v>
      </c>
      <c r="M77" s="697" t="s">
        <v>71</v>
      </c>
      <c r="N77" s="697" t="s">
        <v>71</v>
      </c>
      <c r="O77" s="697" t="s">
        <v>71</v>
      </c>
      <c r="P77" s="697" t="s">
        <v>71</v>
      </c>
      <c r="Q77" s="697" t="s">
        <v>71</v>
      </c>
      <c r="R77" s="697" t="s">
        <v>71</v>
      </c>
      <c r="S77" s="697" t="s">
        <v>71</v>
      </c>
      <c r="T77" s="697" t="s">
        <v>71</v>
      </c>
      <c r="U77" s="697" t="s">
        <v>71</v>
      </c>
      <c r="V77" s="697" t="s">
        <v>71</v>
      </c>
      <c r="W77" s="697" t="s">
        <v>71</v>
      </c>
      <c r="X77" s="697" t="s">
        <v>71</v>
      </c>
      <c r="Y77" s="697" t="s">
        <v>71</v>
      </c>
      <c r="Z77" s="697" t="s">
        <v>71</v>
      </c>
      <c r="AA77" s="697" t="s">
        <v>71</v>
      </c>
      <c r="AB77" s="697" t="s">
        <v>71</v>
      </c>
      <c r="AC77" s="697" t="s">
        <v>71</v>
      </c>
      <c r="AD77" s="697" t="s">
        <v>71</v>
      </c>
      <c r="AE77" s="697" t="s">
        <v>71</v>
      </c>
      <c r="AF77" s="697" t="s">
        <v>71</v>
      </c>
      <c r="AG77" s="697" t="s">
        <v>71</v>
      </c>
      <c r="AH77" s="697" t="s">
        <v>71</v>
      </c>
      <c r="AI77" s="697" t="s">
        <v>71</v>
      </c>
      <c r="AJ77" s="697" t="s">
        <v>71</v>
      </c>
      <c r="AK77" s="697" t="s">
        <v>71</v>
      </c>
      <c r="AL77" s="697" t="s">
        <v>71</v>
      </c>
      <c r="AM77" s="697" t="s">
        <v>71</v>
      </c>
      <c r="AN77" s="697" t="s">
        <v>71</v>
      </c>
      <c r="AO77" s="697" t="s">
        <v>71</v>
      </c>
      <c r="AP77" s="776" t="s">
        <v>71</v>
      </c>
      <c r="AQ77" s="773"/>
      <c r="AR77" s="774"/>
      <c r="AS77" s="774"/>
      <c r="AT77" s="774"/>
      <c r="AU77" s="775"/>
      <c r="AV77" s="777"/>
      <c r="AW77" s="854"/>
      <c r="AX77" s="854"/>
      <c r="AY77" s="854"/>
      <c r="AZ77" s="854"/>
      <c r="BA77" s="854"/>
      <c r="BB77" s="854"/>
      <c r="BC77" s="855"/>
      <c r="BD77" s="946"/>
      <c r="BE77" s="962"/>
      <c r="BF77" s="962"/>
      <c r="BG77" s="962"/>
      <c r="BH77" s="962"/>
      <c r="BI77" s="962"/>
      <c r="BJ77" s="963"/>
    </row>
    <row r="78" ht="23.1" customHeight="1" spans="1:62">
      <c r="A78" s="909"/>
      <c r="B78" s="693">
        <v>4</v>
      </c>
      <c r="C78" s="696" t="s">
        <v>74</v>
      </c>
      <c r="D78" s="697"/>
      <c r="E78" s="697"/>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776"/>
      <c r="AQ78" s="773"/>
      <c r="AR78" s="774"/>
      <c r="AS78" s="774"/>
      <c r="AT78" s="774"/>
      <c r="AU78" s="775"/>
      <c r="AV78" s="777"/>
      <c r="AW78" s="854"/>
      <c r="AX78" s="854"/>
      <c r="AY78" s="854"/>
      <c r="AZ78" s="854"/>
      <c r="BA78" s="854"/>
      <c r="BB78" s="854"/>
      <c r="BC78" s="855"/>
      <c r="BD78" s="946"/>
      <c r="BE78" s="962"/>
      <c r="BF78" s="962"/>
      <c r="BG78" s="962"/>
      <c r="BH78" s="962"/>
      <c r="BI78" s="962"/>
      <c r="BJ78" s="963"/>
    </row>
    <row r="79" ht="23.1" customHeight="1" spans="1:62">
      <c r="A79" s="909"/>
      <c r="B79" s="698">
        <v>5</v>
      </c>
      <c r="C79" s="696" t="s">
        <v>75</v>
      </c>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776"/>
      <c r="AQ79" s="773"/>
      <c r="AR79" s="774"/>
      <c r="AS79" s="774"/>
      <c r="AT79" s="774"/>
      <c r="AU79" s="775"/>
      <c r="AV79" s="777" t="s">
        <v>76</v>
      </c>
      <c r="AW79" s="854"/>
      <c r="AX79" s="854"/>
      <c r="AY79" s="854"/>
      <c r="AZ79" s="854"/>
      <c r="BA79" s="854"/>
      <c r="BB79" s="854"/>
      <c r="BC79" s="855"/>
      <c r="BD79" s="947"/>
      <c r="BE79" s="964"/>
      <c r="BF79" s="964"/>
      <c r="BG79" s="964"/>
      <c r="BH79" s="964"/>
      <c r="BI79" s="964"/>
      <c r="BJ79" s="965"/>
    </row>
    <row r="80" ht="25.5" customHeight="1" spans="1:62">
      <c r="A80" s="909"/>
      <c r="B80" s="910">
        <v>6</v>
      </c>
      <c r="C80" s="696" t="s">
        <v>77</v>
      </c>
      <c r="D80" s="697"/>
      <c r="E80" s="697"/>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776"/>
      <c r="AQ80" s="935"/>
      <c r="AR80" s="936"/>
      <c r="AS80" s="936"/>
      <c r="AT80" s="936"/>
      <c r="AU80" s="937"/>
      <c r="AV80" s="777" t="s">
        <v>78</v>
      </c>
      <c r="AW80" s="854"/>
      <c r="AX80" s="854"/>
      <c r="AY80" s="854"/>
      <c r="AZ80" s="854"/>
      <c r="BA80" s="854"/>
      <c r="BB80" s="854"/>
      <c r="BC80" s="855"/>
      <c r="BD80" s="853"/>
      <c r="BE80" s="966"/>
      <c r="BF80" s="966"/>
      <c r="BG80" s="966"/>
      <c r="BH80" s="966"/>
      <c r="BI80" s="966"/>
      <c r="BJ80" s="967"/>
    </row>
    <row r="81" ht="22.5" customHeight="1" spans="1:62">
      <c r="A81" s="909"/>
      <c r="B81" s="910">
        <v>7</v>
      </c>
      <c r="C81" s="911" t="s">
        <v>79</v>
      </c>
      <c r="D81" s="697"/>
      <c r="E81" s="697"/>
      <c r="F81" s="697"/>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776"/>
      <c r="AQ81" s="935"/>
      <c r="AR81" s="936"/>
      <c r="AS81" s="936"/>
      <c r="AT81" s="936"/>
      <c r="AU81" s="937"/>
      <c r="AV81" s="777" t="s">
        <v>80</v>
      </c>
      <c r="AW81" s="854"/>
      <c r="AX81" s="854"/>
      <c r="AY81" s="854"/>
      <c r="AZ81" s="854"/>
      <c r="BA81" s="854"/>
      <c r="BB81" s="854"/>
      <c r="BC81" s="855"/>
      <c r="BD81" s="696"/>
      <c r="BE81" s="697"/>
      <c r="BF81" s="697"/>
      <c r="BG81" s="697"/>
      <c r="BH81" s="697"/>
      <c r="BI81" s="697"/>
      <c r="BJ81" s="776"/>
    </row>
    <row r="82" ht="22.5" customHeight="1" spans="1:62">
      <c r="A82" s="909"/>
      <c r="B82" s="912">
        <v>8</v>
      </c>
      <c r="C82" s="911" t="s">
        <v>81</v>
      </c>
      <c r="D82" s="697"/>
      <c r="E82" s="697"/>
      <c r="F82" s="697"/>
      <c r="G82" s="697"/>
      <c r="H82" s="697"/>
      <c r="I82" s="697"/>
      <c r="J82" s="697"/>
      <c r="K82" s="697"/>
      <c r="L82" s="697"/>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776"/>
      <c r="AQ82" s="935"/>
      <c r="AR82" s="936"/>
      <c r="AS82" s="936"/>
      <c r="AT82" s="936"/>
      <c r="AU82" s="937"/>
      <c r="AV82" s="777" t="s">
        <v>82</v>
      </c>
      <c r="AW82" s="854"/>
      <c r="AX82" s="854"/>
      <c r="AY82" s="854"/>
      <c r="AZ82" s="854"/>
      <c r="BA82" s="854"/>
      <c r="BB82" s="854"/>
      <c r="BC82" s="855"/>
      <c r="BD82" s="856"/>
      <c r="BE82" s="898"/>
      <c r="BF82" s="898"/>
      <c r="BG82" s="898"/>
      <c r="BH82" s="898"/>
      <c r="BI82" s="898"/>
      <c r="BJ82" s="899"/>
    </row>
    <row r="83" ht="22.5" customHeight="1" spans="1:62">
      <c r="A83" s="909"/>
      <c r="B83" s="912">
        <v>9</v>
      </c>
      <c r="C83" s="696" t="s">
        <v>83</v>
      </c>
      <c r="D83" s="697"/>
      <c r="E83" s="697"/>
      <c r="F83" s="697"/>
      <c r="G83" s="697"/>
      <c r="H83" s="697"/>
      <c r="I83" s="697"/>
      <c r="J83" s="697"/>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776"/>
      <c r="AQ83" s="935"/>
      <c r="AR83" s="936"/>
      <c r="AS83" s="936"/>
      <c r="AT83" s="936"/>
      <c r="AU83" s="937"/>
      <c r="AV83" s="777" t="s">
        <v>84</v>
      </c>
      <c r="AW83" s="854"/>
      <c r="AX83" s="854"/>
      <c r="AY83" s="854"/>
      <c r="AZ83" s="854"/>
      <c r="BA83" s="854"/>
      <c r="BB83" s="854"/>
      <c r="BC83" s="855"/>
      <c r="BD83" s="856"/>
      <c r="BE83" s="898"/>
      <c r="BF83" s="898"/>
      <c r="BG83" s="898"/>
      <c r="BH83" s="898"/>
      <c r="BI83" s="898"/>
      <c r="BJ83" s="899"/>
    </row>
    <row r="84" ht="22.5" customHeight="1" spans="1:62">
      <c r="A84" s="909"/>
      <c r="B84" s="912">
        <v>10</v>
      </c>
      <c r="C84" s="696" t="s">
        <v>85</v>
      </c>
      <c r="D84" s="697"/>
      <c r="E84" s="697"/>
      <c r="F84" s="697"/>
      <c r="G84" s="697"/>
      <c r="H84" s="697"/>
      <c r="I84" s="697"/>
      <c r="J84" s="697"/>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776"/>
      <c r="AQ84" s="938"/>
      <c r="AR84" s="938"/>
      <c r="AS84" s="938"/>
      <c r="AT84" s="938"/>
      <c r="AU84" s="939"/>
      <c r="AV84" s="777" t="s">
        <v>86</v>
      </c>
      <c r="AW84" s="854"/>
      <c r="AX84" s="854"/>
      <c r="AY84" s="854"/>
      <c r="AZ84" s="854"/>
      <c r="BA84" s="854"/>
      <c r="BB84" s="854"/>
      <c r="BC84" s="855"/>
      <c r="BD84" s="948"/>
      <c r="BE84" s="968"/>
      <c r="BF84" s="968"/>
      <c r="BG84" s="968"/>
      <c r="BH84" s="968"/>
      <c r="BI84" s="968"/>
      <c r="BJ84" s="969"/>
    </row>
    <row r="85" ht="23.1" customHeight="1" spans="1:62">
      <c r="A85" s="909"/>
      <c r="B85" s="912">
        <v>11</v>
      </c>
      <c r="C85" s="696" t="s">
        <v>87</v>
      </c>
      <c r="D85" s="697"/>
      <c r="E85" s="697"/>
      <c r="F85" s="697"/>
      <c r="G85" s="697"/>
      <c r="H85" s="697"/>
      <c r="I85" s="697"/>
      <c r="J85" s="697"/>
      <c r="K85" s="697"/>
      <c r="L85" s="697"/>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776"/>
      <c r="AQ85" s="773"/>
      <c r="AR85" s="774"/>
      <c r="AS85" s="774"/>
      <c r="AT85" s="774"/>
      <c r="AU85" s="775"/>
      <c r="AV85" s="777" t="s">
        <v>88</v>
      </c>
      <c r="AW85" s="854"/>
      <c r="AX85" s="854"/>
      <c r="AY85" s="854"/>
      <c r="AZ85" s="854"/>
      <c r="BA85" s="854"/>
      <c r="BB85" s="854"/>
      <c r="BC85" s="855"/>
      <c r="BD85" s="948"/>
      <c r="BE85" s="968"/>
      <c r="BF85" s="968"/>
      <c r="BG85" s="968"/>
      <c r="BH85" s="968"/>
      <c r="BI85" s="968"/>
      <c r="BJ85" s="969"/>
    </row>
    <row r="86" customHeight="1" spans="1:62">
      <c r="A86" s="913"/>
      <c r="B86" s="702">
        <v>12</v>
      </c>
      <c r="C86" s="914" t="s">
        <v>89</v>
      </c>
      <c r="D86" s="915"/>
      <c r="E86" s="915"/>
      <c r="F86" s="915"/>
      <c r="G86" s="915"/>
      <c r="H86" s="915"/>
      <c r="I86" s="915"/>
      <c r="J86" s="915"/>
      <c r="K86" s="915"/>
      <c r="L86" s="915"/>
      <c r="M86" s="915"/>
      <c r="N86" s="915"/>
      <c r="O86" s="915"/>
      <c r="P86" s="915"/>
      <c r="Q86" s="91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40"/>
      <c r="AQ86" s="932"/>
      <c r="AR86" s="933"/>
      <c r="AS86" s="933"/>
      <c r="AT86" s="933"/>
      <c r="AU86" s="934"/>
      <c r="AV86" s="972" t="s">
        <v>90</v>
      </c>
      <c r="AW86" s="949"/>
      <c r="AX86" s="949"/>
      <c r="AY86" s="949"/>
      <c r="AZ86" s="949"/>
      <c r="BA86" s="949"/>
      <c r="BB86" s="949"/>
      <c r="BC86" s="950"/>
      <c r="BD86" s="951"/>
      <c r="BE86" s="970"/>
      <c r="BF86" s="970"/>
      <c r="BG86" s="970"/>
      <c r="BH86" s="970"/>
      <c r="BI86" s="970"/>
      <c r="BJ86" s="971"/>
    </row>
    <row r="87" ht="7.5" customHeight="1" spans="1:62">
      <c r="A87" s="916"/>
      <c r="B87" s="916"/>
      <c r="C87" s="916"/>
      <c r="D87" s="917"/>
      <c r="E87" s="918"/>
      <c r="F87" s="918"/>
      <c r="G87" s="918"/>
      <c r="H87" s="917"/>
      <c r="I87" s="918"/>
      <c r="J87" s="925"/>
      <c r="K87" s="917"/>
      <c r="L87" s="918"/>
      <c r="M87" s="925"/>
      <c r="N87" s="917"/>
      <c r="O87" s="918"/>
      <c r="P87" s="918"/>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8"/>
      <c r="BA87" s="928"/>
      <c r="BB87" s="928"/>
      <c r="BC87" s="928"/>
      <c r="BD87" s="928"/>
      <c r="BE87" s="928"/>
      <c r="BF87" s="928"/>
      <c r="BG87" s="928"/>
      <c r="BH87" s="928"/>
      <c r="BI87" s="928"/>
      <c r="BJ87" s="928"/>
    </row>
    <row r="88" ht="2.25" hidden="1" customHeight="1" spans="1:62">
      <c r="A88" s="916"/>
      <c r="B88" s="916"/>
      <c r="C88" s="916"/>
      <c r="D88" s="917"/>
      <c r="E88" s="918"/>
      <c r="F88" s="918"/>
      <c r="G88" s="918"/>
      <c r="H88" s="917"/>
      <c r="I88" s="918"/>
      <c r="J88" s="925"/>
      <c r="K88" s="917"/>
      <c r="L88" s="918"/>
      <c r="M88" s="925"/>
      <c r="N88" s="917"/>
      <c r="O88" s="918"/>
      <c r="P88" s="918"/>
      <c r="Q88" s="927"/>
      <c r="R88" s="928"/>
      <c r="S88" s="928"/>
      <c r="T88" s="928"/>
      <c r="U88" s="928"/>
      <c r="V88" s="928"/>
      <c r="W88" s="928"/>
      <c r="X88" s="928"/>
      <c r="Y88" s="928"/>
      <c r="Z88" s="928"/>
      <c r="AA88" s="928"/>
      <c r="AB88" s="928"/>
      <c r="AC88" s="928"/>
      <c r="AD88" s="928"/>
      <c r="AE88" s="928"/>
      <c r="AF88" s="928"/>
      <c r="AG88" s="928"/>
      <c r="AH88" s="928"/>
      <c r="AI88" s="928"/>
      <c r="AJ88" s="928"/>
      <c r="AK88" s="928"/>
      <c r="AL88" s="928"/>
      <c r="AM88" s="928"/>
      <c r="AN88" s="928"/>
      <c r="AO88" s="928"/>
      <c r="AP88" s="928"/>
      <c r="AQ88" s="928"/>
      <c r="AR88" s="928"/>
      <c r="AS88" s="928"/>
      <c r="AT88" s="928"/>
      <c r="AU88" s="928"/>
      <c r="AV88" s="928"/>
      <c r="AW88" s="928"/>
      <c r="AX88" s="928"/>
      <c r="AY88" s="928"/>
      <c r="AZ88" s="928"/>
      <c r="BA88" s="928"/>
      <c r="BB88" s="928"/>
      <c r="BC88" s="928"/>
      <c r="BD88" s="928"/>
      <c r="BE88" s="928"/>
      <c r="BF88" s="928"/>
      <c r="BG88" s="928"/>
      <c r="BH88" s="928"/>
      <c r="BI88" s="928"/>
      <c r="BJ88" s="928"/>
    </row>
    <row r="89" customHeight="1" spans="1:62">
      <c r="A89" s="919" t="s">
        <v>29</v>
      </c>
      <c r="B89" s="916"/>
      <c r="C89" s="916"/>
      <c r="D89" s="917"/>
      <c r="E89" s="918"/>
      <c r="F89" s="918"/>
      <c r="G89" s="918"/>
      <c r="H89" s="917"/>
      <c r="I89" s="918"/>
      <c r="J89" s="925"/>
      <c r="K89" s="917"/>
      <c r="L89" s="918"/>
      <c r="M89" s="925"/>
      <c r="N89" s="917"/>
      <c r="O89" s="918"/>
      <c r="P89" s="918"/>
      <c r="Q89" s="927"/>
      <c r="R89" s="928"/>
      <c r="S89" s="928"/>
      <c r="T89" s="928"/>
      <c r="U89" s="928"/>
      <c r="V89" s="928"/>
      <c r="W89" s="928"/>
      <c r="X89" s="928"/>
      <c r="Y89" s="928"/>
      <c r="Z89" s="928"/>
      <c r="AA89" s="928"/>
      <c r="AB89" s="928"/>
      <c r="AC89" s="928"/>
      <c r="AD89" s="928"/>
      <c r="AE89" s="928"/>
      <c r="AF89" s="928"/>
      <c r="AG89" s="928"/>
      <c r="AH89" s="928"/>
      <c r="AI89" s="928"/>
      <c r="AJ89" s="928"/>
      <c r="AK89" s="928"/>
      <c r="AL89" s="928"/>
      <c r="AM89" s="928"/>
      <c r="AN89" s="928"/>
      <c r="AO89" s="928"/>
      <c r="AP89" s="928"/>
      <c r="AQ89" s="928"/>
      <c r="AR89" s="928"/>
      <c r="AS89" s="928"/>
      <c r="AT89" s="928"/>
      <c r="AU89" s="928"/>
      <c r="AV89" s="928"/>
      <c r="AW89" s="928"/>
      <c r="AX89" s="928"/>
      <c r="AY89" s="928"/>
      <c r="AZ89" s="928"/>
      <c r="BA89" s="928"/>
      <c r="BB89" s="928"/>
      <c r="BC89" s="928"/>
      <c r="BD89" s="928"/>
      <c r="BE89" s="928"/>
      <c r="BF89" s="928"/>
      <c r="BG89" s="928"/>
      <c r="BH89" s="928"/>
      <c r="BI89" s="928"/>
      <c r="BJ89" s="928"/>
    </row>
    <row r="90" customHeight="1" spans="1:62">
      <c r="A90" s="920"/>
      <c r="B90" s="920"/>
      <c r="C90" s="921"/>
      <c r="D90" s="921"/>
      <c r="E90" s="921"/>
      <c r="F90" s="921"/>
      <c r="G90" s="921"/>
      <c r="H90" s="921"/>
      <c r="I90" s="921"/>
      <c r="J90" s="921"/>
      <c r="K90" s="921"/>
      <c r="L90" s="921"/>
      <c r="M90" s="920"/>
      <c r="N90" s="926"/>
      <c r="O90" s="920"/>
      <c r="P90" s="920"/>
      <c r="Q90" s="920"/>
      <c r="R90" s="920"/>
      <c r="S90" s="920"/>
      <c r="T90" s="920"/>
      <c r="U90" s="920"/>
      <c r="V90" s="920"/>
      <c r="W90" s="920"/>
      <c r="X90" s="920"/>
      <c r="Y90" s="920"/>
      <c r="Z90" s="920"/>
      <c r="AA90" s="920"/>
      <c r="AB90" s="920"/>
      <c r="AC90" s="920"/>
      <c r="AD90" s="920"/>
      <c r="AE90" s="920"/>
      <c r="AF90" s="920"/>
      <c r="AG90" s="920"/>
      <c r="AH90" s="920"/>
      <c r="AI90" s="920"/>
      <c r="AJ90" s="920"/>
      <c r="AK90" s="920"/>
      <c r="AL90" s="920"/>
      <c r="AM90" s="920"/>
      <c r="AN90" s="920"/>
      <c r="AO90" s="920"/>
      <c r="AP90" s="920"/>
      <c r="AQ90" s="920"/>
      <c r="AR90" s="920"/>
      <c r="AS90" s="920"/>
      <c r="AT90" s="920"/>
      <c r="AU90" s="920"/>
      <c r="AV90" s="920"/>
      <c r="AW90" s="920"/>
      <c r="AX90" s="920"/>
      <c r="AY90" s="920"/>
      <c r="AZ90" s="920"/>
      <c r="BA90" s="920"/>
      <c r="BB90" s="920"/>
      <c r="BC90" s="920"/>
      <c r="BD90" s="919"/>
      <c r="BE90" s="919"/>
      <c r="BF90" s="919"/>
      <c r="BG90" s="919"/>
      <c r="BH90" s="919"/>
      <c r="BI90" s="919"/>
      <c r="BJ90" s="919"/>
    </row>
    <row r="91" customHeight="1" spans="1:62">
      <c r="A91" s="922"/>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19"/>
      <c r="BE91" s="919"/>
      <c r="BF91" s="919"/>
      <c r="BG91" s="919"/>
      <c r="BH91" s="919"/>
      <c r="BI91" s="919"/>
      <c r="BJ91" s="919"/>
    </row>
    <row r="92" customHeight="1" spans="1:62">
      <c r="A92" s="922"/>
      <c r="B92" s="923"/>
      <c r="C92" s="923"/>
      <c r="D92" s="923"/>
      <c r="E92" s="923"/>
      <c r="F92" s="923"/>
      <c r="G92" s="923"/>
      <c r="H92" s="923"/>
      <c r="I92" s="923"/>
      <c r="J92" s="923"/>
      <c r="K92" s="923"/>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77"/>
      <c r="BE92" s="677"/>
      <c r="BF92" s="677"/>
      <c r="BG92" s="677"/>
      <c r="BH92" s="677"/>
      <c r="BI92" s="677"/>
      <c r="BJ92" s="677"/>
    </row>
    <row r="93" customHeight="1" spans="1:62">
      <c r="A93" s="605"/>
      <c r="B93" s="923"/>
      <c r="C93" s="923"/>
      <c r="D93" s="923"/>
      <c r="E93" s="923"/>
      <c r="F93" s="923"/>
      <c r="G93" s="923"/>
      <c r="H93" s="923"/>
      <c r="I93" s="923"/>
      <c r="J93" s="923"/>
      <c r="K93" s="923"/>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609"/>
      <c r="AT93" s="609"/>
      <c r="AU93" s="609"/>
      <c r="AV93" s="609"/>
      <c r="AW93" s="609"/>
      <c r="AX93" s="609"/>
      <c r="AY93" s="609"/>
      <c r="AZ93" s="609"/>
      <c r="BA93" s="609"/>
      <c r="BB93" s="609"/>
      <c r="BC93" s="609"/>
      <c r="BD93" s="677"/>
      <c r="BE93" s="677"/>
      <c r="BF93" s="677"/>
      <c r="BG93" s="677"/>
      <c r="BH93" s="677"/>
      <c r="BI93" s="677"/>
      <c r="BJ93" s="677"/>
    </row>
    <row r="94" customHeight="1" spans="2:62">
      <c r="B94" s="605"/>
      <c r="C94" s="605"/>
      <c r="D94" s="606"/>
      <c r="E94" s="607"/>
      <c r="F94" s="607"/>
      <c r="G94" s="607"/>
      <c r="H94" s="606"/>
      <c r="I94" s="607"/>
      <c r="J94" s="704"/>
      <c r="K94" s="606"/>
      <c r="L94" s="607"/>
      <c r="M94" s="704"/>
      <c r="N94" s="606"/>
      <c r="O94" s="607"/>
      <c r="P94" s="607"/>
      <c r="Q94" s="709"/>
      <c r="R94" s="685"/>
      <c r="S94" s="685"/>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685"/>
      <c r="AY94" s="685"/>
      <c r="AZ94" s="685"/>
      <c r="BA94" s="685"/>
      <c r="BB94" s="685"/>
      <c r="BC94" s="685"/>
      <c r="BD94" s="677"/>
      <c r="BE94" s="677"/>
      <c r="BF94" s="677"/>
      <c r="BG94" s="677"/>
      <c r="BH94" s="677"/>
      <c r="BI94" s="677"/>
      <c r="BJ94" s="677"/>
    </row>
    <row r="102" customHeight="1" spans="6:6">
      <c r="F102" s="924"/>
    </row>
    <row r="103" customHeight="1" spans="6:6">
      <c r="F103" s="924"/>
    </row>
    <row r="104" customHeight="1" spans="6:6">
      <c r="F104" s="924"/>
    </row>
  </sheetData>
  <mergeCells count="203">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B39:K39"/>
    <mergeCell ref="B40:K40"/>
    <mergeCell ref="B42:K42"/>
    <mergeCell ref="R44:S44"/>
    <mergeCell ref="AI44:AJ44"/>
    <mergeCell ref="R45:S45"/>
    <mergeCell ref="AI45:AJ45"/>
    <mergeCell ref="R46:S46"/>
    <mergeCell ref="R47:S47"/>
    <mergeCell ref="R48:S48"/>
    <mergeCell ref="B52:AP52"/>
    <mergeCell ref="AQ52:AU52"/>
    <mergeCell ref="AV52:BB52"/>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C56:AP56"/>
    <mergeCell ref="AQ56:AU56"/>
    <mergeCell ref="AV56:BC56"/>
    <mergeCell ref="BD56:BJ56"/>
    <mergeCell ref="C57:AP57"/>
    <mergeCell ref="AQ57:AU57"/>
    <mergeCell ref="AV57:BC57"/>
    <mergeCell ref="BD57:BJ57"/>
    <mergeCell ref="C58:AP58"/>
    <mergeCell ref="AQ58:AU58"/>
    <mergeCell ref="AV58:BC58"/>
    <mergeCell ref="BD58:BJ58"/>
    <mergeCell ref="C59:AP59"/>
    <mergeCell ref="AQ59:AU59"/>
    <mergeCell ref="AV59:BC59"/>
    <mergeCell ref="BD59:BJ59"/>
    <mergeCell ref="C60:AP60"/>
    <mergeCell ref="AQ60:AU60"/>
    <mergeCell ref="AV60:BC60"/>
    <mergeCell ref="BD60:BJ60"/>
    <mergeCell ref="C61:AP61"/>
    <mergeCell ref="AQ61:AU61"/>
    <mergeCell ref="AV61:BC61"/>
    <mergeCell ref="BD61:BJ61"/>
    <mergeCell ref="C62:AP62"/>
    <mergeCell ref="AQ62:AU62"/>
    <mergeCell ref="AV62:BC62"/>
    <mergeCell ref="BD62:BJ62"/>
    <mergeCell ref="C63:AP63"/>
    <mergeCell ref="AQ63:AU63"/>
    <mergeCell ref="AV63:BC63"/>
    <mergeCell ref="BD63:BJ63"/>
    <mergeCell ref="C64:AP64"/>
    <mergeCell ref="AQ64:AU64"/>
    <mergeCell ref="AV64:BC64"/>
    <mergeCell ref="BD64:BJ64"/>
    <mergeCell ref="C65:AP65"/>
    <mergeCell ref="AQ65:AU65"/>
    <mergeCell ref="AV65:BC65"/>
    <mergeCell ref="BD65:BJ65"/>
    <mergeCell ref="C66:AP66"/>
    <mergeCell ref="AQ66:AU66"/>
    <mergeCell ref="AV66:BC66"/>
    <mergeCell ref="BD66:BJ66"/>
    <mergeCell ref="C67:AP67"/>
    <mergeCell ref="AQ67:AU67"/>
    <mergeCell ref="AV67:BC67"/>
    <mergeCell ref="BD67:BJ67"/>
    <mergeCell ref="C68:AP68"/>
    <mergeCell ref="AQ68:AU68"/>
    <mergeCell ref="AV68:BC68"/>
    <mergeCell ref="BD68:BJ68"/>
    <mergeCell ref="C69:AP69"/>
    <mergeCell ref="AQ69:AU69"/>
    <mergeCell ref="AV69:BC69"/>
    <mergeCell ref="BD69:BJ69"/>
    <mergeCell ref="C70:AP70"/>
    <mergeCell ref="AQ70:AU70"/>
    <mergeCell ref="AV70:BC70"/>
    <mergeCell ref="BD70:BJ70"/>
    <mergeCell ref="C71:AP71"/>
    <mergeCell ref="AQ71:AU71"/>
    <mergeCell ref="AV71:BC71"/>
    <mergeCell ref="BD71:BJ71"/>
    <mergeCell ref="C72:AP72"/>
    <mergeCell ref="AQ72:AU72"/>
    <mergeCell ref="AV72:BC72"/>
    <mergeCell ref="C73:AP73"/>
    <mergeCell ref="AQ73:AU73"/>
    <mergeCell ref="AV73:BC73"/>
    <mergeCell ref="C74:AP74"/>
    <mergeCell ref="AQ74:AU74"/>
    <mergeCell ref="AV74:BC74"/>
    <mergeCell ref="BD74:BJ74"/>
    <mergeCell ref="C75:AP75"/>
    <mergeCell ref="AQ75:AU75"/>
    <mergeCell ref="AV75:BC75"/>
    <mergeCell ref="BD75:BJ75"/>
    <mergeCell ref="C76:AP76"/>
    <mergeCell ref="AQ76:AU76"/>
    <mergeCell ref="AV76:BC76"/>
    <mergeCell ref="BD76:BJ76"/>
    <mergeCell ref="C77:AP77"/>
    <mergeCell ref="AQ77:AU77"/>
    <mergeCell ref="AV77:BC77"/>
    <mergeCell ref="BD77:BJ77"/>
    <mergeCell ref="C78:AP78"/>
    <mergeCell ref="AQ78:AU78"/>
    <mergeCell ref="AV78:BC78"/>
    <mergeCell ref="BD78:BJ78"/>
    <mergeCell ref="C79:AP79"/>
    <mergeCell ref="AQ79:AU79"/>
    <mergeCell ref="AV79:BC79"/>
    <mergeCell ref="BD79:BJ79"/>
    <mergeCell ref="C80:AP80"/>
    <mergeCell ref="AQ80:AU80"/>
    <mergeCell ref="AV80:BC80"/>
    <mergeCell ref="BD80:BJ80"/>
    <mergeCell ref="C81:AP81"/>
    <mergeCell ref="AQ81:AU81"/>
    <mergeCell ref="AV81:BC81"/>
    <mergeCell ref="BD81:BJ81"/>
    <mergeCell ref="C82:AP82"/>
    <mergeCell ref="AQ82:AU82"/>
    <mergeCell ref="AV82:BC82"/>
    <mergeCell ref="BD82:BJ82"/>
    <mergeCell ref="C83:AP83"/>
    <mergeCell ref="AQ83:AU83"/>
    <mergeCell ref="AV83:BC83"/>
    <mergeCell ref="BD83:BJ83"/>
    <mergeCell ref="C84:AP84"/>
    <mergeCell ref="AV84:BC84"/>
    <mergeCell ref="C85:AP85"/>
    <mergeCell ref="AQ85:AU85"/>
    <mergeCell ref="AV85:BC85"/>
    <mergeCell ref="C86:AP86"/>
    <mergeCell ref="AQ86:AU86"/>
    <mergeCell ref="AV86:BC86"/>
    <mergeCell ref="BD86:BJ86"/>
    <mergeCell ref="C90:L90"/>
    <mergeCell ref="A7:A8"/>
    <mergeCell ref="A9:A17"/>
    <mergeCell ref="A18:A26"/>
    <mergeCell ref="A27:A35"/>
    <mergeCell ref="A53:A61"/>
    <mergeCell ref="A62:A74"/>
    <mergeCell ref="A75:A86"/>
    <mergeCell ref="B7:B8"/>
    <mergeCell ref="F102:F104"/>
    <mergeCell ref="BH7:BH8"/>
    <mergeCell ref="BH9:BH13"/>
    <mergeCell ref="BH14:BH17"/>
    <mergeCell ref="BH18:BH22"/>
    <mergeCell ref="BH23:BH26"/>
    <mergeCell ref="BH27:BH31"/>
    <mergeCell ref="BH32:BH35"/>
    <mergeCell ref="BI7:BI8"/>
    <mergeCell ref="BI9:BI17"/>
    <mergeCell ref="BI18:BI26"/>
    <mergeCell ref="BI27:BI35"/>
    <mergeCell ref="BJ7:BJ8"/>
    <mergeCell ref="BJ9:BJ17"/>
    <mergeCell ref="BJ18:BJ26"/>
    <mergeCell ref="BJ27:BJ35"/>
    <mergeCell ref="AD4:AN5"/>
  </mergeCells>
  <conditionalFormatting sqref="O5">
    <cfRule type="cellIs" dxfId="0" priority="534" stopIfTrue="1" operator="lessThan">
      <formula>0</formula>
    </cfRule>
  </conditionalFormatting>
  <conditionalFormatting sqref="N17">
    <cfRule type="cellIs" dxfId="1" priority="225" stopIfTrue="1" operator="lessThan">
      <formula>0</formula>
    </cfRule>
  </conditionalFormatting>
  <conditionalFormatting sqref="O17:P17">
    <cfRule type="cellIs" dxfId="0" priority="228" stopIfTrue="1" operator="lessThan">
      <formula>0</formula>
    </cfRule>
  </conditionalFormatting>
  <conditionalFormatting sqref="N19">
    <cfRule type="cellIs" dxfId="1" priority="582" stopIfTrue="1" operator="lessThan">
      <formula>0</formula>
    </cfRule>
    <cfRule type="cellIs" dxfId="2" priority="581" stopIfTrue="1" operator="between">
      <formula>#REF!</formula>
      <formula>0</formula>
    </cfRule>
    <cfRule type="cellIs" dxfId="3" priority="580" stopIfTrue="1" operator="between">
      <formula>#REF!</formula>
      <formula>#REF!</formula>
    </cfRule>
  </conditionalFormatting>
  <conditionalFormatting sqref="N21">
    <cfRule type="cellIs" dxfId="1" priority="438" stopIfTrue="1" operator="lessThan">
      <formula>0</formula>
    </cfRule>
  </conditionalFormatting>
  <conditionalFormatting sqref="N22">
    <cfRule type="cellIs" dxfId="1" priority="174" stopIfTrue="1" operator="lessThan">
      <formula>0</formula>
    </cfRule>
  </conditionalFormatting>
  <conditionalFormatting sqref="F23:H23">
    <cfRule type="cellIs" dxfId="3" priority="16" stopIfTrue="1" operator="between">
      <formula>#REF!</formula>
      <formula>#REF!</formula>
    </cfRule>
    <cfRule type="cellIs" dxfId="2" priority="17" stopIfTrue="1" operator="between">
      <formula>#REF!</formula>
      <formula>0</formula>
    </cfRule>
  </conditionalFormatting>
  <conditionalFormatting sqref="R23">
    <cfRule type="cellIs" dxfId="3" priority="13" stopIfTrue="1" operator="between">
      <formula>#REF!</formula>
      <formula>#REF!</formula>
    </cfRule>
    <cfRule type="cellIs" dxfId="2" priority="14" stopIfTrue="1" operator="between">
      <formula>#REF!</formula>
      <formula>0</formula>
    </cfRule>
    <cfRule type="cellIs" dxfId="1" priority="15" stopIfTrue="1" operator="lessThan">
      <formula>0</formula>
    </cfRule>
  </conditionalFormatting>
  <conditionalFormatting sqref="X23">
    <cfRule type="cellIs" dxfId="3" priority="52" stopIfTrue="1" operator="between">
      <formula>#REF!</formula>
      <formula>#REF!</formula>
    </cfRule>
    <cfRule type="cellIs" dxfId="1" priority="54" stopIfTrue="1" operator="lessThan">
      <formula>0</formula>
    </cfRule>
    <cfRule type="cellIs" dxfId="2" priority="53" stopIfTrue="1" operator="between">
      <formula>#REF!</formula>
      <formula>0</formula>
    </cfRule>
  </conditionalFormatting>
  <conditionalFormatting sqref="AJ23">
    <cfRule type="cellIs" dxfId="1" priority="45" stopIfTrue="1" operator="lessThan">
      <formula>0</formula>
    </cfRule>
  </conditionalFormatting>
  <conditionalFormatting sqref="AJ23:AK23">
    <cfRule type="cellIs" dxfId="3" priority="43" stopIfTrue="1" operator="between">
      <formula>#REF!</formula>
      <formula>#REF!</formula>
    </cfRule>
    <cfRule type="cellIs" dxfId="2" priority="44" stopIfTrue="1" operator="between">
      <formula>#REF!</formula>
      <formula>0</formula>
    </cfRule>
  </conditionalFormatting>
  <conditionalFormatting sqref="AK23">
    <cfRule type="cellIs" dxfId="0" priority="48" stopIfTrue="1" operator="lessThan">
      <formula>0</formula>
    </cfRule>
  </conditionalFormatting>
  <conditionalFormatting sqref="N26">
    <cfRule type="cellIs" dxfId="1" priority="540" stopIfTrue="1" operator="lessThan">
      <formula>0</formula>
    </cfRule>
  </conditionalFormatting>
  <conditionalFormatting sqref="N26:P26">
    <cfRule type="cellIs" dxfId="2" priority="539" stopIfTrue="1" operator="between">
      <formula>#REF!</formula>
      <formula>0</formula>
    </cfRule>
    <cfRule type="cellIs" dxfId="3" priority="538" stopIfTrue="1" operator="between">
      <formula>#REF!</formula>
      <formula>#REF!</formula>
    </cfRule>
  </conditionalFormatting>
  <conditionalFormatting sqref="O26:P26">
    <cfRule type="cellIs" dxfId="0" priority="543" stopIfTrue="1" operator="lessThan">
      <formula>0</formula>
    </cfRule>
  </conditionalFormatting>
  <conditionalFormatting sqref="N27">
    <cfRule type="cellIs" dxfId="1" priority="243" stopIfTrue="1" operator="lessThan">
      <formula>0</formula>
    </cfRule>
  </conditionalFormatting>
  <conditionalFormatting sqref="Q27:R27">
    <cfRule type="cellIs" dxfId="3" priority="157" stopIfTrue="1" operator="between">
      <formula>#REF!</formula>
      <formula>#REF!</formula>
    </cfRule>
    <cfRule type="cellIs" dxfId="2" priority="158" stopIfTrue="1" operator="between">
      <formula>#REF!</formula>
      <formula>0</formula>
    </cfRule>
    <cfRule type="cellIs" dxfId="0" priority="159" stopIfTrue="1" operator="lessThan">
      <formula>0</formula>
    </cfRule>
  </conditionalFormatting>
  <conditionalFormatting sqref="AJ27:AK27">
    <cfRule type="cellIs" dxfId="2" priority="152" stopIfTrue="1" operator="between">
      <formula>#REF!</formula>
      <formula>0</formula>
    </cfRule>
    <cfRule type="cellIs" dxfId="3" priority="151" stopIfTrue="1" operator="between">
      <formula>#REF!</formula>
      <formula>#REF!</formula>
    </cfRule>
    <cfRule type="cellIs" dxfId="0" priority="153" stopIfTrue="1" operator="lessThan">
      <formula>0</formula>
    </cfRule>
  </conditionalFormatting>
  <conditionalFormatting sqref="N29">
    <cfRule type="cellIs" dxfId="1" priority="384" stopIfTrue="1" operator="lessThan">
      <formula>0</formula>
    </cfRule>
  </conditionalFormatting>
  <conditionalFormatting sqref="AJ29:AL29">
    <cfRule type="cellIs" dxfId="0" priority="261" stopIfTrue="1" operator="lessThan">
      <formula>0</formula>
    </cfRule>
    <cfRule type="cellIs" dxfId="2" priority="260" stopIfTrue="1" operator="between">
      <formula>#REF!</formula>
      <formula>0</formula>
    </cfRule>
    <cfRule type="cellIs" dxfId="3" priority="259" stopIfTrue="1" operator="between">
      <formula>#REF!</formula>
      <formula>#REF!</formula>
    </cfRule>
  </conditionalFormatting>
  <conditionalFormatting sqref="C30:D30">
    <cfRule type="cellIs" dxfId="3" priority="136" stopIfTrue="1" operator="between">
      <formula>#REF!</formula>
      <formula>#REF!</formula>
    </cfRule>
    <cfRule type="cellIs" dxfId="2" priority="137" stopIfTrue="1" operator="between">
      <formula>#REF!</formula>
      <formula>0</formula>
    </cfRule>
    <cfRule type="cellIs" dxfId="0" priority="138" stopIfTrue="1" operator="lessThan">
      <formula>0</formula>
    </cfRule>
  </conditionalFormatting>
  <conditionalFormatting sqref="Z31">
    <cfRule type="cellIs" dxfId="1" priority="501" stopIfTrue="1" operator="lessThan">
      <formula>0</formula>
    </cfRule>
  </conditionalFormatting>
  <conditionalFormatting sqref="Z31:AB31">
    <cfRule type="cellIs" dxfId="3" priority="499" stopIfTrue="1" operator="between">
      <formula>#REF!</formula>
      <formula>#REF!</formula>
    </cfRule>
    <cfRule type="cellIs" dxfId="2" priority="500" stopIfTrue="1" operator="between">
      <formula>#REF!</formula>
      <formula>0</formula>
    </cfRule>
  </conditionalFormatting>
  <conditionalFormatting sqref="AA31:AB31">
    <cfRule type="cellIs" dxfId="0" priority="504" stopIfTrue="1" operator="lessThan">
      <formula>0</formula>
    </cfRule>
  </conditionalFormatting>
  <conditionalFormatting sqref="N32">
    <cfRule type="cellIs" dxfId="1" priority="465" stopIfTrue="1" operator="lessThan">
      <formula>0</formula>
    </cfRule>
  </conditionalFormatting>
  <conditionalFormatting sqref="N32:AL32">
    <cfRule type="cellIs" dxfId="2" priority="275" stopIfTrue="1" operator="between">
      <formula>#REF!</formula>
      <formula>0</formula>
    </cfRule>
    <cfRule type="cellIs" dxfId="3" priority="268" stopIfTrue="1" operator="between">
      <formula>#REF!</formula>
      <formula>#REF!</formula>
    </cfRule>
  </conditionalFormatting>
  <conditionalFormatting sqref="AJ32">
    <cfRule type="cellIs" dxfId="1" priority="270" stopIfTrue="1" operator="lessThan">
      <formula>0</formula>
    </cfRule>
  </conditionalFormatting>
  <conditionalFormatting sqref="AJ32:AK32">
    <cfRule type="cellIs" dxfId="2" priority="269" stopIfTrue="1" operator="between">
      <formula>#REF!</formula>
      <formula>0</formula>
    </cfRule>
  </conditionalFormatting>
  <conditionalFormatting sqref="AK32">
    <cfRule type="cellIs" dxfId="0" priority="273" stopIfTrue="1" operator="lessThan">
      <formula>0</formula>
    </cfRule>
  </conditionalFormatting>
  <conditionalFormatting sqref="AL32">
    <cfRule type="cellIs" dxfId="0" priority="276" stopIfTrue="1" operator="lessThan">
      <formula>0</formula>
    </cfRule>
  </conditionalFormatting>
  <conditionalFormatting sqref="N35">
    <cfRule type="cellIs" dxfId="1" priority="192" stopIfTrue="1" operator="lessThan">
      <formula>0</formula>
    </cfRule>
  </conditionalFormatting>
  <conditionalFormatting sqref="O35:P35">
    <cfRule type="cellIs" dxfId="0" priority="195" stopIfTrue="1" operator="lessThan">
      <formula>0</formula>
    </cfRule>
  </conditionalFormatting>
  <conditionalFormatting sqref="AJ35">
    <cfRule type="cellIs" dxfId="2" priority="182" stopIfTrue="1" operator="between">
      <formula>#REF!</formula>
      <formula>0</formula>
    </cfRule>
    <cfRule type="cellIs" dxfId="3" priority="181" stopIfTrue="1" operator="between">
      <formula>#REF!</formula>
      <formula>#REF!</formula>
    </cfRule>
    <cfRule type="cellIs" dxfId="1" priority="183" stopIfTrue="1" operator="lessThan">
      <formula>0</formula>
    </cfRule>
  </conditionalFormatting>
  <conditionalFormatting sqref="N17:N18">
    <cfRule type="cellIs" dxfId="1" priority="234" stopIfTrue="1" operator="lessThan">
      <formula>0</formula>
    </cfRule>
  </conditionalFormatting>
  <conditionalFormatting sqref="N36:N50">
    <cfRule type="cellIs" dxfId="1" priority="126" stopIfTrue="1" operator="lessThan">
      <formula>0</formula>
    </cfRule>
  </conditionalFormatting>
  <conditionalFormatting sqref="P4:P6">
    <cfRule type="cellIs" dxfId="0" priority="537" stopIfTrue="1" operator="lessThan">
      <formula>0</formula>
    </cfRule>
    <cfRule type="cellIs" dxfId="2" priority="536" stopIfTrue="1" operator="between">
      <formula>#REF!</formula>
      <formula>0</formula>
    </cfRule>
    <cfRule type="cellIs" dxfId="3" priority="535" stopIfTrue="1" operator="between">
      <formula>#REF!</formula>
      <formula>#REF!</formula>
    </cfRule>
  </conditionalFormatting>
  <conditionalFormatting sqref="P10:P24">
    <cfRule type="cellIs" dxfId="2" priority="545" stopIfTrue="1" operator="between">
      <formula>#REF!</formula>
      <formula>0</formula>
    </cfRule>
    <cfRule type="cellIs" dxfId="0" priority="546" stopIfTrue="1" operator="lessThan">
      <formula>0</formula>
    </cfRule>
    <cfRule type="cellIs" dxfId="3" priority="544" stopIfTrue="1" operator="between">
      <formula>#REF!</formula>
      <formula>#REF!</formula>
    </cfRule>
  </conditionalFormatting>
  <conditionalFormatting sqref="N2 N5">
    <cfRule type="cellIs" dxfId="1" priority="531" stopIfTrue="1" operator="lessThan">
      <formula>0</formula>
    </cfRule>
  </conditionalFormatting>
  <conditionalFormatting sqref="N2 N5:O5 N28:P65539">
    <cfRule type="cellIs" dxfId="2" priority="530" stopIfTrue="1" operator="between">
      <formula>#REF!</formula>
      <formula>0</formula>
    </cfRule>
  </conditionalFormatting>
  <conditionalFormatting sqref="N5:O5 N2 N28:P65539">
    <cfRule type="cellIs" dxfId="3" priority="529" stopIfTrue="1" operator="between">
      <formula>#REF!</formula>
      <formula>#REF!</formula>
    </cfRule>
  </conditionalFormatting>
  <conditionalFormatting sqref="O2:P24 O26:P32">
    <cfRule type="cellIs" dxfId="2" priority="467" stopIfTrue="1" operator="between">
      <formula>#REF!</formula>
      <formula>0</formula>
    </cfRule>
    <cfRule type="cellIs" dxfId="3" priority="466" stopIfTrue="1" operator="between">
      <formula>#REF!</formula>
      <formula>#REF!</formula>
    </cfRule>
    <cfRule type="cellIs" dxfId="0" priority="468" stopIfTrue="1" operator="lessThan">
      <formula>0</formula>
    </cfRule>
  </conditionalFormatting>
  <conditionalFormatting sqref="N9:N10 N13 N16">
    <cfRule type="cellIs" dxfId="1" priority="555" stopIfTrue="1" operator="lessThan">
      <formula>0</formula>
    </cfRule>
  </conditionalFormatting>
  <conditionalFormatting sqref="N9:O10 N13:P13 N16:P16">
    <cfRule type="cellIs" dxfId="2" priority="554" stopIfTrue="1" operator="between">
      <formula>#REF!</formula>
      <formula>0</formula>
    </cfRule>
  </conditionalFormatting>
  <conditionalFormatting sqref="N13:P13 N16:P16 N9:O10">
    <cfRule type="cellIs" dxfId="3" priority="553" stopIfTrue="1" operator="between">
      <formula>#REF!</formula>
      <formula>#REF!</formula>
    </cfRule>
  </conditionalFormatting>
  <conditionalFormatting sqref="O9:O10 O13:P13 O16:P16">
    <cfRule type="cellIs" dxfId="0" priority="558" stopIfTrue="1" operator="lessThan">
      <formula>0</formula>
    </cfRule>
  </conditionalFormatting>
  <conditionalFormatting sqref="N17:P24 N26:P27">
    <cfRule type="cellIs" dxfId="3" priority="232" stopIfTrue="1" operator="between">
      <formula>#REF!</formula>
      <formula>#REF!</formula>
    </cfRule>
    <cfRule type="cellIs" dxfId="2" priority="233" stopIfTrue="1" operator="between">
      <formula>#REF!</formula>
      <formula>0</formula>
    </cfRule>
  </conditionalFormatting>
  <conditionalFormatting sqref="N17:P24 N26:P35">
    <cfRule type="cellIs" dxfId="3" priority="190" stopIfTrue="1" operator="between">
      <formula>#REF!</formula>
      <formula>#REF!</formula>
    </cfRule>
    <cfRule type="cellIs" dxfId="2" priority="191" stopIfTrue="1" operator="between">
      <formula>#REF!</formula>
      <formula>0</formula>
    </cfRule>
  </conditionalFormatting>
  <conditionalFormatting sqref="O17:P24 O26:P27">
    <cfRule type="cellIs" dxfId="0" priority="237" stopIfTrue="1" operator="lessThan">
      <formula>0</formula>
    </cfRule>
  </conditionalFormatting>
  <conditionalFormatting sqref="N21:P24 N26:P29">
    <cfRule type="cellIs" dxfId="2" priority="383" stopIfTrue="1" operator="between">
      <formula>#REF!</formula>
      <formula>0</formula>
    </cfRule>
  </conditionalFormatting>
  <conditionalFormatting sqref="N26:P29 N21:P24">
    <cfRule type="cellIs" dxfId="3" priority="382" stopIfTrue="1" operator="between">
      <formula>#REF!</formula>
      <formula>#REF!</formula>
    </cfRule>
  </conditionalFormatting>
  <conditionalFormatting sqref="O21:P24 O26:P29">
    <cfRule type="cellIs" dxfId="0" priority="387" stopIfTrue="1" operator="lessThan">
      <formula>0</formula>
    </cfRule>
  </conditionalFormatting>
  <conditionalFormatting sqref="N22:P24 N26:P50">
    <cfRule type="cellIs" dxfId="2" priority="125" stopIfTrue="1" operator="between">
      <formula>#REF!</formula>
      <formula>0</formula>
    </cfRule>
  </conditionalFormatting>
  <conditionalFormatting sqref="N26:P51 N22:P24">
    <cfRule type="cellIs" dxfId="3" priority="124" stopIfTrue="1" operator="between">
      <formula>#REF!</formula>
      <formula>#REF!</formula>
    </cfRule>
  </conditionalFormatting>
  <conditionalFormatting sqref="O22:P24 O26:P50">
    <cfRule type="cellIs" dxfId="0" priority="129" stopIfTrue="1" operator="lessThan">
      <formula>0</formula>
    </cfRule>
  </conditionalFormatting>
  <conditionalFormatting sqref="F23 N28:N65539">
    <cfRule type="cellIs" dxfId="1" priority="18" stopIfTrue="1" operator="lessThan">
      <formula>0</formula>
    </cfRule>
  </conditionalFormatting>
  <conditionalFormatting sqref="G23:H23 O28:P65539">
    <cfRule type="cellIs" dxfId="0" priority="21" stopIfTrue="1" operator="lessThan">
      <formula>0</formula>
    </cfRule>
  </conditionalFormatting>
  <conditionalFormatting sqref="AK30:AL35">
    <cfRule type="cellIs" dxfId="0" priority="186" stopIfTrue="1" operator="lessThan">
      <formula>0</formula>
    </cfRule>
    <cfRule type="cellIs" dxfId="3" priority="184" stopIfTrue="1" operator="between">
      <formula>#REF!</formula>
      <formula>#REF!</formula>
    </cfRule>
    <cfRule type="cellIs" dxfId="2" priority="185" stopIfTrue="1" operator="between">
      <formula>#REF!</formula>
      <formula>0</formula>
    </cfRule>
  </conditionalFormatting>
  <printOptions horizontalCentered="1"/>
  <pageMargins left="0" right="0" top="0.78740157480315" bottom="0.511811023622047" header="0.393700787401575" footer="0.511811023622047"/>
  <pageSetup paperSize="9" scale="58" fitToHeight="0" orientation="landscape"/>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BD1227"/>
  <sheetViews>
    <sheetView tabSelected="1" view="pageBreakPreview" zoomScale="60" zoomScalePageLayoutView="60" zoomScaleNormal="50" topLeftCell="A18" workbookViewId="0">
      <selection activeCell="D58" sqref="D58:D109"/>
    </sheetView>
  </sheetViews>
  <sheetFormatPr defaultColWidth="3.71428571428571" defaultRowHeight="18" customHeight="1"/>
  <cols>
    <col min="1" max="1" width="1.71428571428571" style="3" customWidth="1"/>
    <col min="2" max="2" width="14.4285714285714" style="4" customWidth="1"/>
    <col min="3" max="3" width="17.2857142857143" style="4" customWidth="1"/>
    <col min="4" max="4" width="16.4285714285714" style="3" customWidth="1"/>
    <col min="5" max="5" width="14.4285714285714" style="5" customWidth="1"/>
    <col min="6" max="6" width="15.1428571428571" style="5" customWidth="1"/>
    <col min="7" max="7" width="48.7142857142857" style="5" customWidth="1"/>
    <col min="8" max="8" width="19" style="6" customWidth="1"/>
    <col min="9" max="9" width="28.2857142857143" style="7" customWidth="1"/>
    <col min="10" max="10" width="13.8571428571429" style="7" customWidth="1"/>
    <col min="11" max="11" width="13.2857142857143" style="5" customWidth="1"/>
    <col min="12" max="12" width="14.8571428571429" style="5" customWidth="1"/>
    <col min="13" max="13" width="59.8571428571429" style="6" customWidth="1"/>
    <col min="14" max="14" width="15" style="8" customWidth="1"/>
    <col min="15" max="15" width="15.7142857142857" style="9" customWidth="1"/>
    <col min="16" max="16" width="12.7142857142857" style="8" customWidth="1"/>
    <col min="17" max="17" width="12.7142857142857" style="10" customWidth="1"/>
    <col min="18" max="18" width="46.4285714285714" style="5" customWidth="1"/>
    <col min="19" max="19" width="1.71428571428571" style="11" hidden="1" customWidth="1"/>
    <col min="20" max="20" width="14.1428571428571" style="12" hidden="1" customWidth="1"/>
    <col min="21" max="25" width="3.71428571428571" style="12" customWidth="1"/>
    <col min="26" max="26" width="40.7142857142857" style="12" customWidth="1"/>
    <col min="27" max="41" width="3.71428571428571" style="12" customWidth="1"/>
    <col min="42" max="42" width="3.42857142857143" style="12" customWidth="1"/>
    <col min="43" max="59" width="3.71428571428571" style="12" customWidth="1"/>
    <col min="60" max="60" width="2.71428571428571" style="12" customWidth="1"/>
    <col min="61" max="258" width="3.71428571428571" style="12"/>
    <col min="259" max="259" width="1.71428571428571" style="12" customWidth="1"/>
    <col min="260" max="260" width="11.2857142857143" style="12" customWidth="1"/>
    <col min="261" max="261" width="10" style="12" customWidth="1"/>
    <col min="262" max="262" width="11.8571428571429" style="12" customWidth="1"/>
    <col min="263" max="263" width="13.7142857142857" style="12" customWidth="1"/>
    <col min="264" max="264" width="40.8571428571429" style="12" customWidth="1"/>
    <col min="265" max="265" width="13.7142857142857" style="12" customWidth="1"/>
    <col min="266" max="266" width="31.1428571428571" style="12" customWidth="1"/>
    <col min="267" max="268" width="13.7142857142857" style="12" customWidth="1"/>
    <col min="269" max="269" width="18.2857142857143" style="12" customWidth="1"/>
    <col min="270" max="270" width="18.1428571428571" style="12" customWidth="1"/>
    <col min="271" max="271" width="10.7142857142857" style="12" customWidth="1"/>
    <col min="272" max="272" width="9.71428571428571" style="12" customWidth="1"/>
    <col min="273" max="273" width="17.8571428571429" style="12" customWidth="1"/>
    <col min="274" max="274" width="1.71428571428571" style="12" customWidth="1"/>
    <col min="275" max="297" width="3.71428571428571" style="12" customWidth="1"/>
    <col min="298" max="298" width="3.42857142857143" style="12" customWidth="1"/>
    <col min="299" max="315" width="3.71428571428571" style="12" customWidth="1"/>
    <col min="316" max="316" width="2.71428571428571" style="12" customWidth="1"/>
    <col min="317" max="514" width="3.71428571428571" style="12"/>
    <col min="515" max="515" width="1.71428571428571" style="12" customWidth="1"/>
    <col min="516" max="516" width="11.2857142857143" style="12" customWidth="1"/>
    <col min="517" max="517" width="10" style="12" customWidth="1"/>
    <col min="518" max="518" width="11.8571428571429" style="12" customWidth="1"/>
    <col min="519" max="519" width="13.7142857142857" style="12" customWidth="1"/>
    <col min="520" max="520" width="40.8571428571429" style="12" customWidth="1"/>
    <col min="521" max="521" width="13.7142857142857" style="12" customWidth="1"/>
    <col min="522" max="522" width="31.1428571428571" style="12" customWidth="1"/>
    <col min="523" max="524" width="13.7142857142857" style="12" customWidth="1"/>
    <col min="525" max="525" width="18.2857142857143" style="12" customWidth="1"/>
    <col min="526" max="526" width="18.1428571428571" style="12" customWidth="1"/>
    <col min="527" max="527" width="10.7142857142857" style="12" customWidth="1"/>
    <col min="528" max="528" width="9.71428571428571" style="12" customWidth="1"/>
    <col min="529" max="529" width="17.8571428571429" style="12" customWidth="1"/>
    <col min="530" max="530" width="1.71428571428571" style="12" customWidth="1"/>
    <col min="531" max="553" width="3.71428571428571" style="12" customWidth="1"/>
    <col min="554" max="554" width="3.42857142857143" style="12" customWidth="1"/>
    <col min="555" max="571" width="3.71428571428571" style="12" customWidth="1"/>
    <col min="572" max="572" width="2.71428571428571" style="12" customWidth="1"/>
    <col min="573" max="770" width="3.71428571428571" style="12"/>
    <col min="771" max="771" width="1.71428571428571" style="12" customWidth="1"/>
    <col min="772" max="772" width="11.2857142857143" style="12" customWidth="1"/>
    <col min="773" max="773" width="10" style="12" customWidth="1"/>
    <col min="774" max="774" width="11.8571428571429" style="12" customWidth="1"/>
    <col min="775" max="775" width="13.7142857142857" style="12" customWidth="1"/>
    <col min="776" max="776" width="40.8571428571429" style="12" customWidth="1"/>
    <col min="777" max="777" width="13.7142857142857" style="12" customWidth="1"/>
    <col min="778" max="778" width="31.1428571428571" style="12" customWidth="1"/>
    <col min="779" max="780" width="13.7142857142857" style="12" customWidth="1"/>
    <col min="781" max="781" width="18.2857142857143" style="12" customWidth="1"/>
    <col min="782" max="782" width="18.1428571428571" style="12" customWidth="1"/>
    <col min="783" max="783" width="10.7142857142857" style="12" customWidth="1"/>
    <col min="784" max="784" width="9.71428571428571" style="12" customWidth="1"/>
    <col min="785" max="785" width="17.8571428571429" style="12" customWidth="1"/>
    <col min="786" max="786" width="1.71428571428571" style="12" customWidth="1"/>
    <col min="787" max="809" width="3.71428571428571" style="12" customWidth="1"/>
    <col min="810" max="810" width="3.42857142857143" style="12" customWidth="1"/>
    <col min="811" max="827" width="3.71428571428571" style="12" customWidth="1"/>
    <col min="828" max="828" width="2.71428571428571" style="12" customWidth="1"/>
    <col min="829" max="1026" width="3.71428571428571" style="12"/>
    <col min="1027" max="1027" width="1.71428571428571" style="12" customWidth="1"/>
    <col min="1028" max="1028" width="11.2857142857143" style="12" customWidth="1"/>
    <col min="1029" max="1029" width="10" style="12" customWidth="1"/>
    <col min="1030" max="1030" width="11.8571428571429" style="12" customWidth="1"/>
    <col min="1031" max="1031" width="13.7142857142857" style="12" customWidth="1"/>
    <col min="1032" max="1032" width="40.8571428571429" style="12" customWidth="1"/>
    <col min="1033" max="1033" width="13.7142857142857" style="12" customWidth="1"/>
    <col min="1034" max="1034" width="31.1428571428571" style="12" customWidth="1"/>
    <col min="1035" max="1036" width="13.7142857142857" style="12" customWidth="1"/>
    <col min="1037" max="1037" width="18.2857142857143" style="12" customWidth="1"/>
    <col min="1038" max="1038" width="18.1428571428571" style="12" customWidth="1"/>
    <col min="1039" max="1039" width="10.7142857142857" style="12" customWidth="1"/>
    <col min="1040" max="1040" width="9.71428571428571" style="12" customWidth="1"/>
    <col min="1041" max="1041" width="17.8571428571429" style="12" customWidth="1"/>
    <col min="1042" max="1042" width="1.71428571428571" style="12" customWidth="1"/>
    <col min="1043" max="1065" width="3.71428571428571" style="12" customWidth="1"/>
    <col min="1066" max="1066" width="3.42857142857143" style="12" customWidth="1"/>
    <col min="1067" max="1083" width="3.71428571428571" style="12" customWidth="1"/>
    <col min="1084" max="1084" width="2.71428571428571" style="12" customWidth="1"/>
    <col min="1085" max="1282" width="3.71428571428571" style="12"/>
    <col min="1283" max="1283" width="1.71428571428571" style="12" customWidth="1"/>
    <col min="1284" max="1284" width="11.2857142857143" style="12" customWidth="1"/>
    <col min="1285" max="1285" width="10" style="12" customWidth="1"/>
    <col min="1286" max="1286" width="11.8571428571429" style="12" customWidth="1"/>
    <col min="1287" max="1287" width="13.7142857142857" style="12" customWidth="1"/>
    <col min="1288" max="1288" width="40.8571428571429" style="12" customWidth="1"/>
    <col min="1289" max="1289" width="13.7142857142857" style="12" customWidth="1"/>
    <col min="1290" max="1290" width="31.1428571428571" style="12" customWidth="1"/>
    <col min="1291" max="1292" width="13.7142857142857" style="12" customWidth="1"/>
    <col min="1293" max="1293" width="18.2857142857143" style="12" customWidth="1"/>
    <col min="1294" max="1294" width="18.1428571428571" style="12" customWidth="1"/>
    <col min="1295" max="1295" width="10.7142857142857" style="12" customWidth="1"/>
    <col min="1296" max="1296" width="9.71428571428571" style="12" customWidth="1"/>
    <col min="1297" max="1297" width="17.8571428571429" style="12" customWidth="1"/>
    <col min="1298" max="1298" width="1.71428571428571" style="12" customWidth="1"/>
    <col min="1299" max="1321" width="3.71428571428571" style="12" customWidth="1"/>
    <col min="1322" max="1322" width="3.42857142857143" style="12" customWidth="1"/>
    <col min="1323" max="1339" width="3.71428571428571" style="12" customWidth="1"/>
    <col min="1340" max="1340" width="2.71428571428571" style="12" customWidth="1"/>
    <col min="1341" max="1538" width="3.71428571428571" style="12"/>
    <col min="1539" max="1539" width="1.71428571428571" style="12" customWidth="1"/>
    <col min="1540" max="1540" width="11.2857142857143" style="12" customWidth="1"/>
    <col min="1541" max="1541" width="10" style="12" customWidth="1"/>
    <col min="1542" max="1542" width="11.8571428571429" style="12" customWidth="1"/>
    <col min="1543" max="1543" width="13.7142857142857" style="12" customWidth="1"/>
    <col min="1544" max="1544" width="40.8571428571429" style="12" customWidth="1"/>
    <col min="1545" max="1545" width="13.7142857142857" style="12" customWidth="1"/>
    <col min="1546" max="1546" width="31.1428571428571" style="12" customWidth="1"/>
    <col min="1547" max="1548" width="13.7142857142857" style="12" customWidth="1"/>
    <col min="1549" max="1549" width="18.2857142857143" style="12" customWidth="1"/>
    <col min="1550" max="1550" width="18.1428571428571" style="12" customWidth="1"/>
    <col min="1551" max="1551" width="10.7142857142857" style="12" customWidth="1"/>
    <col min="1552" max="1552" width="9.71428571428571" style="12" customWidth="1"/>
    <col min="1553" max="1553" width="17.8571428571429" style="12" customWidth="1"/>
    <col min="1554" max="1554" width="1.71428571428571" style="12" customWidth="1"/>
    <col min="1555" max="1577" width="3.71428571428571" style="12" customWidth="1"/>
    <col min="1578" max="1578" width="3.42857142857143" style="12" customWidth="1"/>
    <col min="1579" max="1595" width="3.71428571428571" style="12" customWidth="1"/>
    <col min="1596" max="1596" width="2.71428571428571" style="12" customWidth="1"/>
    <col min="1597" max="1794" width="3.71428571428571" style="12"/>
    <col min="1795" max="1795" width="1.71428571428571" style="12" customWidth="1"/>
    <col min="1796" max="1796" width="11.2857142857143" style="12" customWidth="1"/>
    <col min="1797" max="1797" width="10" style="12" customWidth="1"/>
    <col min="1798" max="1798" width="11.8571428571429" style="12" customWidth="1"/>
    <col min="1799" max="1799" width="13.7142857142857" style="12" customWidth="1"/>
    <col min="1800" max="1800" width="40.8571428571429" style="12" customWidth="1"/>
    <col min="1801" max="1801" width="13.7142857142857" style="12" customWidth="1"/>
    <col min="1802" max="1802" width="31.1428571428571" style="12" customWidth="1"/>
    <col min="1803" max="1804" width="13.7142857142857" style="12" customWidth="1"/>
    <col min="1805" max="1805" width="18.2857142857143" style="12" customWidth="1"/>
    <col min="1806" max="1806" width="18.1428571428571" style="12" customWidth="1"/>
    <col min="1807" max="1807" width="10.7142857142857" style="12" customWidth="1"/>
    <col min="1808" max="1808" width="9.71428571428571" style="12" customWidth="1"/>
    <col min="1809" max="1809" width="17.8571428571429" style="12" customWidth="1"/>
    <col min="1810" max="1810" width="1.71428571428571" style="12" customWidth="1"/>
    <col min="1811" max="1833" width="3.71428571428571" style="12" customWidth="1"/>
    <col min="1834" max="1834" width="3.42857142857143" style="12" customWidth="1"/>
    <col min="1835" max="1851" width="3.71428571428571" style="12" customWidth="1"/>
    <col min="1852" max="1852" width="2.71428571428571" style="12" customWidth="1"/>
    <col min="1853" max="2050" width="3.71428571428571" style="12"/>
    <col min="2051" max="2051" width="1.71428571428571" style="12" customWidth="1"/>
    <col min="2052" max="2052" width="11.2857142857143" style="12" customWidth="1"/>
    <col min="2053" max="2053" width="10" style="12" customWidth="1"/>
    <col min="2054" max="2054" width="11.8571428571429" style="12" customWidth="1"/>
    <col min="2055" max="2055" width="13.7142857142857" style="12" customWidth="1"/>
    <col min="2056" max="2056" width="40.8571428571429" style="12" customWidth="1"/>
    <col min="2057" max="2057" width="13.7142857142857" style="12" customWidth="1"/>
    <col min="2058" max="2058" width="31.1428571428571" style="12" customWidth="1"/>
    <col min="2059" max="2060" width="13.7142857142857" style="12" customWidth="1"/>
    <col min="2061" max="2061" width="18.2857142857143" style="12" customWidth="1"/>
    <col min="2062" max="2062" width="18.1428571428571" style="12" customWidth="1"/>
    <col min="2063" max="2063" width="10.7142857142857" style="12" customWidth="1"/>
    <col min="2064" max="2064" width="9.71428571428571" style="12" customWidth="1"/>
    <col min="2065" max="2065" width="17.8571428571429" style="12" customWidth="1"/>
    <col min="2066" max="2066" width="1.71428571428571" style="12" customWidth="1"/>
    <col min="2067" max="2089" width="3.71428571428571" style="12" customWidth="1"/>
    <col min="2090" max="2090" width="3.42857142857143" style="12" customWidth="1"/>
    <col min="2091" max="2107" width="3.71428571428571" style="12" customWidth="1"/>
    <col min="2108" max="2108" width="2.71428571428571" style="12" customWidth="1"/>
    <col min="2109" max="2306" width="3.71428571428571" style="12"/>
    <col min="2307" max="2307" width="1.71428571428571" style="12" customWidth="1"/>
    <col min="2308" max="2308" width="11.2857142857143" style="12" customWidth="1"/>
    <col min="2309" max="2309" width="10" style="12" customWidth="1"/>
    <col min="2310" max="2310" width="11.8571428571429" style="12" customWidth="1"/>
    <col min="2311" max="2311" width="13.7142857142857" style="12" customWidth="1"/>
    <col min="2312" max="2312" width="40.8571428571429" style="12" customWidth="1"/>
    <col min="2313" max="2313" width="13.7142857142857" style="12" customWidth="1"/>
    <col min="2314" max="2314" width="31.1428571428571" style="12" customWidth="1"/>
    <col min="2315" max="2316" width="13.7142857142857" style="12" customWidth="1"/>
    <col min="2317" max="2317" width="18.2857142857143" style="12" customWidth="1"/>
    <col min="2318" max="2318" width="18.1428571428571" style="12" customWidth="1"/>
    <col min="2319" max="2319" width="10.7142857142857" style="12" customWidth="1"/>
    <col min="2320" max="2320" width="9.71428571428571" style="12" customWidth="1"/>
    <col min="2321" max="2321" width="17.8571428571429" style="12" customWidth="1"/>
    <col min="2322" max="2322" width="1.71428571428571" style="12" customWidth="1"/>
    <col min="2323" max="2345" width="3.71428571428571" style="12" customWidth="1"/>
    <col min="2346" max="2346" width="3.42857142857143" style="12" customWidth="1"/>
    <col min="2347" max="2363" width="3.71428571428571" style="12" customWidth="1"/>
    <col min="2364" max="2364" width="2.71428571428571" style="12" customWidth="1"/>
    <col min="2365" max="2562" width="3.71428571428571" style="12"/>
    <col min="2563" max="2563" width="1.71428571428571" style="12" customWidth="1"/>
    <col min="2564" max="2564" width="11.2857142857143" style="12" customWidth="1"/>
    <col min="2565" max="2565" width="10" style="12" customWidth="1"/>
    <col min="2566" max="2566" width="11.8571428571429" style="12" customWidth="1"/>
    <col min="2567" max="2567" width="13.7142857142857" style="12" customWidth="1"/>
    <col min="2568" max="2568" width="40.8571428571429" style="12" customWidth="1"/>
    <col min="2569" max="2569" width="13.7142857142857" style="12" customWidth="1"/>
    <col min="2570" max="2570" width="31.1428571428571" style="12" customWidth="1"/>
    <col min="2571" max="2572" width="13.7142857142857" style="12" customWidth="1"/>
    <col min="2573" max="2573" width="18.2857142857143" style="12" customWidth="1"/>
    <col min="2574" max="2574" width="18.1428571428571" style="12" customWidth="1"/>
    <col min="2575" max="2575" width="10.7142857142857" style="12" customWidth="1"/>
    <col min="2576" max="2576" width="9.71428571428571" style="12" customWidth="1"/>
    <col min="2577" max="2577" width="17.8571428571429" style="12" customWidth="1"/>
    <col min="2578" max="2578" width="1.71428571428571" style="12" customWidth="1"/>
    <col min="2579" max="2601" width="3.71428571428571" style="12" customWidth="1"/>
    <col min="2602" max="2602" width="3.42857142857143" style="12" customWidth="1"/>
    <col min="2603" max="2619" width="3.71428571428571" style="12" customWidth="1"/>
    <col min="2620" max="2620" width="2.71428571428571" style="12" customWidth="1"/>
    <col min="2621" max="2818" width="3.71428571428571" style="12"/>
    <col min="2819" max="2819" width="1.71428571428571" style="12" customWidth="1"/>
    <col min="2820" max="2820" width="11.2857142857143" style="12" customWidth="1"/>
    <col min="2821" max="2821" width="10" style="12" customWidth="1"/>
    <col min="2822" max="2822" width="11.8571428571429" style="12" customWidth="1"/>
    <col min="2823" max="2823" width="13.7142857142857" style="12" customWidth="1"/>
    <col min="2824" max="2824" width="40.8571428571429" style="12" customWidth="1"/>
    <col min="2825" max="2825" width="13.7142857142857" style="12" customWidth="1"/>
    <col min="2826" max="2826" width="31.1428571428571" style="12" customWidth="1"/>
    <col min="2827" max="2828" width="13.7142857142857" style="12" customWidth="1"/>
    <col min="2829" max="2829" width="18.2857142857143" style="12" customWidth="1"/>
    <col min="2830" max="2830" width="18.1428571428571" style="12" customWidth="1"/>
    <col min="2831" max="2831" width="10.7142857142857" style="12" customWidth="1"/>
    <col min="2832" max="2832" width="9.71428571428571" style="12" customWidth="1"/>
    <col min="2833" max="2833" width="17.8571428571429" style="12" customWidth="1"/>
    <col min="2834" max="2834" width="1.71428571428571" style="12" customWidth="1"/>
    <col min="2835" max="2857" width="3.71428571428571" style="12" customWidth="1"/>
    <col min="2858" max="2858" width="3.42857142857143" style="12" customWidth="1"/>
    <col min="2859" max="2875" width="3.71428571428571" style="12" customWidth="1"/>
    <col min="2876" max="2876" width="2.71428571428571" style="12" customWidth="1"/>
    <col min="2877" max="3074" width="3.71428571428571" style="12"/>
    <col min="3075" max="3075" width="1.71428571428571" style="12" customWidth="1"/>
    <col min="3076" max="3076" width="11.2857142857143" style="12" customWidth="1"/>
    <col min="3077" max="3077" width="10" style="12" customWidth="1"/>
    <col min="3078" max="3078" width="11.8571428571429" style="12" customWidth="1"/>
    <col min="3079" max="3079" width="13.7142857142857" style="12" customWidth="1"/>
    <col min="3080" max="3080" width="40.8571428571429" style="12" customWidth="1"/>
    <col min="3081" max="3081" width="13.7142857142857" style="12" customWidth="1"/>
    <col min="3082" max="3082" width="31.1428571428571" style="12" customWidth="1"/>
    <col min="3083" max="3084" width="13.7142857142857" style="12" customWidth="1"/>
    <col min="3085" max="3085" width="18.2857142857143" style="12" customWidth="1"/>
    <col min="3086" max="3086" width="18.1428571428571" style="12" customWidth="1"/>
    <col min="3087" max="3087" width="10.7142857142857" style="12" customWidth="1"/>
    <col min="3088" max="3088" width="9.71428571428571" style="12" customWidth="1"/>
    <col min="3089" max="3089" width="17.8571428571429" style="12" customWidth="1"/>
    <col min="3090" max="3090" width="1.71428571428571" style="12" customWidth="1"/>
    <col min="3091" max="3113" width="3.71428571428571" style="12" customWidth="1"/>
    <col min="3114" max="3114" width="3.42857142857143" style="12" customWidth="1"/>
    <col min="3115" max="3131" width="3.71428571428571" style="12" customWidth="1"/>
    <col min="3132" max="3132" width="2.71428571428571" style="12" customWidth="1"/>
    <col min="3133" max="3330" width="3.71428571428571" style="12"/>
    <col min="3331" max="3331" width="1.71428571428571" style="12" customWidth="1"/>
    <col min="3332" max="3332" width="11.2857142857143" style="12" customWidth="1"/>
    <col min="3333" max="3333" width="10" style="12" customWidth="1"/>
    <col min="3334" max="3334" width="11.8571428571429" style="12" customWidth="1"/>
    <col min="3335" max="3335" width="13.7142857142857" style="12" customWidth="1"/>
    <col min="3336" max="3336" width="40.8571428571429" style="12" customWidth="1"/>
    <col min="3337" max="3337" width="13.7142857142857" style="12" customWidth="1"/>
    <col min="3338" max="3338" width="31.1428571428571" style="12" customWidth="1"/>
    <col min="3339" max="3340" width="13.7142857142857" style="12" customWidth="1"/>
    <col min="3341" max="3341" width="18.2857142857143" style="12" customWidth="1"/>
    <col min="3342" max="3342" width="18.1428571428571" style="12" customWidth="1"/>
    <col min="3343" max="3343" width="10.7142857142857" style="12" customWidth="1"/>
    <col min="3344" max="3344" width="9.71428571428571" style="12" customWidth="1"/>
    <col min="3345" max="3345" width="17.8571428571429" style="12" customWidth="1"/>
    <col min="3346" max="3346" width="1.71428571428571" style="12" customWidth="1"/>
    <col min="3347" max="3369" width="3.71428571428571" style="12" customWidth="1"/>
    <col min="3370" max="3370" width="3.42857142857143" style="12" customWidth="1"/>
    <col min="3371" max="3387" width="3.71428571428571" style="12" customWidth="1"/>
    <col min="3388" max="3388" width="2.71428571428571" style="12" customWidth="1"/>
    <col min="3389" max="3586" width="3.71428571428571" style="12"/>
    <col min="3587" max="3587" width="1.71428571428571" style="12" customWidth="1"/>
    <col min="3588" max="3588" width="11.2857142857143" style="12" customWidth="1"/>
    <col min="3589" max="3589" width="10" style="12" customWidth="1"/>
    <col min="3590" max="3590" width="11.8571428571429" style="12" customWidth="1"/>
    <col min="3591" max="3591" width="13.7142857142857" style="12" customWidth="1"/>
    <col min="3592" max="3592" width="40.8571428571429" style="12" customWidth="1"/>
    <col min="3593" max="3593" width="13.7142857142857" style="12" customWidth="1"/>
    <col min="3594" max="3594" width="31.1428571428571" style="12" customWidth="1"/>
    <col min="3595" max="3596" width="13.7142857142857" style="12" customWidth="1"/>
    <col min="3597" max="3597" width="18.2857142857143" style="12" customWidth="1"/>
    <col min="3598" max="3598" width="18.1428571428571" style="12" customWidth="1"/>
    <col min="3599" max="3599" width="10.7142857142857" style="12" customWidth="1"/>
    <col min="3600" max="3600" width="9.71428571428571" style="12" customWidth="1"/>
    <col min="3601" max="3601" width="17.8571428571429" style="12" customWidth="1"/>
    <col min="3602" max="3602" width="1.71428571428571" style="12" customWidth="1"/>
    <col min="3603" max="3625" width="3.71428571428571" style="12" customWidth="1"/>
    <col min="3626" max="3626" width="3.42857142857143" style="12" customWidth="1"/>
    <col min="3627" max="3643" width="3.71428571428571" style="12" customWidth="1"/>
    <col min="3644" max="3644" width="2.71428571428571" style="12" customWidth="1"/>
    <col min="3645" max="3842" width="3.71428571428571" style="12"/>
    <col min="3843" max="3843" width="1.71428571428571" style="12" customWidth="1"/>
    <col min="3844" max="3844" width="11.2857142857143" style="12" customWidth="1"/>
    <col min="3845" max="3845" width="10" style="12" customWidth="1"/>
    <col min="3846" max="3846" width="11.8571428571429" style="12" customWidth="1"/>
    <col min="3847" max="3847" width="13.7142857142857" style="12" customWidth="1"/>
    <col min="3848" max="3848" width="40.8571428571429" style="12" customWidth="1"/>
    <col min="3849" max="3849" width="13.7142857142857" style="12" customWidth="1"/>
    <col min="3850" max="3850" width="31.1428571428571" style="12" customWidth="1"/>
    <col min="3851" max="3852" width="13.7142857142857" style="12" customWidth="1"/>
    <col min="3853" max="3853" width="18.2857142857143" style="12" customWidth="1"/>
    <col min="3854" max="3854" width="18.1428571428571" style="12" customWidth="1"/>
    <col min="3855" max="3855" width="10.7142857142857" style="12" customWidth="1"/>
    <col min="3856" max="3856" width="9.71428571428571" style="12" customWidth="1"/>
    <col min="3857" max="3857" width="17.8571428571429" style="12" customWidth="1"/>
    <col min="3858" max="3858" width="1.71428571428571" style="12" customWidth="1"/>
    <col min="3859" max="3881" width="3.71428571428571" style="12" customWidth="1"/>
    <col min="3882" max="3882" width="3.42857142857143" style="12" customWidth="1"/>
    <col min="3883" max="3899" width="3.71428571428571" style="12" customWidth="1"/>
    <col min="3900" max="3900" width="2.71428571428571" style="12" customWidth="1"/>
    <col min="3901" max="4098" width="3.71428571428571" style="12"/>
    <col min="4099" max="4099" width="1.71428571428571" style="12" customWidth="1"/>
    <col min="4100" max="4100" width="11.2857142857143" style="12" customWidth="1"/>
    <col min="4101" max="4101" width="10" style="12" customWidth="1"/>
    <col min="4102" max="4102" width="11.8571428571429" style="12" customWidth="1"/>
    <col min="4103" max="4103" width="13.7142857142857" style="12" customWidth="1"/>
    <col min="4104" max="4104" width="40.8571428571429" style="12" customWidth="1"/>
    <col min="4105" max="4105" width="13.7142857142857" style="12" customWidth="1"/>
    <col min="4106" max="4106" width="31.1428571428571" style="12" customWidth="1"/>
    <col min="4107" max="4108" width="13.7142857142857" style="12" customWidth="1"/>
    <col min="4109" max="4109" width="18.2857142857143" style="12" customWidth="1"/>
    <col min="4110" max="4110" width="18.1428571428571" style="12" customWidth="1"/>
    <col min="4111" max="4111" width="10.7142857142857" style="12" customWidth="1"/>
    <col min="4112" max="4112" width="9.71428571428571" style="12" customWidth="1"/>
    <col min="4113" max="4113" width="17.8571428571429" style="12" customWidth="1"/>
    <col min="4114" max="4114" width="1.71428571428571" style="12" customWidth="1"/>
    <col min="4115" max="4137" width="3.71428571428571" style="12" customWidth="1"/>
    <col min="4138" max="4138" width="3.42857142857143" style="12" customWidth="1"/>
    <col min="4139" max="4155" width="3.71428571428571" style="12" customWidth="1"/>
    <col min="4156" max="4156" width="2.71428571428571" style="12" customWidth="1"/>
    <col min="4157" max="4354" width="3.71428571428571" style="12"/>
    <col min="4355" max="4355" width="1.71428571428571" style="12" customWidth="1"/>
    <col min="4356" max="4356" width="11.2857142857143" style="12" customWidth="1"/>
    <col min="4357" max="4357" width="10" style="12" customWidth="1"/>
    <col min="4358" max="4358" width="11.8571428571429" style="12" customWidth="1"/>
    <col min="4359" max="4359" width="13.7142857142857" style="12" customWidth="1"/>
    <col min="4360" max="4360" width="40.8571428571429" style="12" customWidth="1"/>
    <col min="4361" max="4361" width="13.7142857142857" style="12" customWidth="1"/>
    <col min="4362" max="4362" width="31.1428571428571" style="12" customWidth="1"/>
    <col min="4363" max="4364" width="13.7142857142857" style="12" customWidth="1"/>
    <col min="4365" max="4365" width="18.2857142857143" style="12" customWidth="1"/>
    <col min="4366" max="4366" width="18.1428571428571" style="12" customWidth="1"/>
    <col min="4367" max="4367" width="10.7142857142857" style="12" customWidth="1"/>
    <col min="4368" max="4368" width="9.71428571428571" style="12" customWidth="1"/>
    <col min="4369" max="4369" width="17.8571428571429" style="12" customWidth="1"/>
    <col min="4370" max="4370" width="1.71428571428571" style="12" customWidth="1"/>
    <col min="4371" max="4393" width="3.71428571428571" style="12" customWidth="1"/>
    <col min="4394" max="4394" width="3.42857142857143" style="12" customWidth="1"/>
    <col min="4395" max="4411" width="3.71428571428571" style="12" customWidth="1"/>
    <col min="4412" max="4412" width="2.71428571428571" style="12" customWidth="1"/>
    <col min="4413" max="4610" width="3.71428571428571" style="12"/>
    <col min="4611" max="4611" width="1.71428571428571" style="12" customWidth="1"/>
    <col min="4612" max="4612" width="11.2857142857143" style="12" customWidth="1"/>
    <col min="4613" max="4613" width="10" style="12" customWidth="1"/>
    <col min="4614" max="4614" width="11.8571428571429" style="12" customWidth="1"/>
    <col min="4615" max="4615" width="13.7142857142857" style="12" customWidth="1"/>
    <col min="4616" max="4616" width="40.8571428571429" style="12" customWidth="1"/>
    <col min="4617" max="4617" width="13.7142857142857" style="12" customWidth="1"/>
    <col min="4618" max="4618" width="31.1428571428571" style="12" customWidth="1"/>
    <col min="4619" max="4620" width="13.7142857142857" style="12" customWidth="1"/>
    <col min="4621" max="4621" width="18.2857142857143" style="12" customWidth="1"/>
    <col min="4622" max="4622" width="18.1428571428571" style="12" customWidth="1"/>
    <col min="4623" max="4623" width="10.7142857142857" style="12" customWidth="1"/>
    <col min="4624" max="4624" width="9.71428571428571" style="12" customWidth="1"/>
    <col min="4625" max="4625" width="17.8571428571429" style="12" customWidth="1"/>
    <col min="4626" max="4626" width="1.71428571428571" style="12" customWidth="1"/>
    <col min="4627" max="4649" width="3.71428571428571" style="12" customWidth="1"/>
    <col min="4650" max="4650" width="3.42857142857143" style="12" customWidth="1"/>
    <col min="4651" max="4667" width="3.71428571428571" style="12" customWidth="1"/>
    <col min="4668" max="4668" width="2.71428571428571" style="12" customWidth="1"/>
    <col min="4669" max="4866" width="3.71428571428571" style="12"/>
    <col min="4867" max="4867" width="1.71428571428571" style="12" customWidth="1"/>
    <col min="4868" max="4868" width="11.2857142857143" style="12" customWidth="1"/>
    <col min="4869" max="4869" width="10" style="12" customWidth="1"/>
    <col min="4870" max="4870" width="11.8571428571429" style="12" customWidth="1"/>
    <col min="4871" max="4871" width="13.7142857142857" style="12" customWidth="1"/>
    <col min="4872" max="4872" width="40.8571428571429" style="12" customWidth="1"/>
    <col min="4873" max="4873" width="13.7142857142857" style="12" customWidth="1"/>
    <col min="4874" max="4874" width="31.1428571428571" style="12" customWidth="1"/>
    <col min="4875" max="4876" width="13.7142857142857" style="12" customWidth="1"/>
    <col min="4877" max="4877" width="18.2857142857143" style="12" customWidth="1"/>
    <col min="4878" max="4878" width="18.1428571428571" style="12" customWidth="1"/>
    <col min="4879" max="4879" width="10.7142857142857" style="12" customWidth="1"/>
    <col min="4880" max="4880" width="9.71428571428571" style="12" customWidth="1"/>
    <col min="4881" max="4881" width="17.8571428571429" style="12" customWidth="1"/>
    <col min="4882" max="4882" width="1.71428571428571" style="12" customWidth="1"/>
    <col min="4883" max="4905" width="3.71428571428571" style="12" customWidth="1"/>
    <col min="4906" max="4906" width="3.42857142857143" style="12" customWidth="1"/>
    <col min="4907" max="4923" width="3.71428571428571" style="12" customWidth="1"/>
    <col min="4924" max="4924" width="2.71428571428571" style="12" customWidth="1"/>
    <col min="4925" max="5122" width="3.71428571428571" style="12"/>
    <col min="5123" max="5123" width="1.71428571428571" style="12" customWidth="1"/>
    <col min="5124" max="5124" width="11.2857142857143" style="12" customWidth="1"/>
    <col min="5125" max="5125" width="10" style="12" customWidth="1"/>
    <col min="5126" max="5126" width="11.8571428571429" style="12" customWidth="1"/>
    <col min="5127" max="5127" width="13.7142857142857" style="12" customWidth="1"/>
    <col min="5128" max="5128" width="40.8571428571429" style="12" customWidth="1"/>
    <col min="5129" max="5129" width="13.7142857142857" style="12" customWidth="1"/>
    <col min="5130" max="5130" width="31.1428571428571" style="12" customWidth="1"/>
    <col min="5131" max="5132" width="13.7142857142857" style="12" customWidth="1"/>
    <col min="5133" max="5133" width="18.2857142857143" style="12" customWidth="1"/>
    <col min="5134" max="5134" width="18.1428571428571" style="12" customWidth="1"/>
    <col min="5135" max="5135" width="10.7142857142857" style="12" customWidth="1"/>
    <col min="5136" max="5136" width="9.71428571428571" style="12" customWidth="1"/>
    <col min="5137" max="5137" width="17.8571428571429" style="12" customWidth="1"/>
    <col min="5138" max="5138" width="1.71428571428571" style="12" customWidth="1"/>
    <col min="5139" max="5161" width="3.71428571428571" style="12" customWidth="1"/>
    <col min="5162" max="5162" width="3.42857142857143" style="12" customWidth="1"/>
    <col min="5163" max="5179" width="3.71428571428571" style="12" customWidth="1"/>
    <col min="5180" max="5180" width="2.71428571428571" style="12" customWidth="1"/>
    <col min="5181" max="5378" width="3.71428571428571" style="12"/>
    <col min="5379" max="5379" width="1.71428571428571" style="12" customWidth="1"/>
    <col min="5380" max="5380" width="11.2857142857143" style="12" customWidth="1"/>
    <col min="5381" max="5381" width="10" style="12" customWidth="1"/>
    <col min="5382" max="5382" width="11.8571428571429" style="12" customWidth="1"/>
    <col min="5383" max="5383" width="13.7142857142857" style="12" customWidth="1"/>
    <col min="5384" max="5384" width="40.8571428571429" style="12" customWidth="1"/>
    <col min="5385" max="5385" width="13.7142857142857" style="12" customWidth="1"/>
    <col min="5386" max="5386" width="31.1428571428571" style="12" customWidth="1"/>
    <col min="5387" max="5388" width="13.7142857142857" style="12" customWidth="1"/>
    <col min="5389" max="5389" width="18.2857142857143" style="12" customWidth="1"/>
    <col min="5390" max="5390" width="18.1428571428571" style="12" customWidth="1"/>
    <col min="5391" max="5391" width="10.7142857142857" style="12" customWidth="1"/>
    <col min="5392" max="5392" width="9.71428571428571" style="12" customWidth="1"/>
    <col min="5393" max="5393" width="17.8571428571429" style="12" customWidth="1"/>
    <col min="5394" max="5394" width="1.71428571428571" style="12" customWidth="1"/>
    <col min="5395" max="5417" width="3.71428571428571" style="12" customWidth="1"/>
    <col min="5418" max="5418" width="3.42857142857143" style="12" customWidth="1"/>
    <col min="5419" max="5435" width="3.71428571428571" style="12" customWidth="1"/>
    <col min="5436" max="5436" width="2.71428571428571" style="12" customWidth="1"/>
    <col min="5437" max="5634" width="3.71428571428571" style="12"/>
    <col min="5635" max="5635" width="1.71428571428571" style="12" customWidth="1"/>
    <col min="5636" max="5636" width="11.2857142857143" style="12" customWidth="1"/>
    <col min="5637" max="5637" width="10" style="12" customWidth="1"/>
    <col min="5638" max="5638" width="11.8571428571429" style="12" customWidth="1"/>
    <col min="5639" max="5639" width="13.7142857142857" style="12" customWidth="1"/>
    <col min="5640" max="5640" width="40.8571428571429" style="12" customWidth="1"/>
    <col min="5641" max="5641" width="13.7142857142857" style="12" customWidth="1"/>
    <col min="5642" max="5642" width="31.1428571428571" style="12" customWidth="1"/>
    <col min="5643" max="5644" width="13.7142857142857" style="12" customWidth="1"/>
    <col min="5645" max="5645" width="18.2857142857143" style="12" customWidth="1"/>
    <col min="5646" max="5646" width="18.1428571428571" style="12" customWidth="1"/>
    <col min="5647" max="5647" width="10.7142857142857" style="12" customWidth="1"/>
    <col min="5648" max="5648" width="9.71428571428571" style="12" customWidth="1"/>
    <col min="5649" max="5649" width="17.8571428571429" style="12" customWidth="1"/>
    <col min="5650" max="5650" width="1.71428571428571" style="12" customWidth="1"/>
    <col min="5651" max="5673" width="3.71428571428571" style="12" customWidth="1"/>
    <col min="5674" max="5674" width="3.42857142857143" style="12" customWidth="1"/>
    <col min="5675" max="5691" width="3.71428571428571" style="12" customWidth="1"/>
    <col min="5692" max="5692" width="2.71428571428571" style="12" customWidth="1"/>
    <col min="5693" max="5890" width="3.71428571428571" style="12"/>
    <col min="5891" max="5891" width="1.71428571428571" style="12" customWidth="1"/>
    <col min="5892" max="5892" width="11.2857142857143" style="12" customWidth="1"/>
    <col min="5893" max="5893" width="10" style="12" customWidth="1"/>
    <col min="5894" max="5894" width="11.8571428571429" style="12" customWidth="1"/>
    <col min="5895" max="5895" width="13.7142857142857" style="12" customWidth="1"/>
    <col min="5896" max="5896" width="40.8571428571429" style="12" customWidth="1"/>
    <col min="5897" max="5897" width="13.7142857142857" style="12" customWidth="1"/>
    <col min="5898" max="5898" width="31.1428571428571" style="12" customWidth="1"/>
    <col min="5899" max="5900" width="13.7142857142857" style="12" customWidth="1"/>
    <col min="5901" max="5901" width="18.2857142857143" style="12" customWidth="1"/>
    <col min="5902" max="5902" width="18.1428571428571" style="12" customWidth="1"/>
    <col min="5903" max="5903" width="10.7142857142857" style="12" customWidth="1"/>
    <col min="5904" max="5904" width="9.71428571428571" style="12" customWidth="1"/>
    <col min="5905" max="5905" width="17.8571428571429" style="12" customWidth="1"/>
    <col min="5906" max="5906" width="1.71428571428571" style="12" customWidth="1"/>
    <col min="5907" max="5929" width="3.71428571428571" style="12" customWidth="1"/>
    <col min="5930" max="5930" width="3.42857142857143" style="12" customWidth="1"/>
    <col min="5931" max="5947" width="3.71428571428571" style="12" customWidth="1"/>
    <col min="5948" max="5948" width="2.71428571428571" style="12" customWidth="1"/>
    <col min="5949" max="6146" width="3.71428571428571" style="12"/>
    <col min="6147" max="6147" width="1.71428571428571" style="12" customWidth="1"/>
    <col min="6148" max="6148" width="11.2857142857143" style="12" customWidth="1"/>
    <col min="6149" max="6149" width="10" style="12" customWidth="1"/>
    <col min="6150" max="6150" width="11.8571428571429" style="12" customWidth="1"/>
    <col min="6151" max="6151" width="13.7142857142857" style="12" customWidth="1"/>
    <col min="6152" max="6152" width="40.8571428571429" style="12" customWidth="1"/>
    <col min="6153" max="6153" width="13.7142857142857" style="12" customWidth="1"/>
    <col min="6154" max="6154" width="31.1428571428571" style="12" customWidth="1"/>
    <col min="6155" max="6156" width="13.7142857142857" style="12" customWidth="1"/>
    <col min="6157" max="6157" width="18.2857142857143" style="12" customWidth="1"/>
    <col min="6158" max="6158" width="18.1428571428571" style="12" customWidth="1"/>
    <col min="6159" max="6159" width="10.7142857142857" style="12" customWidth="1"/>
    <col min="6160" max="6160" width="9.71428571428571" style="12" customWidth="1"/>
    <col min="6161" max="6161" width="17.8571428571429" style="12" customWidth="1"/>
    <col min="6162" max="6162" width="1.71428571428571" style="12" customWidth="1"/>
    <col min="6163" max="6185" width="3.71428571428571" style="12" customWidth="1"/>
    <col min="6186" max="6186" width="3.42857142857143" style="12" customWidth="1"/>
    <col min="6187" max="6203" width="3.71428571428571" style="12" customWidth="1"/>
    <col min="6204" max="6204" width="2.71428571428571" style="12" customWidth="1"/>
    <col min="6205" max="6402" width="3.71428571428571" style="12"/>
    <col min="6403" max="6403" width="1.71428571428571" style="12" customWidth="1"/>
    <col min="6404" max="6404" width="11.2857142857143" style="12" customWidth="1"/>
    <col min="6405" max="6405" width="10" style="12" customWidth="1"/>
    <col min="6406" max="6406" width="11.8571428571429" style="12" customWidth="1"/>
    <col min="6407" max="6407" width="13.7142857142857" style="12" customWidth="1"/>
    <col min="6408" max="6408" width="40.8571428571429" style="12" customWidth="1"/>
    <col min="6409" max="6409" width="13.7142857142857" style="12" customWidth="1"/>
    <col min="6410" max="6410" width="31.1428571428571" style="12" customWidth="1"/>
    <col min="6411" max="6412" width="13.7142857142857" style="12" customWidth="1"/>
    <col min="6413" max="6413" width="18.2857142857143" style="12" customWidth="1"/>
    <col min="6414" max="6414" width="18.1428571428571" style="12" customWidth="1"/>
    <col min="6415" max="6415" width="10.7142857142857" style="12" customWidth="1"/>
    <col min="6416" max="6416" width="9.71428571428571" style="12" customWidth="1"/>
    <col min="6417" max="6417" width="17.8571428571429" style="12" customWidth="1"/>
    <col min="6418" max="6418" width="1.71428571428571" style="12" customWidth="1"/>
    <col min="6419" max="6441" width="3.71428571428571" style="12" customWidth="1"/>
    <col min="6442" max="6442" width="3.42857142857143" style="12" customWidth="1"/>
    <col min="6443" max="6459" width="3.71428571428571" style="12" customWidth="1"/>
    <col min="6460" max="6460" width="2.71428571428571" style="12" customWidth="1"/>
    <col min="6461" max="6658" width="3.71428571428571" style="12"/>
    <col min="6659" max="6659" width="1.71428571428571" style="12" customWidth="1"/>
    <col min="6660" max="6660" width="11.2857142857143" style="12" customWidth="1"/>
    <col min="6661" max="6661" width="10" style="12" customWidth="1"/>
    <col min="6662" max="6662" width="11.8571428571429" style="12" customWidth="1"/>
    <col min="6663" max="6663" width="13.7142857142857" style="12" customWidth="1"/>
    <col min="6664" max="6664" width="40.8571428571429" style="12" customWidth="1"/>
    <col min="6665" max="6665" width="13.7142857142857" style="12" customWidth="1"/>
    <col min="6666" max="6666" width="31.1428571428571" style="12" customWidth="1"/>
    <col min="6667" max="6668" width="13.7142857142857" style="12" customWidth="1"/>
    <col min="6669" max="6669" width="18.2857142857143" style="12" customWidth="1"/>
    <col min="6670" max="6670" width="18.1428571428571" style="12" customWidth="1"/>
    <col min="6671" max="6671" width="10.7142857142857" style="12" customWidth="1"/>
    <col min="6672" max="6672" width="9.71428571428571" style="12" customWidth="1"/>
    <col min="6673" max="6673" width="17.8571428571429" style="12" customWidth="1"/>
    <col min="6674" max="6674" width="1.71428571428571" style="12" customWidth="1"/>
    <col min="6675" max="6697" width="3.71428571428571" style="12" customWidth="1"/>
    <col min="6698" max="6698" width="3.42857142857143" style="12" customWidth="1"/>
    <col min="6699" max="6715" width="3.71428571428571" style="12" customWidth="1"/>
    <col min="6716" max="6716" width="2.71428571428571" style="12" customWidth="1"/>
    <col min="6717" max="6914" width="3.71428571428571" style="12"/>
    <col min="6915" max="6915" width="1.71428571428571" style="12" customWidth="1"/>
    <col min="6916" max="6916" width="11.2857142857143" style="12" customWidth="1"/>
    <col min="6917" max="6917" width="10" style="12" customWidth="1"/>
    <col min="6918" max="6918" width="11.8571428571429" style="12" customWidth="1"/>
    <col min="6919" max="6919" width="13.7142857142857" style="12" customWidth="1"/>
    <col min="6920" max="6920" width="40.8571428571429" style="12" customWidth="1"/>
    <col min="6921" max="6921" width="13.7142857142857" style="12" customWidth="1"/>
    <col min="6922" max="6922" width="31.1428571428571" style="12" customWidth="1"/>
    <col min="6923" max="6924" width="13.7142857142857" style="12" customWidth="1"/>
    <col min="6925" max="6925" width="18.2857142857143" style="12" customWidth="1"/>
    <col min="6926" max="6926" width="18.1428571428571" style="12" customWidth="1"/>
    <col min="6927" max="6927" width="10.7142857142857" style="12" customWidth="1"/>
    <col min="6928" max="6928" width="9.71428571428571" style="12" customWidth="1"/>
    <col min="6929" max="6929" width="17.8571428571429" style="12" customWidth="1"/>
    <col min="6930" max="6930" width="1.71428571428571" style="12" customWidth="1"/>
    <col min="6931" max="6953" width="3.71428571428571" style="12" customWidth="1"/>
    <col min="6954" max="6954" width="3.42857142857143" style="12" customWidth="1"/>
    <col min="6955" max="6971" width="3.71428571428571" style="12" customWidth="1"/>
    <col min="6972" max="6972" width="2.71428571428571" style="12" customWidth="1"/>
    <col min="6973" max="7170" width="3.71428571428571" style="12"/>
    <col min="7171" max="7171" width="1.71428571428571" style="12" customWidth="1"/>
    <col min="7172" max="7172" width="11.2857142857143" style="12" customWidth="1"/>
    <col min="7173" max="7173" width="10" style="12" customWidth="1"/>
    <col min="7174" max="7174" width="11.8571428571429" style="12" customWidth="1"/>
    <col min="7175" max="7175" width="13.7142857142857" style="12" customWidth="1"/>
    <col min="7176" max="7176" width="40.8571428571429" style="12" customWidth="1"/>
    <col min="7177" max="7177" width="13.7142857142857" style="12" customWidth="1"/>
    <col min="7178" max="7178" width="31.1428571428571" style="12" customWidth="1"/>
    <col min="7179" max="7180" width="13.7142857142857" style="12" customWidth="1"/>
    <col min="7181" max="7181" width="18.2857142857143" style="12" customWidth="1"/>
    <col min="7182" max="7182" width="18.1428571428571" style="12" customWidth="1"/>
    <col min="7183" max="7183" width="10.7142857142857" style="12" customWidth="1"/>
    <col min="7184" max="7184" width="9.71428571428571" style="12" customWidth="1"/>
    <col min="7185" max="7185" width="17.8571428571429" style="12" customWidth="1"/>
    <col min="7186" max="7186" width="1.71428571428571" style="12" customWidth="1"/>
    <col min="7187" max="7209" width="3.71428571428571" style="12" customWidth="1"/>
    <col min="7210" max="7210" width="3.42857142857143" style="12" customWidth="1"/>
    <col min="7211" max="7227" width="3.71428571428571" style="12" customWidth="1"/>
    <col min="7228" max="7228" width="2.71428571428571" style="12" customWidth="1"/>
    <col min="7229" max="7426" width="3.71428571428571" style="12"/>
    <col min="7427" max="7427" width="1.71428571428571" style="12" customWidth="1"/>
    <col min="7428" max="7428" width="11.2857142857143" style="12" customWidth="1"/>
    <col min="7429" max="7429" width="10" style="12" customWidth="1"/>
    <col min="7430" max="7430" width="11.8571428571429" style="12" customWidth="1"/>
    <col min="7431" max="7431" width="13.7142857142857" style="12" customWidth="1"/>
    <col min="7432" max="7432" width="40.8571428571429" style="12" customWidth="1"/>
    <col min="7433" max="7433" width="13.7142857142857" style="12" customWidth="1"/>
    <col min="7434" max="7434" width="31.1428571428571" style="12" customWidth="1"/>
    <col min="7435" max="7436" width="13.7142857142857" style="12" customWidth="1"/>
    <col min="7437" max="7437" width="18.2857142857143" style="12" customWidth="1"/>
    <col min="7438" max="7438" width="18.1428571428571" style="12" customWidth="1"/>
    <col min="7439" max="7439" width="10.7142857142857" style="12" customWidth="1"/>
    <col min="7440" max="7440" width="9.71428571428571" style="12" customWidth="1"/>
    <col min="7441" max="7441" width="17.8571428571429" style="12" customWidth="1"/>
    <col min="7442" max="7442" width="1.71428571428571" style="12" customWidth="1"/>
    <col min="7443" max="7465" width="3.71428571428571" style="12" customWidth="1"/>
    <col min="7466" max="7466" width="3.42857142857143" style="12" customWidth="1"/>
    <col min="7467" max="7483" width="3.71428571428571" style="12" customWidth="1"/>
    <col min="7484" max="7484" width="2.71428571428571" style="12" customWidth="1"/>
    <col min="7485" max="7682" width="3.71428571428571" style="12"/>
    <col min="7683" max="7683" width="1.71428571428571" style="12" customWidth="1"/>
    <col min="7684" max="7684" width="11.2857142857143" style="12" customWidth="1"/>
    <col min="7685" max="7685" width="10" style="12" customWidth="1"/>
    <col min="7686" max="7686" width="11.8571428571429" style="12" customWidth="1"/>
    <col min="7687" max="7687" width="13.7142857142857" style="12" customWidth="1"/>
    <col min="7688" max="7688" width="40.8571428571429" style="12" customWidth="1"/>
    <col min="7689" max="7689" width="13.7142857142857" style="12" customWidth="1"/>
    <col min="7690" max="7690" width="31.1428571428571" style="12" customWidth="1"/>
    <col min="7691" max="7692" width="13.7142857142857" style="12" customWidth="1"/>
    <col min="7693" max="7693" width="18.2857142857143" style="12" customWidth="1"/>
    <col min="7694" max="7694" width="18.1428571428571" style="12" customWidth="1"/>
    <col min="7695" max="7695" width="10.7142857142857" style="12" customWidth="1"/>
    <col min="7696" max="7696" width="9.71428571428571" style="12" customWidth="1"/>
    <col min="7697" max="7697" width="17.8571428571429" style="12" customWidth="1"/>
    <col min="7698" max="7698" width="1.71428571428571" style="12" customWidth="1"/>
    <col min="7699" max="7721" width="3.71428571428571" style="12" customWidth="1"/>
    <col min="7722" max="7722" width="3.42857142857143" style="12" customWidth="1"/>
    <col min="7723" max="7739" width="3.71428571428571" style="12" customWidth="1"/>
    <col min="7740" max="7740" width="2.71428571428571" style="12" customWidth="1"/>
    <col min="7741" max="7938" width="3.71428571428571" style="12"/>
    <col min="7939" max="7939" width="1.71428571428571" style="12" customWidth="1"/>
    <col min="7940" max="7940" width="11.2857142857143" style="12" customWidth="1"/>
    <col min="7941" max="7941" width="10" style="12" customWidth="1"/>
    <col min="7942" max="7942" width="11.8571428571429" style="12" customWidth="1"/>
    <col min="7943" max="7943" width="13.7142857142857" style="12" customWidth="1"/>
    <col min="7944" max="7944" width="40.8571428571429" style="12" customWidth="1"/>
    <col min="7945" max="7945" width="13.7142857142857" style="12" customWidth="1"/>
    <col min="7946" max="7946" width="31.1428571428571" style="12" customWidth="1"/>
    <col min="7947" max="7948" width="13.7142857142857" style="12" customWidth="1"/>
    <col min="7949" max="7949" width="18.2857142857143" style="12" customWidth="1"/>
    <col min="7950" max="7950" width="18.1428571428571" style="12" customWidth="1"/>
    <col min="7951" max="7951" width="10.7142857142857" style="12" customWidth="1"/>
    <col min="7952" max="7952" width="9.71428571428571" style="12" customWidth="1"/>
    <col min="7953" max="7953" width="17.8571428571429" style="12" customWidth="1"/>
    <col min="7954" max="7954" width="1.71428571428571" style="12" customWidth="1"/>
    <col min="7955" max="7977" width="3.71428571428571" style="12" customWidth="1"/>
    <col min="7978" max="7978" width="3.42857142857143" style="12" customWidth="1"/>
    <col min="7979" max="7995" width="3.71428571428571" style="12" customWidth="1"/>
    <col min="7996" max="7996" width="2.71428571428571" style="12" customWidth="1"/>
    <col min="7997" max="8194" width="3.71428571428571" style="12"/>
    <col min="8195" max="8195" width="1.71428571428571" style="12" customWidth="1"/>
    <col min="8196" max="8196" width="11.2857142857143" style="12" customWidth="1"/>
    <col min="8197" max="8197" width="10" style="12" customWidth="1"/>
    <col min="8198" max="8198" width="11.8571428571429" style="12" customWidth="1"/>
    <col min="8199" max="8199" width="13.7142857142857" style="12" customWidth="1"/>
    <col min="8200" max="8200" width="40.8571428571429" style="12" customWidth="1"/>
    <col min="8201" max="8201" width="13.7142857142857" style="12" customWidth="1"/>
    <col min="8202" max="8202" width="31.1428571428571" style="12" customWidth="1"/>
    <col min="8203" max="8204" width="13.7142857142857" style="12" customWidth="1"/>
    <col min="8205" max="8205" width="18.2857142857143" style="12" customWidth="1"/>
    <col min="8206" max="8206" width="18.1428571428571" style="12" customWidth="1"/>
    <col min="8207" max="8207" width="10.7142857142857" style="12" customWidth="1"/>
    <col min="8208" max="8208" width="9.71428571428571" style="12" customWidth="1"/>
    <col min="8209" max="8209" width="17.8571428571429" style="12" customWidth="1"/>
    <col min="8210" max="8210" width="1.71428571428571" style="12" customWidth="1"/>
    <col min="8211" max="8233" width="3.71428571428571" style="12" customWidth="1"/>
    <col min="8234" max="8234" width="3.42857142857143" style="12" customWidth="1"/>
    <col min="8235" max="8251" width="3.71428571428571" style="12" customWidth="1"/>
    <col min="8252" max="8252" width="2.71428571428571" style="12" customWidth="1"/>
    <col min="8253" max="8450" width="3.71428571428571" style="12"/>
    <col min="8451" max="8451" width="1.71428571428571" style="12" customWidth="1"/>
    <col min="8452" max="8452" width="11.2857142857143" style="12" customWidth="1"/>
    <col min="8453" max="8453" width="10" style="12" customWidth="1"/>
    <col min="8454" max="8454" width="11.8571428571429" style="12" customWidth="1"/>
    <col min="8455" max="8455" width="13.7142857142857" style="12" customWidth="1"/>
    <col min="8456" max="8456" width="40.8571428571429" style="12" customWidth="1"/>
    <col min="8457" max="8457" width="13.7142857142857" style="12" customWidth="1"/>
    <col min="8458" max="8458" width="31.1428571428571" style="12" customWidth="1"/>
    <col min="8459" max="8460" width="13.7142857142857" style="12" customWidth="1"/>
    <col min="8461" max="8461" width="18.2857142857143" style="12" customWidth="1"/>
    <col min="8462" max="8462" width="18.1428571428571" style="12" customWidth="1"/>
    <col min="8463" max="8463" width="10.7142857142857" style="12" customWidth="1"/>
    <col min="8464" max="8464" width="9.71428571428571" style="12" customWidth="1"/>
    <col min="8465" max="8465" width="17.8571428571429" style="12" customWidth="1"/>
    <col min="8466" max="8466" width="1.71428571428571" style="12" customWidth="1"/>
    <col min="8467" max="8489" width="3.71428571428571" style="12" customWidth="1"/>
    <col min="8490" max="8490" width="3.42857142857143" style="12" customWidth="1"/>
    <col min="8491" max="8507" width="3.71428571428571" style="12" customWidth="1"/>
    <col min="8508" max="8508" width="2.71428571428571" style="12" customWidth="1"/>
    <col min="8509" max="8706" width="3.71428571428571" style="12"/>
    <col min="8707" max="8707" width="1.71428571428571" style="12" customWidth="1"/>
    <col min="8708" max="8708" width="11.2857142857143" style="12" customWidth="1"/>
    <col min="8709" max="8709" width="10" style="12" customWidth="1"/>
    <col min="8710" max="8710" width="11.8571428571429" style="12" customWidth="1"/>
    <col min="8711" max="8711" width="13.7142857142857" style="12" customWidth="1"/>
    <col min="8712" max="8712" width="40.8571428571429" style="12" customWidth="1"/>
    <col min="8713" max="8713" width="13.7142857142857" style="12" customWidth="1"/>
    <col min="8714" max="8714" width="31.1428571428571" style="12" customWidth="1"/>
    <col min="8715" max="8716" width="13.7142857142857" style="12" customWidth="1"/>
    <col min="8717" max="8717" width="18.2857142857143" style="12" customWidth="1"/>
    <col min="8718" max="8718" width="18.1428571428571" style="12" customWidth="1"/>
    <col min="8719" max="8719" width="10.7142857142857" style="12" customWidth="1"/>
    <col min="8720" max="8720" width="9.71428571428571" style="12" customWidth="1"/>
    <col min="8721" max="8721" width="17.8571428571429" style="12" customWidth="1"/>
    <col min="8722" max="8722" width="1.71428571428571" style="12" customWidth="1"/>
    <col min="8723" max="8745" width="3.71428571428571" style="12" customWidth="1"/>
    <col min="8746" max="8746" width="3.42857142857143" style="12" customWidth="1"/>
    <col min="8747" max="8763" width="3.71428571428571" style="12" customWidth="1"/>
    <col min="8764" max="8764" width="2.71428571428571" style="12" customWidth="1"/>
    <col min="8765" max="8962" width="3.71428571428571" style="12"/>
    <col min="8963" max="8963" width="1.71428571428571" style="12" customWidth="1"/>
    <col min="8964" max="8964" width="11.2857142857143" style="12" customWidth="1"/>
    <col min="8965" max="8965" width="10" style="12" customWidth="1"/>
    <col min="8966" max="8966" width="11.8571428571429" style="12" customWidth="1"/>
    <col min="8967" max="8967" width="13.7142857142857" style="12" customWidth="1"/>
    <col min="8968" max="8968" width="40.8571428571429" style="12" customWidth="1"/>
    <col min="8969" max="8969" width="13.7142857142857" style="12" customWidth="1"/>
    <col min="8970" max="8970" width="31.1428571428571" style="12" customWidth="1"/>
    <col min="8971" max="8972" width="13.7142857142857" style="12" customWidth="1"/>
    <col min="8973" max="8973" width="18.2857142857143" style="12" customWidth="1"/>
    <col min="8974" max="8974" width="18.1428571428571" style="12" customWidth="1"/>
    <col min="8975" max="8975" width="10.7142857142857" style="12" customWidth="1"/>
    <col min="8976" max="8976" width="9.71428571428571" style="12" customWidth="1"/>
    <col min="8977" max="8977" width="17.8571428571429" style="12" customWidth="1"/>
    <col min="8978" max="8978" width="1.71428571428571" style="12" customWidth="1"/>
    <col min="8979" max="9001" width="3.71428571428571" style="12" customWidth="1"/>
    <col min="9002" max="9002" width="3.42857142857143" style="12" customWidth="1"/>
    <col min="9003" max="9019" width="3.71428571428571" style="12" customWidth="1"/>
    <col min="9020" max="9020" width="2.71428571428571" style="12" customWidth="1"/>
    <col min="9021" max="9218" width="3.71428571428571" style="12"/>
    <col min="9219" max="9219" width="1.71428571428571" style="12" customWidth="1"/>
    <col min="9220" max="9220" width="11.2857142857143" style="12" customWidth="1"/>
    <col min="9221" max="9221" width="10" style="12" customWidth="1"/>
    <col min="9222" max="9222" width="11.8571428571429" style="12" customWidth="1"/>
    <col min="9223" max="9223" width="13.7142857142857" style="12" customWidth="1"/>
    <col min="9224" max="9224" width="40.8571428571429" style="12" customWidth="1"/>
    <col min="9225" max="9225" width="13.7142857142857" style="12" customWidth="1"/>
    <col min="9226" max="9226" width="31.1428571428571" style="12" customWidth="1"/>
    <col min="9227" max="9228" width="13.7142857142857" style="12" customWidth="1"/>
    <col min="9229" max="9229" width="18.2857142857143" style="12" customWidth="1"/>
    <col min="9230" max="9230" width="18.1428571428571" style="12" customWidth="1"/>
    <col min="9231" max="9231" width="10.7142857142857" style="12" customWidth="1"/>
    <col min="9232" max="9232" width="9.71428571428571" style="12" customWidth="1"/>
    <col min="9233" max="9233" width="17.8571428571429" style="12" customWidth="1"/>
    <col min="9234" max="9234" width="1.71428571428571" style="12" customWidth="1"/>
    <col min="9235" max="9257" width="3.71428571428571" style="12" customWidth="1"/>
    <col min="9258" max="9258" width="3.42857142857143" style="12" customWidth="1"/>
    <col min="9259" max="9275" width="3.71428571428571" style="12" customWidth="1"/>
    <col min="9276" max="9276" width="2.71428571428571" style="12" customWidth="1"/>
    <col min="9277" max="9474" width="3.71428571428571" style="12"/>
    <col min="9475" max="9475" width="1.71428571428571" style="12" customWidth="1"/>
    <col min="9476" max="9476" width="11.2857142857143" style="12" customWidth="1"/>
    <col min="9477" max="9477" width="10" style="12" customWidth="1"/>
    <col min="9478" max="9478" width="11.8571428571429" style="12" customWidth="1"/>
    <col min="9479" max="9479" width="13.7142857142857" style="12" customWidth="1"/>
    <col min="9480" max="9480" width="40.8571428571429" style="12" customWidth="1"/>
    <col min="9481" max="9481" width="13.7142857142857" style="12" customWidth="1"/>
    <col min="9482" max="9482" width="31.1428571428571" style="12" customWidth="1"/>
    <col min="9483" max="9484" width="13.7142857142857" style="12" customWidth="1"/>
    <col min="9485" max="9485" width="18.2857142857143" style="12" customWidth="1"/>
    <col min="9486" max="9486" width="18.1428571428571" style="12" customWidth="1"/>
    <col min="9487" max="9487" width="10.7142857142857" style="12" customWidth="1"/>
    <col min="9488" max="9488" width="9.71428571428571" style="12" customWidth="1"/>
    <col min="9489" max="9489" width="17.8571428571429" style="12" customWidth="1"/>
    <col min="9490" max="9490" width="1.71428571428571" style="12" customWidth="1"/>
    <col min="9491" max="9513" width="3.71428571428571" style="12" customWidth="1"/>
    <col min="9514" max="9514" width="3.42857142857143" style="12" customWidth="1"/>
    <col min="9515" max="9531" width="3.71428571428571" style="12" customWidth="1"/>
    <col min="9532" max="9532" width="2.71428571428571" style="12" customWidth="1"/>
    <col min="9533" max="9730" width="3.71428571428571" style="12"/>
    <col min="9731" max="9731" width="1.71428571428571" style="12" customWidth="1"/>
    <col min="9732" max="9732" width="11.2857142857143" style="12" customWidth="1"/>
    <col min="9733" max="9733" width="10" style="12" customWidth="1"/>
    <col min="9734" max="9734" width="11.8571428571429" style="12" customWidth="1"/>
    <col min="9735" max="9735" width="13.7142857142857" style="12" customWidth="1"/>
    <col min="9736" max="9736" width="40.8571428571429" style="12" customWidth="1"/>
    <col min="9737" max="9737" width="13.7142857142857" style="12" customWidth="1"/>
    <col min="9738" max="9738" width="31.1428571428571" style="12" customWidth="1"/>
    <col min="9739" max="9740" width="13.7142857142857" style="12" customWidth="1"/>
    <col min="9741" max="9741" width="18.2857142857143" style="12" customWidth="1"/>
    <col min="9742" max="9742" width="18.1428571428571" style="12" customWidth="1"/>
    <col min="9743" max="9743" width="10.7142857142857" style="12" customWidth="1"/>
    <col min="9744" max="9744" width="9.71428571428571" style="12" customWidth="1"/>
    <col min="9745" max="9745" width="17.8571428571429" style="12" customWidth="1"/>
    <col min="9746" max="9746" width="1.71428571428571" style="12" customWidth="1"/>
    <col min="9747" max="9769" width="3.71428571428571" style="12" customWidth="1"/>
    <col min="9770" max="9770" width="3.42857142857143" style="12" customWidth="1"/>
    <col min="9771" max="9787" width="3.71428571428571" style="12" customWidth="1"/>
    <col min="9788" max="9788" width="2.71428571428571" style="12" customWidth="1"/>
    <col min="9789" max="9986" width="3.71428571428571" style="12"/>
    <col min="9987" max="9987" width="1.71428571428571" style="12" customWidth="1"/>
    <col min="9988" max="9988" width="11.2857142857143" style="12" customWidth="1"/>
    <col min="9989" max="9989" width="10" style="12" customWidth="1"/>
    <col min="9990" max="9990" width="11.8571428571429" style="12" customWidth="1"/>
    <col min="9991" max="9991" width="13.7142857142857" style="12" customWidth="1"/>
    <col min="9992" max="9992" width="40.8571428571429" style="12" customWidth="1"/>
    <col min="9993" max="9993" width="13.7142857142857" style="12" customWidth="1"/>
    <col min="9994" max="9994" width="31.1428571428571" style="12" customWidth="1"/>
    <col min="9995" max="9996" width="13.7142857142857" style="12" customWidth="1"/>
    <col min="9997" max="9997" width="18.2857142857143" style="12" customWidth="1"/>
    <col min="9998" max="9998" width="18.1428571428571" style="12" customWidth="1"/>
    <col min="9999" max="9999" width="10.7142857142857" style="12" customWidth="1"/>
    <col min="10000" max="10000" width="9.71428571428571" style="12" customWidth="1"/>
    <col min="10001" max="10001" width="17.8571428571429" style="12" customWidth="1"/>
    <col min="10002" max="10002" width="1.71428571428571" style="12" customWidth="1"/>
    <col min="10003" max="10025" width="3.71428571428571" style="12" customWidth="1"/>
    <col min="10026" max="10026" width="3.42857142857143" style="12" customWidth="1"/>
    <col min="10027" max="10043" width="3.71428571428571" style="12" customWidth="1"/>
    <col min="10044" max="10044" width="2.71428571428571" style="12" customWidth="1"/>
    <col min="10045" max="10242" width="3.71428571428571" style="12"/>
    <col min="10243" max="10243" width="1.71428571428571" style="12" customWidth="1"/>
    <col min="10244" max="10244" width="11.2857142857143" style="12" customWidth="1"/>
    <col min="10245" max="10245" width="10" style="12" customWidth="1"/>
    <col min="10246" max="10246" width="11.8571428571429" style="12" customWidth="1"/>
    <col min="10247" max="10247" width="13.7142857142857" style="12" customWidth="1"/>
    <col min="10248" max="10248" width="40.8571428571429" style="12" customWidth="1"/>
    <col min="10249" max="10249" width="13.7142857142857" style="12" customWidth="1"/>
    <col min="10250" max="10250" width="31.1428571428571" style="12" customWidth="1"/>
    <col min="10251" max="10252" width="13.7142857142857" style="12" customWidth="1"/>
    <col min="10253" max="10253" width="18.2857142857143" style="12" customWidth="1"/>
    <col min="10254" max="10254" width="18.1428571428571" style="12" customWidth="1"/>
    <col min="10255" max="10255" width="10.7142857142857" style="12" customWidth="1"/>
    <col min="10256" max="10256" width="9.71428571428571" style="12" customWidth="1"/>
    <col min="10257" max="10257" width="17.8571428571429" style="12" customWidth="1"/>
    <col min="10258" max="10258" width="1.71428571428571" style="12" customWidth="1"/>
    <col min="10259" max="10281" width="3.71428571428571" style="12" customWidth="1"/>
    <col min="10282" max="10282" width="3.42857142857143" style="12" customWidth="1"/>
    <col min="10283" max="10299" width="3.71428571428571" style="12" customWidth="1"/>
    <col min="10300" max="10300" width="2.71428571428571" style="12" customWidth="1"/>
    <col min="10301" max="10498" width="3.71428571428571" style="12"/>
    <col min="10499" max="10499" width="1.71428571428571" style="12" customWidth="1"/>
    <col min="10500" max="10500" width="11.2857142857143" style="12" customWidth="1"/>
    <col min="10501" max="10501" width="10" style="12" customWidth="1"/>
    <col min="10502" max="10502" width="11.8571428571429" style="12" customWidth="1"/>
    <col min="10503" max="10503" width="13.7142857142857" style="12" customWidth="1"/>
    <col min="10504" max="10504" width="40.8571428571429" style="12" customWidth="1"/>
    <col min="10505" max="10505" width="13.7142857142857" style="12" customWidth="1"/>
    <col min="10506" max="10506" width="31.1428571428571" style="12" customWidth="1"/>
    <col min="10507" max="10508" width="13.7142857142857" style="12" customWidth="1"/>
    <col min="10509" max="10509" width="18.2857142857143" style="12" customWidth="1"/>
    <col min="10510" max="10510" width="18.1428571428571" style="12" customWidth="1"/>
    <col min="10511" max="10511" width="10.7142857142857" style="12" customWidth="1"/>
    <col min="10512" max="10512" width="9.71428571428571" style="12" customWidth="1"/>
    <col min="10513" max="10513" width="17.8571428571429" style="12" customWidth="1"/>
    <col min="10514" max="10514" width="1.71428571428571" style="12" customWidth="1"/>
    <col min="10515" max="10537" width="3.71428571428571" style="12" customWidth="1"/>
    <col min="10538" max="10538" width="3.42857142857143" style="12" customWidth="1"/>
    <col min="10539" max="10555" width="3.71428571428571" style="12" customWidth="1"/>
    <col min="10556" max="10556" width="2.71428571428571" style="12" customWidth="1"/>
    <col min="10557" max="10754" width="3.71428571428571" style="12"/>
    <col min="10755" max="10755" width="1.71428571428571" style="12" customWidth="1"/>
    <col min="10756" max="10756" width="11.2857142857143" style="12" customWidth="1"/>
    <col min="10757" max="10757" width="10" style="12" customWidth="1"/>
    <col min="10758" max="10758" width="11.8571428571429" style="12" customWidth="1"/>
    <col min="10759" max="10759" width="13.7142857142857" style="12" customWidth="1"/>
    <col min="10760" max="10760" width="40.8571428571429" style="12" customWidth="1"/>
    <col min="10761" max="10761" width="13.7142857142857" style="12" customWidth="1"/>
    <col min="10762" max="10762" width="31.1428571428571" style="12" customWidth="1"/>
    <col min="10763" max="10764" width="13.7142857142857" style="12" customWidth="1"/>
    <col min="10765" max="10765" width="18.2857142857143" style="12" customWidth="1"/>
    <col min="10766" max="10766" width="18.1428571428571" style="12" customWidth="1"/>
    <col min="10767" max="10767" width="10.7142857142857" style="12" customWidth="1"/>
    <col min="10768" max="10768" width="9.71428571428571" style="12" customWidth="1"/>
    <col min="10769" max="10769" width="17.8571428571429" style="12" customWidth="1"/>
    <col min="10770" max="10770" width="1.71428571428571" style="12" customWidth="1"/>
    <col min="10771" max="10793" width="3.71428571428571" style="12" customWidth="1"/>
    <col min="10794" max="10794" width="3.42857142857143" style="12" customWidth="1"/>
    <col min="10795" max="10811" width="3.71428571428571" style="12" customWidth="1"/>
    <col min="10812" max="10812" width="2.71428571428571" style="12" customWidth="1"/>
    <col min="10813" max="11010" width="3.71428571428571" style="12"/>
    <col min="11011" max="11011" width="1.71428571428571" style="12" customWidth="1"/>
    <col min="11012" max="11012" width="11.2857142857143" style="12" customWidth="1"/>
    <col min="11013" max="11013" width="10" style="12" customWidth="1"/>
    <col min="11014" max="11014" width="11.8571428571429" style="12" customWidth="1"/>
    <col min="11015" max="11015" width="13.7142857142857" style="12" customWidth="1"/>
    <col min="11016" max="11016" width="40.8571428571429" style="12" customWidth="1"/>
    <col min="11017" max="11017" width="13.7142857142857" style="12" customWidth="1"/>
    <col min="11018" max="11018" width="31.1428571428571" style="12" customWidth="1"/>
    <col min="11019" max="11020" width="13.7142857142857" style="12" customWidth="1"/>
    <col min="11021" max="11021" width="18.2857142857143" style="12" customWidth="1"/>
    <col min="11022" max="11022" width="18.1428571428571" style="12" customWidth="1"/>
    <col min="11023" max="11023" width="10.7142857142857" style="12" customWidth="1"/>
    <col min="11024" max="11024" width="9.71428571428571" style="12" customWidth="1"/>
    <col min="11025" max="11025" width="17.8571428571429" style="12" customWidth="1"/>
    <col min="11026" max="11026" width="1.71428571428571" style="12" customWidth="1"/>
    <col min="11027" max="11049" width="3.71428571428571" style="12" customWidth="1"/>
    <col min="11050" max="11050" width="3.42857142857143" style="12" customWidth="1"/>
    <col min="11051" max="11067" width="3.71428571428571" style="12" customWidth="1"/>
    <col min="11068" max="11068" width="2.71428571428571" style="12" customWidth="1"/>
    <col min="11069" max="11266" width="3.71428571428571" style="12"/>
    <col min="11267" max="11267" width="1.71428571428571" style="12" customWidth="1"/>
    <col min="11268" max="11268" width="11.2857142857143" style="12" customWidth="1"/>
    <col min="11269" max="11269" width="10" style="12" customWidth="1"/>
    <col min="11270" max="11270" width="11.8571428571429" style="12" customWidth="1"/>
    <col min="11271" max="11271" width="13.7142857142857" style="12" customWidth="1"/>
    <col min="11272" max="11272" width="40.8571428571429" style="12" customWidth="1"/>
    <col min="11273" max="11273" width="13.7142857142857" style="12" customWidth="1"/>
    <col min="11274" max="11274" width="31.1428571428571" style="12" customWidth="1"/>
    <col min="11275" max="11276" width="13.7142857142857" style="12" customWidth="1"/>
    <col min="11277" max="11277" width="18.2857142857143" style="12" customWidth="1"/>
    <col min="11278" max="11278" width="18.1428571428571" style="12" customWidth="1"/>
    <col min="11279" max="11279" width="10.7142857142857" style="12" customWidth="1"/>
    <col min="11280" max="11280" width="9.71428571428571" style="12" customWidth="1"/>
    <col min="11281" max="11281" width="17.8571428571429" style="12" customWidth="1"/>
    <col min="11282" max="11282" width="1.71428571428571" style="12" customWidth="1"/>
    <col min="11283" max="11305" width="3.71428571428571" style="12" customWidth="1"/>
    <col min="11306" max="11306" width="3.42857142857143" style="12" customWidth="1"/>
    <col min="11307" max="11323" width="3.71428571428571" style="12" customWidth="1"/>
    <col min="11324" max="11324" width="2.71428571428571" style="12" customWidth="1"/>
    <col min="11325" max="11522" width="3.71428571428571" style="12"/>
    <col min="11523" max="11523" width="1.71428571428571" style="12" customWidth="1"/>
    <col min="11524" max="11524" width="11.2857142857143" style="12" customWidth="1"/>
    <col min="11525" max="11525" width="10" style="12" customWidth="1"/>
    <col min="11526" max="11526" width="11.8571428571429" style="12" customWidth="1"/>
    <col min="11527" max="11527" width="13.7142857142857" style="12" customWidth="1"/>
    <col min="11528" max="11528" width="40.8571428571429" style="12" customWidth="1"/>
    <col min="11529" max="11529" width="13.7142857142857" style="12" customWidth="1"/>
    <col min="11530" max="11530" width="31.1428571428571" style="12" customWidth="1"/>
    <col min="11531" max="11532" width="13.7142857142857" style="12" customWidth="1"/>
    <col min="11533" max="11533" width="18.2857142857143" style="12" customWidth="1"/>
    <col min="11534" max="11534" width="18.1428571428571" style="12" customWidth="1"/>
    <col min="11535" max="11535" width="10.7142857142857" style="12" customWidth="1"/>
    <col min="11536" max="11536" width="9.71428571428571" style="12" customWidth="1"/>
    <col min="11537" max="11537" width="17.8571428571429" style="12" customWidth="1"/>
    <col min="11538" max="11538" width="1.71428571428571" style="12" customWidth="1"/>
    <col min="11539" max="11561" width="3.71428571428571" style="12" customWidth="1"/>
    <col min="11562" max="11562" width="3.42857142857143" style="12" customWidth="1"/>
    <col min="11563" max="11579" width="3.71428571428571" style="12" customWidth="1"/>
    <col min="11580" max="11580" width="2.71428571428571" style="12" customWidth="1"/>
    <col min="11581" max="11778" width="3.71428571428571" style="12"/>
    <col min="11779" max="11779" width="1.71428571428571" style="12" customWidth="1"/>
    <col min="11780" max="11780" width="11.2857142857143" style="12" customWidth="1"/>
    <col min="11781" max="11781" width="10" style="12" customWidth="1"/>
    <col min="11782" max="11782" width="11.8571428571429" style="12" customWidth="1"/>
    <col min="11783" max="11783" width="13.7142857142857" style="12" customWidth="1"/>
    <col min="11784" max="11784" width="40.8571428571429" style="12" customWidth="1"/>
    <col min="11785" max="11785" width="13.7142857142857" style="12" customWidth="1"/>
    <col min="11786" max="11786" width="31.1428571428571" style="12" customWidth="1"/>
    <col min="11787" max="11788" width="13.7142857142857" style="12" customWidth="1"/>
    <col min="11789" max="11789" width="18.2857142857143" style="12" customWidth="1"/>
    <col min="11790" max="11790" width="18.1428571428571" style="12" customWidth="1"/>
    <col min="11791" max="11791" width="10.7142857142857" style="12" customWidth="1"/>
    <col min="11792" max="11792" width="9.71428571428571" style="12" customWidth="1"/>
    <col min="11793" max="11793" width="17.8571428571429" style="12" customWidth="1"/>
    <col min="11794" max="11794" width="1.71428571428571" style="12" customWidth="1"/>
    <col min="11795" max="11817" width="3.71428571428571" style="12" customWidth="1"/>
    <col min="11818" max="11818" width="3.42857142857143" style="12" customWidth="1"/>
    <col min="11819" max="11835" width="3.71428571428571" style="12" customWidth="1"/>
    <col min="11836" max="11836" width="2.71428571428571" style="12" customWidth="1"/>
    <col min="11837" max="12034" width="3.71428571428571" style="12"/>
    <col min="12035" max="12035" width="1.71428571428571" style="12" customWidth="1"/>
    <col min="12036" max="12036" width="11.2857142857143" style="12" customWidth="1"/>
    <col min="12037" max="12037" width="10" style="12" customWidth="1"/>
    <col min="12038" max="12038" width="11.8571428571429" style="12" customWidth="1"/>
    <col min="12039" max="12039" width="13.7142857142857" style="12" customWidth="1"/>
    <col min="12040" max="12040" width="40.8571428571429" style="12" customWidth="1"/>
    <col min="12041" max="12041" width="13.7142857142857" style="12" customWidth="1"/>
    <col min="12042" max="12042" width="31.1428571428571" style="12" customWidth="1"/>
    <col min="12043" max="12044" width="13.7142857142857" style="12" customWidth="1"/>
    <col min="12045" max="12045" width="18.2857142857143" style="12" customWidth="1"/>
    <col min="12046" max="12046" width="18.1428571428571" style="12" customWidth="1"/>
    <col min="12047" max="12047" width="10.7142857142857" style="12" customWidth="1"/>
    <col min="12048" max="12048" width="9.71428571428571" style="12" customWidth="1"/>
    <col min="12049" max="12049" width="17.8571428571429" style="12" customWidth="1"/>
    <col min="12050" max="12050" width="1.71428571428571" style="12" customWidth="1"/>
    <col min="12051" max="12073" width="3.71428571428571" style="12" customWidth="1"/>
    <col min="12074" max="12074" width="3.42857142857143" style="12" customWidth="1"/>
    <col min="12075" max="12091" width="3.71428571428571" style="12" customWidth="1"/>
    <col min="12092" max="12092" width="2.71428571428571" style="12" customWidth="1"/>
    <col min="12093" max="12290" width="3.71428571428571" style="12"/>
    <col min="12291" max="12291" width="1.71428571428571" style="12" customWidth="1"/>
    <col min="12292" max="12292" width="11.2857142857143" style="12" customWidth="1"/>
    <col min="12293" max="12293" width="10" style="12" customWidth="1"/>
    <col min="12294" max="12294" width="11.8571428571429" style="12" customWidth="1"/>
    <col min="12295" max="12295" width="13.7142857142857" style="12" customWidth="1"/>
    <col min="12296" max="12296" width="40.8571428571429" style="12" customWidth="1"/>
    <col min="12297" max="12297" width="13.7142857142857" style="12" customWidth="1"/>
    <col min="12298" max="12298" width="31.1428571428571" style="12" customWidth="1"/>
    <col min="12299" max="12300" width="13.7142857142857" style="12" customWidth="1"/>
    <col min="12301" max="12301" width="18.2857142857143" style="12" customWidth="1"/>
    <col min="12302" max="12302" width="18.1428571428571" style="12" customWidth="1"/>
    <col min="12303" max="12303" width="10.7142857142857" style="12" customWidth="1"/>
    <col min="12304" max="12304" width="9.71428571428571" style="12" customWidth="1"/>
    <col min="12305" max="12305" width="17.8571428571429" style="12" customWidth="1"/>
    <col min="12306" max="12306" width="1.71428571428571" style="12" customWidth="1"/>
    <col min="12307" max="12329" width="3.71428571428571" style="12" customWidth="1"/>
    <col min="12330" max="12330" width="3.42857142857143" style="12" customWidth="1"/>
    <col min="12331" max="12347" width="3.71428571428571" style="12" customWidth="1"/>
    <col min="12348" max="12348" width="2.71428571428571" style="12" customWidth="1"/>
    <col min="12349" max="12546" width="3.71428571428571" style="12"/>
    <col min="12547" max="12547" width="1.71428571428571" style="12" customWidth="1"/>
    <col min="12548" max="12548" width="11.2857142857143" style="12" customWidth="1"/>
    <col min="12549" max="12549" width="10" style="12" customWidth="1"/>
    <col min="12550" max="12550" width="11.8571428571429" style="12" customWidth="1"/>
    <col min="12551" max="12551" width="13.7142857142857" style="12" customWidth="1"/>
    <col min="12552" max="12552" width="40.8571428571429" style="12" customWidth="1"/>
    <col min="12553" max="12553" width="13.7142857142857" style="12" customWidth="1"/>
    <col min="12554" max="12554" width="31.1428571428571" style="12" customWidth="1"/>
    <col min="12555" max="12556" width="13.7142857142857" style="12" customWidth="1"/>
    <col min="12557" max="12557" width="18.2857142857143" style="12" customWidth="1"/>
    <col min="12558" max="12558" width="18.1428571428571" style="12" customWidth="1"/>
    <col min="12559" max="12559" width="10.7142857142857" style="12" customWidth="1"/>
    <col min="12560" max="12560" width="9.71428571428571" style="12" customWidth="1"/>
    <col min="12561" max="12561" width="17.8571428571429" style="12" customWidth="1"/>
    <col min="12562" max="12562" width="1.71428571428571" style="12" customWidth="1"/>
    <col min="12563" max="12585" width="3.71428571428571" style="12" customWidth="1"/>
    <col min="12586" max="12586" width="3.42857142857143" style="12" customWidth="1"/>
    <col min="12587" max="12603" width="3.71428571428571" style="12" customWidth="1"/>
    <col min="12604" max="12604" width="2.71428571428571" style="12" customWidth="1"/>
    <col min="12605" max="12802" width="3.71428571428571" style="12"/>
    <col min="12803" max="12803" width="1.71428571428571" style="12" customWidth="1"/>
    <col min="12804" max="12804" width="11.2857142857143" style="12" customWidth="1"/>
    <col min="12805" max="12805" width="10" style="12" customWidth="1"/>
    <col min="12806" max="12806" width="11.8571428571429" style="12" customWidth="1"/>
    <col min="12807" max="12807" width="13.7142857142857" style="12" customWidth="1"/>
    <col min="12808" max="12808" width="40.8571428571429" style="12" customWidth="1"/>
    <col min="12809" max="12809" width="13.7142857142857" style="12" customWidth="1"/>
    <col min="12810" max="12810" width="31.1428571428571" style="12" customWidth="1"/>
    <col min="12811" max="12812" width="13.7142857142857" style="12" customWidth="1"/>
    <col min="12813" max="12813" width="18.2857142857143" style="12" customWidth="1"/>
    <col min="12814" max="12814" width="18.1428571428571" style="12" customWidth="1"/>
    <col min="12815" max="12815" width="10.7142857142857" style="12" customWidth="1"/>
    <col min="12816" max="12816" width="9.71428571428571" style="12" customWidth="1"/>
    <col min="12817" max="12817" width="17.8571428571429" style="12" customWidth="1"/>
    <col min="12818" max="12818" width="1.71428571428571" style="12" customWidth="1"/>
    <col min="12819" max="12841" width="3.71428571428571" style="12" customWidth="1"/>
    <col min="12842" max="12842" width="3.42857142857143" style="12" customWidth="1"/>
    <col min="12843" max="12859" width="3.71428571428571" style="12" customWidth="1"/>
    <col min="12860" max="12860" width="2.71428571428571" style="12" customWidth="1"/>
    <col min="12861" max="13058" width="3.71428571428571" style="12"/>
    <col min="13059" max="13059" width="1.71428571428571" style="12" customWidth="1"/>
    <col min="13060" max="13060" width="11.2857142857143" style="12" customWidth="1"/>
    <col min="13061" max="13061" width="10" style="12" customWidth="1"/>
    <col min="13062" max="13062" width="11.8571428571429" style="12" customWidth="1"/>
    <col min="13063" max="13063" width="13.7142857142857" style="12" customWidth="1"/>
    <col min="13064" max="13064" width="40.8571428571429" style="12" customWidth="1"/>
    <col min="13065" max="13065" width="13.7142857142857" style="12" customWidth="1"/>
    <col min="13066" max="13066" width="31.1428571428571" style="12" customWidth="1"/>
    <col min="13067" max="13068" width="13.7142857142857" style="12" customWidth="1"/>
    <col min="13069" max="13069" width="18.2857142857143" style="12" customWidth="1"/>
    <col min="13070" max="13070" width="18.1428571428571" style="12" customWidth="1"/>
    <col min="13071" max="13071" width="10.7142857142857" style="12" customWidth="1"/>
    <col min="13072" max="13072" width="9.71428571428571" style="12" customWidth="1"/>
    <col min="13073" max="13073" width="17.8571428571429" style="12" customWidth="1"/>
    <col min="13074" max="13074" width="1.71428571428571" style="12" customWidth="1"/>
    <col min="13075" max="13097" width="3.71428571428571" style="12" customWidth="1"/>
    <col min="13098" max="13098" width="3.42857142857143" style="12" customWidth="1"/>
    <col min="13099" max="13115" width="3.71428571428571" style="12" customWidth="1"/>
    <col min="13116" max="13116" width="2.71428571428571" style="12" customWidth="1"/>
    <col min="13117" max="13314" width="3.71428571428571" style="12"/>
    <col min="13315" max="13315" width="1.71428571428571" style="12" customWidth="1"/>
    <col min="13316" max="13316" width="11.2857142857143" style="12" customWidth="1"/>
    <col min="13317" max="13317" width="10" style="12" customWidth="1"/>
    <col min="13318" max="13318" width="11.8571428571429" style="12" customWidth="1"/>
    <col min="13319" max="13319" width="13.7142857142857" style="12" customWidth="1"/>
    <col min="13320" max="13320" width="40.8571428571429" style="12" customWidth="1"/>
    <col min="13321" max="13321" width="13.7142857142857" style="12" customWidth="1"/>
    <col min="13322" max="13322" width="31.1428571428571" style="12" customWidth="1"/>
    <col min="13323" max="13324" width="13.7142857142857" style="12" customWidth="1"/>
    <col min="13325" max="13325" width="18.2857142857143" style="12" customWidth="1"/>
    <col min="13326" max="13326" width="18.1428571428571" style="12" customWidth="1"/>
    <col min="13327" max="13327" width="10.7142857142857" style="12" customWidth="1"/>
    <col min="13328" max="13328" width="9.71428571428571" style="12" customWidth="1"/>
    <col min="13329" max="13329" width="17.8571428571429" style="12" customWidth="1"/>
    <col min="13330" max="13330" width="1.71428571428571" style="12" customWidth="1"/>
    <col min="13331" max="13353" width="3.71428571428571" style="12" customWidth="1"/>
    <col min="13354" max="13354" width="3.42857142857143" style="12" customWidth="1"/>
    <col min="13355" max="13371" width="3.71428571428571" style="12" customWidth="1"/>
    <col min="13372" max="13372" width="2.71428571428571" style="12" customWidth="1"/>
    <col min="13373" max="13570" width="3.71428571428571" style="12"/>
    <col min="13571" max="13571" width="1.71428571428571" style="12" customWidth="1"/>
    <col min="13572" max="13572" width="11.2857142857143" style="12" customWidth="1"/>
    <col min="13573" max="13573" width="10" style="12" customWidth="1"/>
    <col min="13574" max="13574" width="11.8571428571429" style="12" customWidth="1"/>
    <col min="13575" max="13575" width="13.7142857142857" style="12" customWidth="1"/>
    <col min="13576" max="13576" width="40.8571428571429" style="12" customWidth="1"/>
    <col min="13577" max="13577" width="13.7142857142857" style="12" customWidth="1"/>
    <col min="13578" max="13578" width="31.1428571428571" style="12" customWidth="1"/>
    <col min="13579" max="13580" width="13.7142857142857" style="12" customWidth="1"/>
    <col min="13581" max="13581" width="18.2857142857143" style="12" customWidth="1"/>
    <col min="13582" max="13582" width="18.1428571428571" style="12" customWidth="1"/>
    <col min="13583" max="13583" width="10.7142857142857" style="12" customWidth="1"/>
    <col min="13584" max="13584" width="9.71428571428571" style="12" customWidth="1"/>
    <col min="13585" max="13585" width="17.8571428571429" style="12" customWidth="1"/>
    <col min="13586" max="13586" width="1.71428571428571" style="12" customWidth="1"/>
    <col min="13587" max="13609" width="3.71428571428571" style="12" customWidth="1"/>
    <col min="13610" max="13610" width="3.42857142857143" style="12" customWidth="1"/>
    <col min="13611" max="13627" width="3.71428571428571" style="12" customWidth="1"/>
    <col min="13628" max="13628" width="2.71428571428571" style="12" customWidth="1"/>
    <col min="13629" max="13826" width="3.71428571428571" style="12"/>
    <col min="13827" max="13827" width="1.71428571428571" style="12" customWidth="1"/>
    <col min="13828" max="13828" width="11.2857142857143" style="12" customWidth="1"/>
    <col min="13829" max="13829" width="10" style="12" customWidth="1"/>
    <col min="13830" max="13830" width="11.8571428571429" style="12" customWidth="1"/>
    <col min="13831" max="13831" width="13.7142857142857" style="12" customWidth="1"/>
    <col min="13832" max="13832" width="40.8571428571429" style="12" customWidth="1"/>
    <col min="13833" max="13833" width="13.7142857142857" style="12" customWidth="1"/>
    <col min="13834" max="13834" width="31.1428571428571" style="12" customWidth="1"/>
    <col min="13835" max="13836" width="13.7142857142857" style="12" customWidth="1"/>
    <col min="13837" max="13837" width="18.2857142857143" style="12" customWidth="1"/>
    <col min="13838" max="13838" width="18.1428571428571" style="12" customWidth="1"/>
    <col min="13839" max="13839" width="10.7142857142857" style="12" customWidth="1"/>
    <col min="13840" max="13840" width="9.71428571428571" style="12" customWidth="1"/>
    <col min="13841" max="13841" width="17.8571428571429" style="12" customWidth="1"/>
    <col min="13842" max="13842" width="1.71428571428571" style="12" customWidth="1"/>
    <col min="13843" max="13865" width="3.71428571428571" style="12" customWidth="1"/>
    <col min="13866" max="13866" width="3.42857142857143" style="12" customWidth="1"/>
    <col min="13867" max="13883" width="3.71428571428571" style="12" customWidth="1"/>
    <col min="13884" max="13884" width="2.71428571428571" style="12" customWidth="1"/>
    <col min="13885" max="14082" width="3.71428571428571" style="12"/>
    <col min="14083" max="14083" width="1.71428571428571" style="12" customWidth="1"/>
    <col min="14084" max="14084" width="11.2857142857143" style="12" customWidth="1"/>
    <col min="14085" max="14085" width="10" style="12" customWidth="1"/>
    <col min="14086" max="14086" width="11.8571428571429" style="12" customWidth="1"/>
    <col min="14087" max="14087" width="13.7142857142857" style="12" customWidth="1"/>
    <col min="14088" max="14088" width="40.8571428571429" style="12" customWidth="1"/>
    <col min="14089" max="14089" width="13.7142857142857" style="12" customWidth="1"/>
    <col min="14090" max="14090" width="31.1428571428571" style="12" customWidth="1"/>
    <col min="14091" max="14092" width="13.7142857142857" style="12" customWidth="1"/>
    <col min="14093" max="14093" width="18.2857142857143" style="12" customWidth="1"/>
    <col min="14094" max="14094" width="18.1428571428571" style="12" customWidth="1"/>
    <col min="14095" max="14095" width="10.7142857142857" style="12" customWidth="1"/>
    <col min="14096" max="14096" width="9.71428571428571" style="12" customWidth="1"/>
    <col min="14097" max="14097" width="17.8571428571429" style="12" customWidth="1"/>
    <col min="14098" max="14098" width="1.71428571428571" style="12" customWidth="1"/>
    <col min="14099" max="14121" width="3.71428571428571" style="12" customWidth="1"/>
    <col min="14122" max="14122" width="3.42857142857143" style="12" customWidth="1"/>
    <col min="14123" max="14139" width="3.71428571428571" style="12" customWidth="1"/>
    <col min="14140" max="14140" width="2.71428571428571" style="12" customWidth="1"/>
    <col min="14141" max="14338" width="3.71428571428571" style="12"/>
    <col min="14339" max="14339" width="1.71428571428571" style="12" customWidth="1"/>
    <col min="14340" max="14340" width="11.2857142857143" style="12" customWidth="1"/>
    <col min="14341" max="14341" width="10" style="12" customWidth="1"/>
    <col min="14342" max="14342" width="11.8571428571429" style="12" customWidth="1"/>
    <col min="14343" max="14343" width="13.7142857142857" style="12" customWidth="1"/>
    <col min="14344" max="14344" width="40.8571428571429" style="12" customWidth="1"/>
    <col min="14345" max="14345" width="13.7142857142857" style="12" customWidth="1"/>
    <col min="14346" max="14346" width="31.1428571428571" style="12" customWidth="1"/>
    <col min="14347" max="14348" width="13.7142857142857" style="12" customWidth="1"/>
    <col min="14349" max="14349" width="18.2857142857143" style="12" customWidth="1"/>
    <col min="14350" max="14350" width="18.1428571428571" style="12" customWidth="1"/>
    <col min="14351" max="14351" width="10.7142857142857" style="12" customWidth="1"/>
    <col min="14352" max="14352" width="9.71428571428571" style="12" customWidth="1"/>
    <col min="14353" max="14353" width="17.8571428571429" style="12" customWidth="1"/>
    <col min="14354" max="14354" width="1.71428571428571" style="12" customWidth="1"/>
    <col min="14355" max="14377" width="3.71428571428571" style="12" customWidth="1"/>
    <col min="14378" max="14378" width="3.42857142857143" style="12" customWidth="1"/>
    <col min="14379" max="14395" width="3.71428571428571" style="12" customWidth="1"/>
    <col min="14396" max="14396" width="2.71428571428571" style="12" customWidth="1"/>
    <col min="14397" max="14594" width="3.71428571428571" style="12"/>
    <col min="14595" max="14595" width="1.71428571428571" style="12" customWidth="1"/>
    <col min="14596" max="14596" width="11.2857142857143" style="12" customWidth="1"/>
    <col min="14597" max="14597" width="10" style="12" customWidth="1"/>
    <col min="14598" max="14598" width="11.8571428571429" style="12" customWidth="1"/>
    <col min="14599" max="14599" width="13.7142857142857" style="12" customWidth="1"/>
    <col min="14600" max="14600" width="40.8571428571429" style="12" customWidth="1"/>
    <col min="14601" max="14601" width="13.7142857142857" style="12" customWidth="1"/>
    <col min="14602" max="14602" width="31.1428571428571" style="12" customWidth="1"/>
    <col min="14603" max="14604" width="13.7142857142857" style="12" customWidth="1"/>
    <col min="14605" max="14605" width="18.2857142857143" style="12" customWidth="1"/>
    <col min="14606" max="14606" width="18.1428571428571" style="12" customWidth="1"/>
    <col min="14607" max="14607" width="10.7142857142857" style="12" customWidth="1"/>
    <col min="14608" max="14608" width="9.71428571428571" style="12" customWidth="1"/>
    <col min="14609" max="14609" width="17.8571428571429" style="12" customWidth="1"/>
    <col min="14610" max="14610" width="1.71428571428571" style="12" customWidth="1"/>
    <col min="14611" max="14633" width="3.71428571428571" style="12" customWidth="1"/>
    <col min="14634" max="14634" width="3.42857142857143" style="12" customWidth="1"/>
    <col min="14635" max="14651" width="3.71428571428571" style="12" customWidth="1"/>
    <col min="14652" max="14652" width="2.71428571428571" style="12" customWidth="1"/>
    <col min="14653" max="14850" width="3.71428571428571" style="12"/>
    <col min="14851" max="14851" width="1.71428571428571" style="12" customWidth="1"/>
    <col min="14852" max="14852" width="11.2857142857143" style="12" customWidth="1"/>
    <col min="14853" max="14853" width="10" style="12" customWidth="1"/>
    <col min="14854" max="14854" width="11.8571428571429" style="12" customWidth="1"/>
    <col min="14855" max="14855" width="13.7142857142857" style="12" customWidth="1"/>
    <col min="14856" max="14856" width="40.8571428571429" style="12" customWidth="1"/>
    <col min="14857" max="14857" width="13.7142857142857" style="12" customWidth="1"/>
    <col min="14858" max="14858" width="31.1428571428571" style="12" customWidth="1"/>
    <col min="14859" max="14860" width="13.7142857142857" style="12" customWidth="1"/>
    <col min="14861" max="14861" width="18.2857142857143" style="12" customWidth="1"/>
    <col min="14862" max="14862" width="18.1428571428571" style="12" customWidth="1"/>
    <col min="14863" max="14863" width="10.7142857142857" style="12" customWidth="1"/>
    <col min="14864" max="14864" width="9.71428571428571" style="12" customWidth="1"/>
    <col min="14865" max="14865" width="17.8571428571429" style="12" customWidth="1"/>
    <col min="14866" max="14866" width="1.71428571428571" style="12" customWidth="1"/>
    <col min="14867" max="14889" width="3.71428571428571" style="12" customWidth="1"/>
    <col min="14890" max="14890" width="3.42857142857143" style="12" customWidth="1"/>
    <col min="14891" max="14907" width="3.71428571428571" style="12" customWidth="1"/>
    <col min="14908" max="14908" width="2.71428571428571" style="12" customWidth="1"/>
    <col min="14909" max="15106" width="3.71428571428571" style="12"/>
    <col min="15107" max="15107" width="1.71428571428571" style="12" customWidth="1"/>
    <col min="15108" max="15108" width="11.2857142857143" style="12" customWidth="1"/>
    <col min="15109" max="15109" width="10" style="12" customWidth="1"/>
    <col min="15110" max="15110" width="11.8571428571429" style="12" customWidth="1"/>
    <col min="15111" max="15111" width="13.7142857142857" style="12" customWidth="1"/>
    <col min="15112" max="15112" width="40.8571428571429" style="12" customWidth="1"/>
    <col min="15113" max="15113" width="13.7142857142857" style="12" customWidth="1"/>
    <col min="15114" max="15114" width="31.1428571428571" style="12" customWidth="1"/>
    <col min="15115" max="15116" width="13.7142857142857" style="12" customWidth="1"/>
    <col min="15117" max="15117" width="18.2857142857143" style="12" customWidth="1"/>
    <col min="15118" max="15118" width="18.1428571428571" style="12" customWidth="1"/>
    <col min="15119" max="15119" width="10.7142857142857" style="12" customWidth="1"/>
    <col min="15120" max="15120" width="9.71428571428571" style="12" customWidth="1"/>
    <col min="15121" max="15121" width="17.8571428571429" style="12" customWidth="1"/>
    <col min="15122" max="15122" width="1.71428571428571" style="12" customWidth="1"/>
    <col min="15123" max="15145" width="3.71428571428571" style="12" customWidth="1"/>
    <col min="15146" max="15146" width="3.42857142857143" style="12" customWidth="1"/>
    <col min="15147" max="15163" width="3.71428571428571" style="12" customWidth="1"/>
    <col min="15164" max="15164" width="2.71428571428571" style="12" customWidth="1"/>
    <col min="15165" max="15362" width="3.71428571428571" style="12"/>
    <col min="15363" max="15363" width="1.71428571428571" style="12" customWidth="1"/>
    <col min="15364" max="15364" width="11.2857142857143" style="12" customWidth="1"/>
    <col min="15365" max="15365" width="10" style="12" customWidth="1"/>
    <col min="15366" max="15366" width="11.8571428571429" style="12" customWidth="1"/>
    <col min="15367" max="15367" width="13.7142857142857" style="12" customWidth="1"/>
    <col min="15368" max="15368" width="40.8571428571429" style="12" customWidth="1"/>
    <col min="15369" max="15369" width="13.7142857142857" style="12" customWidth="1"/>
    <col min="15370" max="15370" width="31.1428571428571" style="12" customWidth="1"/>
    <col min="15371" max="15372" width="13.7142857142857" style="12" customWidth="1"/>
    <col min="15373" max="15373" width="18.2857142857143" style="12" customWidth="1"/>
    <col min="15374" max="15374" width="18.1428571428571" style="12" customWidth="1"/>
    <col min="15375" max="15375" width="10.7142857142857" style="12" customWidth="1"/>
    <col min="15376" max="15376" width="9.71428571428571" style="12" customWidth="1"/>
    <col min="15377" max="15377" width="17.8571428571429" style="12" customWidth="1"/>
    <col min="15378" max="15378" width="1.71428571428571" style="12" customWidth="1"/>
    <col min="15379" max="15401" width="3.71428571428571" style="12" customWidth="1"/>
    <col min="15402" max="15402" width="3.42857142857143" style="12" customWidth="1"/>
    <col min="15403" max="15419" width="3.71428571428571" style="12" customWidth="1"/>
    <col min="15420" max="15420" width="2.71428571428571" style="12" customWidth="1"/>
    <col min="15421" max="15618" width="3.71428571428571" style="12"/>
    <col min="15619" max="15619" width="1.71428571428571" style="12" customWidth="1"/>
    <col min="15620" max="15620" width="11.2857142857143" style="12" customWidth="1"/>
    <col min="15621" max="15621" width="10" style="12" customWidth="1"/>
    <col min="15622" max="15622" width="11.8571428571429" style="12" customWidth="1"/>
    <col min="15623" max="15623" width="13.7142857142857" style="12" customWidth="1"/>
    <col min="15624" max="15624" width="40.8571428571429" style="12" customWidth="1"/>
    <col min="15625" max="15625" width="13.7142857142857" style="12" customWidth="1"/>
    <col min="15626" max="15626" width="31.1428571428571" style="12" customWidth="1"/>
    <col min="15627" max="15628" width="13.7142857142857" style="12" customWidth="1"/>
    <col min="15629" max="15629" width="18.2857142857143" style="12" customWidth="1"/>
    <col min="15630" max="15630" width="18.1428571428571" style="12" customWidth="1"/>
    <col min="15631" max="15631" width="10.7142857142857" style="12" customWidth="1"/>
    <col min="15632" max="15632" width="9.71428571428571" style="12" customWidth="1"/>
    <col min="15633" max="15633" width="17.8571428571429" style="12" customWidth="1"/>
    <col min="15634" max="15634" width="1.71428571428571" style="12" customWidth="1"/>
    <col min="15635" max="15657" width="3.71428571428571" style="12" customWidth="1"/>
    <col min="15658" max="15658" width="3.42857142857143" style="12" customWidth="1"/>
    <col min="15659" max="15675" width="3.71428571428571" style="12" customWidth="1"/>
    <col min="15676" max="15676" width="2.71428571428571" style="12" customWidth="1"/>
    <col min="15677" max="15874" width="3.71428571428571" style="12"/>
    <col min="15875" max="15875" width="1.71428571428571" style="12" customWidth="1"/>
    <col min="15876" max="15876" width="11.2857142857143" style="12" customWidth="1"/>
    <col min="15877" max="15877" width="10" style="12" customWidth="1"/>
    <col min="15878" max="15878" width="11.8571428571429" style="12" customWidth="1"/>
    <col min="15879" max="15879" width="13.7142857142857" style="12" customWidth="1"/>
    <col min="15880" max="15880" width="40.8571428571429" style="12" customWidth="1"/>
    <col min="15881" max="15881" width="13.7142857142857" style="12" customWidth="1"/>
    <col min="15882" max="15882" width="31.1428571428571" style="12" customWidth="1"/>
    <col min="15883" max="15884" width="13.7142857142857" style="12" customWidth="1"/>
    <col min="15885" max="15885" width="18.2857142857143" style="12" customWidth="1"/>
    <col min="15886" max="15886" width="18.1428571428571" style="12" customWidth="1"/>
    <col min="15887" max="15887" width="10.7142857142857" style="12" customWidth="1"/>
    <col min="15888" max="15888" width="9.71428571428571" style="12" customWidth="1"/>
    <col min="15889" max="15889" width="17.8571428571429" style="12" customWidth="1"/>
    <col min="15890" max="15890" width="1.71428571428571" style="12" customWidth="1"/>
    <col min="15891" max="15913" width="3.71428571428571" style="12" customWidth="1"/>
    <col min="15914" max="15914" width="3.42857142857143" style="12" customWidth="1"/>
    <col min="15915" max="15931" width="3.71428571428571" style="12" customWidth="1"/>
    <col min="15932" max="15932" width="2.71428571428571" style="12" customWidth="1"/>
    <col min="15933" max="16130" width="3.71428571428571" style="12"/>
    <col min="16131" max="16131" width="1.71428571428571" style="12" customWidth="1"/>
    <col min="16132" max="16132" width="11.2857142857143" style="12" customWidth="1"/>
    <col min="16133" max="16133" width="10" style="12" customWidth="1"/>
    <col min="16134" max="16134" width="11.8571428571429" style="12" customWidth="1"/>
    <col min="16135" max="16135" width="13.7142857142857" style="12" customWidth="1"/>
    <col min="16136" max="16136" width="40.8571428571429" style="12" customWidth="1"/>
    <col min="16137" max="16137" width="13.7142857142857" style="12" customWidth="1"/>
    <col min="16138" max="16138" width="31.1428571428571" style="12" customWidth="1"/>
    <col min="16139" max="16140" width="13.7142857142857" style="12" customWidth="1"/>
    <col min="16141" max="16141" width="18.2857142857143" style="12" customWidth="1"/>
    <col min="16142" max="16142" width="18.1428571428571" style="12" customWidth="1"/>
    <col min="16143" max="16143" width="10.7142857142857" style="12" customWidth="1"/>
    <col min="16144" max="16144" width="9.71428571428571" style="12" customWidth="1"/>
    <col min="16145" max="16145" width="17.8571428571429" style="12" customWidth="1"/>
    <col min="16146" max="16146" width="1.71428571428571" style="12" customWidth="1"/>
    <col min="16147" max="16169" width="3.71428571428571" style="12" customWidth="1"/>
    <col min="16170" max="16170" width="3.42857142857143" style="12" customWidth="1"/>
    <col min="16171" max="16187" width="3.71428571428571" style="12" customWidth="1"/>
    <col min="16188" max="16188" width="2.71428571428571" style="12" customWidth="1"/>
    <col min="16189" max="16384" width="3.71428571428571" style="12"/>
  </cols>
  <sheetData>
    <row r="1" ht="11.25" customHeight="1" spans="1:18">
      <c r="A1" s="13"/>
      <c r="B1" s="14"/>
      <c r="C1" s="14"/>
      <c r="D1" s="13"/>
      <c r="E1" s="15"/>
      <c r="F1" s="15"/>
      <c r="G1" s="15"/>
      <c r="H1" s="16"/>
      <c r="I1" s="119"/>
      <c r="J1" s="119"/>
      <c r="K1" s="15"/>
      <c r="L1" s="15"/>
      <c r="M1" s="16"/>
      <c r="N1" s="120"/>
      <c r="O1" s="121"/>
      <c r="R1" s="251" t="s">
        <v>91</v>
      </c>
    </row>
    <row r="2" ht="17.25" customHeight="1" spans="1:18">
      <c r="A2" s="13"/>
      <c r="B2" s="17" t="s">
        <v>92</v>
      </c>
      <c r="C2" s="18" t="s">
        <v>93</v>
      </c>
      <c r="D2" s="19" t="s">
        <v>94</v>
      </c>
      <c r="E2" s="20">
        <v>45141</v>
      </c>
      <c r="G2" s="21"/>
      <c r="H2" s="16"/>
      <c r="I2" s="119"/>
      <c r="J2" s="119"/>
      <c r="K2" s="15"/>
      <c r="L2" s="15"/>
      <c r="M2" s="16"/>
      <c r="N2" s="120"/>
      <c r="O2" s="121"/>
      <c r="P2" s="120"/>
      <c r="Q2" s="252"/>
      <c r="R2" s="15"/>
    </row>
    <row r="3" spans="1:18">
      <c r="A3" s="13"/>
      <c r="B3" s="22" t="s">
        <v>95</v>
      </c>
      <c r="C3" s="23"/>
      <c r="D3" s="24" t="s">
        <v>96</v>
      </c>
      <c r="E3" s="25"/>
      <c r="G3" s="15"/>
      <c r="H3" s="16"/>
      <c r="I3" s="119"/>
      <c r="J3" s="119"/>
      <c r="K3" s="15"/>
      <c r="L3" s="15"/>
      <c r="M3" s="16"/>
      <c r="N3" s="120"/>
      <c r="O3" s="121"/>
      <c r="P3" s="120"/>
      <c r="Q3" s="252"/>
      <c r="R3" s="15"/>
    </row>
    <row r="4" ht="6" customHeight="1" spans="1:18">
      <c r="A4" s="13"/>
      <c r="B4" s="14"/>
      <c r="C4" s="14"/>
      <c r="D4" s="13"/>
      <c r="E4" s="15" t="s">
        <v>23</v>
      </c>
      <c r="F4" s="15"/>
      <c r="G4" s="15"/>
      <c r="H4" s="16"/>
      <c r="I4" s="119"/>
      <c r="J4" s="119"/>
      <c r="K4" s="15"/>
      <c r="L4" s="15"/>
      <c r="M4" s="16"/>
      <c r="N4" s="120"/>
      <c r="O4" s="121"/>
      <c r="P4" s="120"/>
      <c r="Q4" s="252"/>
      <c r="R4" s="15"/>
    </row>
    <row r="5" customHeight="1" spans="1:19">
      <c r="A5" s="26"/>
      <c r="B5" s="27" t="s">
        <v>97</v>
      </c>
      <c r="C5" s="27"/>
      <c r="D5" s="28"/>
      <c r="E5" s="29"/>
      <c r="F5" s="29"/>
      <c r="G5" s="29"/>
      <c r="H5" s="30"/>
      <c r="I5" s="122"/>
      <c r="J5" s="122"/>
      <c r="K5" s="29"/>
      <c r="L5" s="29"/>
      <c r="M5" s="30"/>
      <c r="N5" s="123"/>
      <c r="O5" s="124"/>
      <c r="P5" s="123"/>
      <c r="Q5" s="253"/>
      <c r="R5" s="254" t="s">
        <v>98</v>
      </c>
      <c r="S5" s="29"/>
    </row>
    <row r="6" customHeight="1" spans="1:19">
      <c r="A6" s="26"/>
      <c r="B6" s="27" t="s">
        <v>99</v>
      </c>
      <c r="C6" s="27"/>
      <c r="D6" s="28"/>
      <c r="E6" s="29"/>
      <c r="F6" s="29"/>
      <c r="G6" s="29"/>
      <c r="H6" s="30"/>
      <c r="I6" s="122"/>
      <c r="J6" s="122"/>
      <c r="K6" s="29"/>
      <c r="L6" s="29"/>
      <c r="M6" s="30"/>
      <c r="N6" s="123"/>
      <c r="O6" s="124"/>
      <c r="P6" s="123"/>
      <c r="Q6" s="253"/>
      <c r="R6" s="255" t="s">
        <v>100</v>
      </c>
      <c r="S6" s="29"/>
    </row>
    <row r="7" ht="15" customHeight="1" spans="1:19">
      <c r="A7" s="26"/>
      <c r="B7" s="31"/>
      <c r="C7" s="27" t="s">
        <v>101</v>
      </c>
      <c r="D7" s="31"/>
      <c r="E7" s="29"/>
      <c r="F7" s="29"/>
      <c r="G7" s="29"/>
      <c r="H7" s="30"/>
      <c r="I7" s="122"/>
      <c r="J7" s="122"/>
      <c r="K7" s="29"/>
      <c r="L7" s="29"/>
      <c r="M7" s="30"/>
      <c r="N7" s="123"/>
      <c r="O7" s="124"/>
      <c r="P7" s="123"/>
      <c r="Q7" s="253"/>
      <c r="R7" s="29"/>
      <c r="S7" s="29"/>
    </row>
    <row r="8" ht="18.75" customHeight="1" spans="1:19">
      <c r="A8" s="26"/>
      <c r="B8" s="32"/>
      <c r="C8" s="27" t="s">
        <v>102</v>
      </c>
      <c r="D8" s="28"/>
      <c r="E8" s="29"/>
      <c r="F8" s="29"/>
      <c r="G8" s="29"/>
      <c r="H8" s="30"/>
      <c r="I8" s="122"/>
      <c r="J8" s="122"/>
      <c r="K8" s="29"/>
      <c r="L8" s="29"/>
      <c r="M8" s="30"/>
      <c r="N8" s="123"/>
      <c r="O8" s="124"/>
      <c r="P8" s="123"/>
      <c r="Q8" s="253"/>
      <c r="R8" s="29"/>
      <c r="S8" s="29"/>
    </row>
    <row r="9" ht="30" customHeight="1" spans="1:19">
      <c r="A9" s="26"/>
      <c r="B9" s="31"/>
      <c r="C9" s="31"/>
      <c r="D9" s="32"/>
      <c r="E9" s="33" t="s">
        <v>103</v>
      </c>
      <c r="F9" s="34"/>
      <c r="G9" s="34"/>
      <c r="H9" s="34"/>
      <c r="I9" s="125" t="s">
        <v>104</v>
      </c>
      <c r="J9" s="126"/>
      <c r="K9" s="126"/>
      <c r="L9" s="126"/>
      <c r="M9" s="127" t="s">
        <v>105</v>
      </c>
      <c r="N9" s="128"/>
      <c r="O9" s="128"/>
      <c r="P9" s="128"/>
      <c r="Q9" s="256"/>
      <c r="R9" s="257"/>
      <c r="S9" s="29"/>
    </row>
    <row r="10" ht="54.75" customHeight="1" spans="1:19">
      <c r="A10" s="26"/>
      <c r="B10" s="35" t="s">
        <v>106</v>
      </c>
      <c r="C10" s="36" t="s">
        <v>107</v>
      </c>
      <c r="D10" s="36" t="s">
        <v>108</v>
      </c>
      <c r="E10" s="37" t="s">
        <v>109</v>
      </c>
      <c r="F10" s="38" t="s">
        <v>110</v>
      </c>
      <c r="G10" s="37" t="s">
        <v>111</v>
      </c>
      <c r="H10" s="39" t="s">
        <v>112</v>
      </c>
      <c r="I10" s="129" t="s">
        <v>113</v>
      </c>
      <c r="J10" s="38" t="s">
        <v>110</v>
      </c>
      <c r="K10" s="130" t="s">
        <v>112</v>
      </c>
      <c r="L10" s="39" t="s">
        <v>114</v>
      </c>
      <c r="M10" s="131" t="s">
        <v>113</v>
      </c>
      <c r="N10" s="132" t="s">
        <v>115</v>
      </c>
      <c r="O10" s="133"/>
      <c r="P10" s="134" t="s">
        <v>116</v>
      </c>
      <c r="Q10" s="258"/>
      <c r="R10" s="259" t="s">
        <v>117</v>
      </c>
      <c r="S10" s="29"/>
    </row>
    <row r="11" ht="36.75" spans="1:19">
      <c r="A11" s="26"/>
      <c r="B11" s="40" t="s">
        <v>118</v>
      </c>
      <c r="C11" s="41" t="s">
        <v>119</v>
      </c>
      <c r="D11" s="42" t="s">
        <v>120</v>
      </c>
      <c r="E11" s="43" t="s">
        <v>121</v>
      </c>
      <c r="F11" s="43" t="s">
        <v>122</v>
      </c>
      <c r="G11" s="43" t="s">
        <v>123</v>
      </c>
      <c r="H11" s="44" t="s">
        <v>124</v>
      </c>
      <c r="I11" s="135" t="s">
        <v>125</v>
      </c>
      <c r="J11" s="43" t="s">
        <v>126</v>
      </c>
      <c r="K11" s="136" t="s">
        <v>124</v>
      </c>
      <c r="L11" s="44" t="s">
        <v>127</v>
      </c>
      <c r="M11" s="137" t="s">
        <v>125</v>
      </c>
      <c r="N11" s="138" t="s">
        <v>128</v>
      </c>
      <c r="O11" s="139" t="s">
        <v>129</v>
      </c>
      <c r="P11" s="138" t="s">
        <v>128</v>
      </c>
      <c r="Q11" s="260" t="s">
        <v>130</v>
      </c>
      <c r="R11" s="261" t="s">
        <v>131</v>
      </c>
      <c r="S11" s="29"/>
    </row>
    <row r="12" ht="23.25" customHeight="1" spans="1:21">
      <c r="A12" s="26"/>
      <c r="B12" s="45"/>
      <c r="C12" s="45"/>
      <c r="D12" s="46">
        <f>4663.3+0.3+0.8+0.6+0.7</f>
        <v>4665.7</v>
      </c>
      <c r="E12" s="973" t="s">
        <v>132</v>
      </c>
      <c r="F12" s="48"/>
      <c r="G12" s="49"/>
      <c r="H12" s="50"/>
      <c r="I12" s="140"/>
      <c r="J12" s="141"/>
      <c r="K12" s="141"/>
      <c r="L12" s="142" t="s">
        <v>133</v>
      </c>
      <c r="M12" s="143" t="s">
        <v>134</v>
      </c>
      <c r="N12" s="144"/>
      <c r="O12" s="144"/>
      <c r="P12" s="144"/>
      <c r="Q12" s="262"/>
      <c r="R12" s="263"/>
      <c r="S12" s="29"/>
      <c r="T12" s="264" t="str">
        <f ca="1">IF(O12="","",(O12-TODAY()))</f>
        <v/>
      </c>
      <c r="U12" s="265"/>
    </row>
    <row r="13" customHeight="1" spans="1:26">
      <c r="A13" s="26"/>
      <c r="B13" s="51"/>
      <c r="C13" s="51"/>
      <c r="D13" s="52"/>
      <c r="E13" s="53"/>
      <c r="F13" s="54"/>
      <c r="G13" s="55"/>
      <c r="H13" s="56"/>
      <c r="I13" s="145"/>
      <c r="J13" s="146"/>
      <c r="K13" s="146"/>
      <c r="L13" s="147"/>
      <c r="M13" s="148" t="s">
        <v>135</v>
      </c>
      <c r="N13" s="149">
        <f>4661.8+25</f>
        <v>4686.8</v>
      </c>
      <c r="O13" s="150"/>
      <c r="P13" s="151">
        <f>N13-D12</f>
        <v>21.0999999999995</v>
      </c>
      <c r="Q13" s="266"/>
      <c r="R13" s="69" t="s">
        <v>136</v>
      </c>
      <c r="S13" s="29"/>
      <c r="T13" s="264"/>
      <c r="U13" s="265"/>
      <c r="Z13" s="319"/>
    </row>
    <row r="14" customHeight="1" spans="1:21">
      <c r="A14" s="26"/>
      <c r="B14" s="51"/>
      <c r="C14" s="51"/>
      <c r="D14" s="52"/>
      <c r="E14" s="53"/>
      <c r="F14" s="54"/>
      <c r="G14" s="55"/>
      <c r="H14" s="56"/>
      <c r="I14" s="145"/>
      <c r="J14" s="146"/>
      <c r="K14" s="146"/>
      <c r="L14" s="147"/>
      <c r="M14" s="152" t="s">
        <v>137</v>
      </c>
      <c r="N14" s="153">
        <f>4661.8+50</f>
        <v>4711.8</v>
      </c>
      <c r="O14" s="154"/>
      <c r="P14" s="155">
        <f>N14-D12</f>
        <v>46.0999999999995</v>
      </c>
      <c r="Q14" s="267"/>
      <c r="R14" s="268" t="s">
        <v>138</v>
      </c>
      <c r="S14" s="29"/>
      <c r="T14" s="264"/>
      <c r="U14" s="265"/>
    </row>
    <row r="15" customHeight="1" spans="1:21">
      <c r="A15" s="26"/>
      <c r="B15" s="51"/>
      <c r="C15" s="51"/>
      <c r="D15" s="52"/>
      <c r="E15" s="53"/>
      <c r="F15" s="54"/>
      <c r="G15" s="57"/>
      <c r="H15" s="56"/>
      <c r="I15" s="145"/>
      <c r="J15" s="146"/>
      <c r="K15" s="146"/>
      <c r="L15" s="147"/>
      <c r="M15" s="152" t="s">
        <v>139</v>
      </c>
      <c r="N15" s="153">
        <f>4622.7+100</f>
        <v>4722.7</v>
      </c>
      <c r="O15" s="154"/>
      <c r="P15" s="153">
        <f>N15-D12</f>
        <v>56.9999999999991</v>
      </c>
      <c r="Q15" s="269"/>
      <c r="R15" s="270" t="s">
        <v>140</v>
      </c>
      <c r="S15" s="29"/>
      <c r="T15" s="264"/>
      <c r="U15" s="265"/>
    </row>
    <row r="16" customHeight="1" spans="1:21">
      <c r="A16" s="26"/>
      <c r="B16" s="51"/>
      <c r="C16" s="51"/>
      <c r="D16" s="52"/>
      <c r="E16" s="53"/>
      <c r="F16" s="54"/>
      <c r="G16" s="57"/>
      <c r="H16" s="56"/>
      <c r="I16" s="145"/>
      <c r="J16" s="146"/>
      <c r="K16" s="146"/>
      <c r="L16" s="147"/>
      <c r="M16" s="152" t="s">
        <v>141</v>
      </c>
      <c r="N16" s="153">
        <v>4785.9</v>
      </c>
      <c r="O16" s="154"/>
      <c r="P16" s="156">
        <f>N16-D12</f>
        <v>120.199999999999</v>
      </c>
      <c r="Q16" s="269"/>
      <c r="R16" s="271"/>
      <c r="S16" s="29"/>
      <c r="T16" s="264"/>
      <c r="U16" s="265"/>
    </row>
    <row r="17" customHeight="1" spans="1:21">
      <c r="A17" s="26"/>
      <c r="B17" s="51"/>
      <c r="C17" s="51"/>
      <c r="D17" s="52"/>
      <c r="E17" s="53"/>
      <c r="F17" s="54"/>
      <c r="G17" s="58" t="s">
        <v>23</v>
      </c>
      <c r="H17" s="56"/>
      <c r="I17" s="145"/>
      <c r="J17" s="146"/>
      <c r="K17" s="146"/>
      <c r="L17" s="147"/>
      <c r="M17" s="157" t="s">
        <v>142</v>
      </c>
      <c r="N17" s="158"/>
      <c r="O17" s="159">
        <v>45151</v>
      </c>
      <c r="P17" s="160"/>
      <c r="Q17" s="272">
        <f>O17-E2</f>
        <v>10</v>
      </c>
      <c r="R17" s="273" t="s">
        <v>143</v>
      </c>
      <c r="S17" s="29"/>
      <c r="T17" s="264"/>
      <c r="U17" s="265"/>
    </row>
    <row r="18" customHeight="1" spans="1:26">
      <c r="A18" s="26"/>
      <c r="B18" s="51"/>
      <c r="C18" s="51"/>
      <c r="D18" s="52"/>
      <c r="E18" s="53"/>
      <c r="F18" s="59"/>
      <c r="G18" s="58"/>
      <c r="H18" s="60"/>
      <c r="I18" s="145"/>
      <c r="J18" s="146"/>
      <c r="K18" s="146"/>
      <c r="L18" s="147"/>
      <c r="M18" s="161" t="s">
        <v>144</v>
      </c>
      <c r="N18" s="162"/>
      <c r="O18" s="163">
        <v>45225</v>
      </c>
      <c r="P18" s="164"/>
      <c r="Q18" s="274">
        <f>O18-E2</f>
        <v>84</v>
      </c>
      <c r="R18" s="275" t="s">
        <v>140</v>
      </c>
      <c r="S18" s="29"/>
      <c r="T18" s="264" t="str">
        <f ca="1">IF(O14="","",(O14-TODAY()))</f>
        <v/>
      </c>
      <c r="U18" s="265"/>
      <c r="Z18" s="5"/>
    </row>
    <row r="19" customHeight="1" spans="1:26">
      <c r="A19" s="26"/>
      <c r="B19" s="51"/>
      <c r="C19" s="51"/>
      <c r="D19" s="52"/>
      <c r="E19" s="53"/>
      <c r="F19" s="54"/>
      <c r="G19" s="58" t="s">
        <v>23</v>
      </c>
      <c r="H19" s="61"/>
      <c r="I19" s="145"/>
      <c r="J19" s="146"/>
      <c r="K19" s="146"/>
      <c r="L19" s="147"/>
      <c r="M19" s="161" t="s">
        <v>145</v>
      </c>
      <c r="N19" s="162"/>
      <c r="O19" s="163">
        <v>45275</v>
      </c>
      <c r="P19" s="164"/>
      <c r="Q19" s="276">
        <f>O19-E2</f>
        <v>134</v>
      </c>
      <c r="R19" s="277" t="s">
        <v>146</v>
      </c>
      <c r="S19" s="29"/>
      <c r="T19" s="264"/>
      <c r="U19" s="265"/>
      <c r="Z19" s="5"/>
    </row>
    <row r="20" customHeight="1" spans="1:26">
      <c r="A20" s="26"/>
      <c r="B20" s="51"/>
      <c r="C20" s="51"/>
      <c r="D20" s="52"/>
      <c r="E20" s="53"/>
      <c r="F20" s="54"/>
      <c r="G20" s="58"/>
      <c r="H20" s="56"/>
      <c r="I20" s="145"/>
      <c r="J20" s="146"/>
      <c r="K20" s="146"/>
      <c r="L20" s="147"/>
      <c r="M20" s="148" t="s">
        <v>147</v>
      </c>
      <c r="N20" s="165"/>
      <c r="O20" s="166">
        <v>45151</v>
      </c>
      <c r="P20" s="165"/>
      <c r="Q20" s="278">
        <f>O20-E2</f>
        <v>10</v>
      </c>
      <c r="R20" s="277" t="s">
        <v>148</v>
      </c>
      <c r="S20" s="29"/>
      <c r="T20" s="264"/>
      <c r="U20" s="265"/>
      <c r="Z20" s="5"/>
    </row>
    <row r="21" customHeight="1" spans="1:26">
      <c r="A21" s="26"/>
      <c r="B21" s="51"/>
      <c r="C21" s="51"/>
      <c r="D21" s="52"/>
      <c r="E21" s="53"/>
      <c r="F21" s="54"/>
      <c r="G21" s="58" t="s">
        <v>23</v>
      </c>
      <c r="H21" s="56"/>
      <c r="I21" s="145"/>
      <c r="J21" s="146"/>
      <c r="K21" s="146"/>
      <c r="L21" s="147"/>
      <c r="M21" s="167" t="s">
        <v>149</v>
      </c>
      <c r="N21" s="168"/>
      <c r="O21" s="169">
        <v>45147</v>
      </c>
      <c r="P21" s="168"/>
      <c r="Q21" s="279">
        <f>O21-E2</f>
        <v>6</v>
      </c>
      <c r="R21" s="280" t="s">
        <v>150</v>
      </c>
      <c r="S21" s="29"/>
      <c r="T21" s="264"/>
      <c r="U21" s="265"/>
      <c r="Z21" s="5"/>
    </row>
    <row r="22" customHeight="1" spans="1:26">
      <c r="A22" s="26"/>
      <c r="B22" s="51"/>
      <c r="C22" s="51"/>
      <c r="D22" s="52"/>
      <c r="E22" s="53"/>
      <c r="F22" s="54"/>
      <c r="G22" s="58"/>
      <c r="H22" s="56"/>
      <c r="I22" s="145"/>
      <c r="J22" s="146"/>
      <c r="K22" s="146"/>
      <c r="L22" s="147"/>
      <c r="M22" s="170"/>
      <c r="N22" s="171"/>
      <c r="O22" s="172" t="s">
        <v>151</v>
      </c>
      <c r="P22" s="171"/>
      <c r="Q22" s="281"/>
      <c r="R22" s="282"/>
      <c r="S22" s="29"/>
      <c r="T22" s="264"/>
      <c r="U22" s="265"/>
      <c r="Z22" s="5"/>
    </row>
    <row r="23" ht="21.75" customHeight="1" spans="1:26">
      <c r="A23" s="26"/>
      <c r="B23" s="51"/>
      <c r="C23" s="51"/>
      <c r="D23" s="52"/>
      <c r="E23" s="53"/>
      <c r="F23" s="54"/>
      <c r="G23" s="55"/>
      <c r="H23" s="56"/>
      <c r="I23" s="145"/>
      <c r="J23" s="146"/>
      <c r="K23" s="146"/>
      <c r="L23" s="147"/>
      <c r="M23" s="161" t="s">
        <v>152</v>
      </c>
      <c r="N23" s="153">
        <f>4661.8+50</f>
        <v>4711.8</v>
      </c>
      <c r="O23" s="173">
        <v>45164</v>
      </c>
      <c r="P23" s="174">
        <f>N23-D12</f>
        <v>46.0999999999995</v>
      </c>
      <c r="Q23" s="276">
        <f>O23-E2</f>
        <v>23</v>
      </c>
      <c r="R23" s="283" t="s">
        <v>153</v>
      </c>
      <c r="S23" s="29"/>
      <c r="T23" s="264"/>
      <c r="U23" s="265"/>
      <c r="Z23" s="5"/>
    </row>
    <row r="24" customHeight="1" spans="1:26">
      <c r="A24" s="26"/>
      <c r="B24" s="62" t="s">
        <v>154</v>
      </c>
      <c r="C24" s="51"/>
      <c r="D24" s="52"/>
      <c r="E24" s="53"/>
      <c r="F24" s="54"/>
      <c r="G24" s="55"/>
      <c r="H24" s="56"/>
      <c r="I24" s="145"/>
      <c r="J24" s="146"/>
      <c r="K24" s="146"/>
      <c r="L24" s="147"/>
      <c r="M24" s="161" t="s">
        <v>155</v>
      </c>
      <c r="N24" s="175"/>
      <c r="O24" s="173">
        <v>45184</v>
      </c>
      <c r="P24" s="175"/>
      <c r="Q24" s="284">
        <f>O24-E2</f>
        <v>43</v>
      </c>
      <c r="R24" s="285" t="s">
        <v>140</v>
      </c>
      <c r="S24" s="29"/>
      <c r="T24" s="264"/>
      <c r="U24" s="265"/>
      <c r="Z24" s="5"/>
    </row>
    <row r="25" customHeight="1" spans="1:26">
      <c r="A25" s="26"/>
      <c r="B25" s="63">
        <v>31307</v>
      </c>
      <c r="C25" s="51"/>
      <c r="D25" s="52"/>
      <c r="E25" s="53"/>
      <c r="F25" s="54"/>
      <c r="G25" s="55"/>
      <c r="H25" s="56"/>
      <c r="I25" s="145"/>
      <c r="J25" s="146"/>
      <c r="K25" s="146"/>
      <c r="L25" s="147"/>
      <c r="M25" s="161" t="s">
        <v>156</v>
      </c>
      <c r="N25" s="162"/>
      <c r="O25" s="173">
        <v>45207</v>
      </c>
      <c r="P25" s="162"/>
      <c r="Q25" s="276">
        <f>O25-E2</f>
        <v>66</v>
      </c>
      <c r="R25" s="286"/>
      <c r="S25" s="29"/>
      <c r="T25" s="264"/>
      <c r="U25" s="265"/>
      <c r="Z25" s="5"/>
    </row>
    <row r="26" customHeight="1" spans="1:26">
      <c r="A26" s="26"/>
      <c r="B26" s="64"/>
      <c r="C26" s="51"/>
      <c r="D26" s="52"/>
      <c r="E26" s="53"/>
      <c r="F26" s="65"/>
      <c r="G26" s="66"/>
      <c r="H26" s="67"/>
      <c r="I26" s="145"/>
      <c r="J26" s="146"/>
      <c r="K26" s="146"/>
      <c r="L26" s="147"/>
      <c r="M26" s="176" t="s">
        <v>157</v>
      </c>
      <c r="N26" s="162"/>
      <c r="O26" s="173">
        <v>45189</v>
      </c>
      <c r="P26" s="177"/>
      <c r="Q26" s="276">
        <f>O26-E2</f>
        <v>48</v>
      </c>
      <c r="R26" s="286"/>
      <c r="S26" s="29"/>
      <c r="T26" s="264"/>
      <c r="U26" s="265"/>
      <c r="Z26" s="5"/>
    </row>
    <row r="27" customHeight="1" spans="1:26">
      <c r="A27" s="26"/>
      <c r="B27" s="64"/>
      <c r="C27" s="51"/>
      <c r="D27" s="52"/>
      <c r="E27" s="53"/>
      <c r="F27" s="54"/>
      <c r="G27" s="68"/>
      <c r="H27" s="56"/>
      <c r="I27" s="145"/>
      <c r="J27" s="146"/>
      <c r="K27" s="146"/>
      <c r="L27" s="147"/>
      <c r="M27" s="176" t="s">
        <v>158</v>
      </c>
      <c r="N27" s="178"/>
      <c r="O27" s="173">
        <v>45189</v>
      </c>
      <c r="P27" s="179"/>
      <c r="Q27" s="287">
        <f>O27-E2</f>
        <v>48</v>
      </c>
      <c r="R27" s="288" t="s">
        <v>159</v>
      </c>
      <c r="S27" s="29"/>
      <c r="T27" s="264"/>
      <c r="U27" s="265"/>
      <c r="Z27" s="5"/>
    </row>
    <row r="28" customHeight="1" spans="1:26">
      <c r="A28" s="26"/>
      <c r="B28" s="64"/>
      <c r="C28" s="51"/>
      <c r="D28" s="52"/>
      <c r="E28" s="53"/>
      <c r="F28" s="54"/>
      <c r="G28" s="55"/>
      <c r="H28" s="67"/>
      <c r="I28" s="145"/>
      <c r="J28" s="146"/>
      <c r="K28" s="146"/>
      <c r="L28" s="147"/>
      <c r="M28" s="161" t="s">
        <v>160</v>
      </c>
      <c r="N28" s="180">
        <f>4665.7+50</f>
        <v>4715.7</v>
      </c>
      <c r="O28" s="181"/>
      <c r="P28" s="156">
        <f>N28-D12</f>
        <v>49.9999999999991</v>
      </c>
      <c r="Q28" s="289"/>
      <c r="R28" s="72" t="s">
        <v>140</v>
      </c>
      <c r="S28" s="29"/>
      <c r="T28" s="264"/>
      <c r="U28" s="265"/>
      <c r="Z28" s="5"/>
    </row>
    <row r="29" customHeight="1" spans="1:21">
      <c r="A29" s="26"/>
      <c r="B29" s="64"/>
      <c r="C29" s="51"/>
      <c r="D29" s="52"/>
      <c r="E29" s="53"/>
      <c r="F29" s="65"/>
      <c r="G29" s="69"/>
      <c r="H29" s="70"/>
      <c r="I29" s="182"/>
      <c r="J29" s="183"/>
      <c r="K29" s="73"/>
      <c r="L29" s="147"/>
      <c r="M29" s="161" t="s">
        <v>161</v>
      </c>
      <c r="N29" s="174">
        <v>4785.9</v>
      </c>
      <c r="O29" s="173">
        <v>45477</v>
      </c>
      <c r="P29" s="156">
        <f>N29-D12</f>
        <v>120.199999999999</v>
      </c>
      <c r="Q29" s="276">
        <f>O29-E2</f>
        <v>336</v>
      </c>
      <c r="R29" s="290" t="s">
        <v>162</v>
      </c>
      <c r="S29" s="29"/>
      <c r="T29" s="264"/>
      <c r="U29" s="265"/>
    </row>
    <row r="30" customHeight="1" spans="1:21">
      <c r="A30" s="26"/>
      <c r="B30" s="71" t="s">
        <v>163</v>
      </c>
      <c r="C30" s="64"/>
      <c r="D30" s="52"/>
      <c r="E30" s="53"/>
      <c r="F30" s="54"/>
      <c r="G30" s="72"/>
      <c r="H30" s="56"/>
      <c r="I30" s="182"/>
      <c r="J30" s="146"/>
      <c r="K30" s="146"/>
      <c r="L30" s="147"/>
      <c r="M30" s="152" t="s">
        <v>164</v>
      </c>
      <c r="N30" s="153">
        <f>4661.8+300</f>
        <v>4961.8</v>
      </c>
      <c r="O30" s="154"/>
      <c r="P30" s="156">
        <f>N30-D12</f>
        <v>296.099999999999</v>
      </c>
      <c r="Q30" s="269"/>
      <c r="R30" s="291" t="s">
        <v>165</v>
      </c>
      <c r="S30" s="29"/>
      <c r="T30" s="264"/>
      <c r="U30" s="265"/>
    </row>
    <row r="31" customHeight="1" spans="1:21">
      <c r="A31" s="26"/>
      <c r="B31" s="71" t="s">
        <v>166</v>
      </c>
      <c r="C31" s="64"/>
      <c r="D31" s="52"/>
      <c r="E31" s="53"/>
      <c r="F31" s="54"/>
      <c r="G31" s="55"/>
      <c r="H31" s="73"/>
      <c r="I31" s="182"/>
      <c r="J31" s="146"/>
      <c r="K31" s="146"/>
      <c r="L31" s="147"/>
      <c r="M31" s="161" t="s">
        <v>167</v>
      </c>
      <c r="N31" s="174">
        <f>4493.1+300</f>
        <v>4793.1</v>
      </c>
      <c r="O31" s="173">
        <v>45190</v>
      </c>
      <c r="P31" s="174">
        <f>N31-D12</f>
        <v>127.4</v>
      </c>
      <c r="Q31" s="292">
        <f>O31-E2</f>
        <v>49</v>
      </c>
      <c r="R31" s="291" t="s">
        <v>168</v>
      </c>
      <c r="S31" s="29"/>
      <c r="T31" s="264"/>
      <c r="U31" s="265"/>
    </row>
    <row r="32" customHeight="1" spans="1:21">
      <c r="A32" s="26"/>
      <c r="B32" s="71" t="s">
        <v>169</v>
      </c>
      <c r="C32" s="64"/>
      <c r="D32" s="52"/>
      <c r="E32" s="53"/>
      <c r="F32" s="59"/>
      <c r="G32" s="66"/>
      <c r="H32" s="74"/>
      <c r="I32" s="184"/>
      <c r="J32" s="92"/>
      <c r="K32" s="92"/>
      <c r="L32" s="185"/>
      <c r="M32" s="161" t="s">
        <v>170</v>
      </c>
      <c r="N32" s="174">
        <f>4530.23+300</f>
        <v>4830.23</v>
      </c>
      <c r="O32" s="173">
        <v>45427</v>
      </c>
      <c r="P32" s="156">
        <f>N32-D12</f>
        <v>164.529999999999</v>
      </c>
      <c r="Q32" s="276">
        <f>O32-E2</f>
        <v>286</v>
      </c>
      <c r="R32" s="293" t="s">
        <v>171</v>
      </c>
      <c r="S32" s="29"/>
      <c r="T32" s="264"/>
      <c r="U32" s="265"/>
    </row>
    <row r="33" customHeight="1" spans="1:21">
      <c r="A33" s="26"/>
      <c r="B33" s="64"/>
      <c r="C33" s="71" t="s">
        <v>163</v>
      </c>
      <c r="D33" s="52"/>
      <c r="E33" s="53"/>
      <c r="F33" s="75"/>
      <c r="G33" s="68"/>
      <c r="H33" s="76"/>
      <c r="I33" s="145"/>
      <c r="J33" s="186"/>
      <c r="K33" s="186"/>
      <c r="L33" s="147"/>
      <c r="M33" s="152" t="s">
        <v>172</v>
      </c>
      <c r="N33" s="153">
        <f>4571.5+200</f>
        <v>4771.5</v>
      </c>
      <c r="O33" s="154"/>
      <c r="P33" s="156">
        <f>N33-D12</f>
        <v>105.799999999999</v>
      </c>
      <c r="Q33" s="269"/>
      <c r="S33" s="29"/>
      <c r="T33" s="264"/>
      <c r="U33" s="265"/>
    </row>
    <row r="34" customHeight="1" spans="1:21">
      <c r="A34" s="26"/>
      <c r="B34" s="64"/>
      <c r="C34" s="77">
        <f>D12-1613.9</f>
        <v>3051.8</v>
      </c>
      <c r="D34" s="52"/>
      <c r="E34" s="53"/>
      <c r="F34" s="78"/>
      <c r="G34" s="66"/>
      <c r="H34" s="79"/>
      <c r="I34" s="187"/>
      <c r="J34" s="188"/>
      <c r="K34" s="189"/>
      <c r="L34" s="190"/>
      <c r="M34" s="152" t="s">
        <v>173</v>
      </c>
      <c r="N34" s="153">
        <f>4661.8+600</f>
        <v>5261.8</v>
      </c>
      <c r="O34" s="154"/>
      <c r="P34" s="156">
        <f>N34-D12</f>
        <v>596.099999999999</v>
      </c>
      <c r="Q34" s="269"/>
      <c r="R34" s="294"/>
      <c r="S34" s="29"/>
      <c r="T34" s="264" t="str">
        <f ca="1">IF(O15="","",(O15-TODAY()))</f>
        <v/>
      </c>
      <c r="U34" s="265"/>
    </row>
    <row r="35" customHeight="1" spans="1:21">
      <c r="A35" s="26"/>
      <c r="B35" s="64"/>
      <c r="C35" s="77"/>
      <c r="D35" s="52"/>
      <c r="E35" s="53"/>
      <c r="F35" s="80"/>
      <c r="G35" s="66"/>
      <c r="H35" s="79"/>
      <c r="I35" s="187"/>
      <c r="J35" s="188"/>
      <c r="K35" s="189"/>
      <c r="L35" s="190"/>
      <c r="M35" s="161" t="s">
        <v>174</v>
      </c>
      <c r="N35" s="174">
        <f>4661.8+600</f>
        <v>5261.8</v>
      </c>
      <c r="O35" s="173">
        <v>45868</v>
      </c>
      <c r="P35" s="156">
        <f>N35-D12</f>
        <v>596.099999999999</v>
      </c>
      <c r="Q35" s="276">
        <f>O35-E2</f>
        <v>727</v>
      </c>
      <c r="R35" s="282"/>
      <c r="S35" s="29"/>
      <c r="T35" s="264"/>
      <c r="U35" s="265"/>
    </row>
    <row r="36" customHeight="1" spans="1:21">
      <c r="A36" s="26"/>
      <c r="B36" s="64"/>
      <c r="C36" s="77"/>
      <c r="D36" s="52"/>
      <c r="E36" s="53"/>
      <c r="F36" s="80"/>
      <c r="G36" s="68"/>
      <c r="H36" s="79"/>
      <c r="I36" s="187"/>
      <c r="J36" s="188"/>
      <c r="K36" s="189"/>
      <c r="L36" s="190"/>
      <c r="M36" s="152" t="s">
        <v>175</v>
      </c>
      <c r="N36" s="153">
        <f>4661.8+402</f>
        <v>5063.8</v>
      </c>
      <c r="O36" s="154"/>
      <c r="P36" s="156">
        <f>N36-D12</f>
        <v>398.099999999999</v>
      </c>
      <c r="Q36" s="269"/>
      <c r="R36" s="282"/>
      <c r="S36" s="29"/>
      <c r="T36" s="264"/>
      <c r="U36" s="265"/>
    </row>
    <row r="37" ht="20.25" customHeight="1" spans="1:21">
      <c r="A37" s="26"/>
      <c r="B37" s="71"/>
      <c r="C37" s="77"/>
      <c r="D37" s="52"/>
      <c r="E37" s="53"/>
      <c r="F37" s="78"/>
      <c r="G37" s="66"/>
      <c r="H37" s="81"/>
      <c r="I37" s="191"/>
      <c r="J37" s="192"/>
      <c r="K37" s="193"/>
      <c r="L37" s="194"/>
      <c r="M37" s="152" t="s">
        <v>176</v>
      </c>
      <c r="N37" s="153">
        <f>4661.8+400</f>
        <v>5061.8</v>
      </c>
      <c r="O37" s="154"/>
      <c r="P37" s="156">
        <f>N37-D12</f>
        <v>396.099999999999</v>
      </c>
      <c r="Q37" s="269"/>
      <c r="R37" s="69" t="s">
        <v>177</v>
      </c>
      <c r="S37" s="29"/>
      <c r="T37" s="264"/>
      <c r="U37" s="265"/>
    </row>
    <row r="38" ht="20.25" customHeight="1" spans="1:21">
      <c r="A38" s="26"/>
      <c r="B38" s="71"/>
      <c r="C38" s="77"/>
      <c r="D38" s="52"/>
      <c r="E38" s="53"/>
      <c r="F38" s="78"/>
      <c r="G38" s="82"/>
      <c r="H38" s="83"/>
      <c r="I38" s="191"/>
      <c r="J38" s="195"/>
      <c r="K38" s="196"/>
      <c r="L38" s="194"/>
      <c r="M38" s="143" t="s">
        <v>178</v>
      </c>
      <c r="N38" s="144"/>
      <c r="O38" s="144"/>
      <c r="P38" s="144"/>
      <c r="Q38" s="262"/>
      <c r="R38" s="295" t="s">
        <v>179</v>
      </c>
      <c r="S38" s="29"/>
      <c r="T38" s="264"/>
      <c r="U38" s="265"/>
    </row>
    <row r="39" customHeight="1" spans="1:21">
      <c r="A39" s="26"/>
      <c r="B39" s="71"/>
      <c r="C39" s="77"/>
      <c r="D39" s="52"/>
      <c r="E39" s="53"/>
      <c r="F39" s="78"/>
      <c r="G39" s="84"/>
      <c r="H39" s="85"/>
      <c r="I39" s="184"/>
      <c r="J39" s="195"/>
      <c r="K39" s="196"/>
      <c r="L39" s="194"/>
      <c r="M39" s="148" t="s">
        <v>180</v>
      </c>
      <c r="N39" s="160"/>
      <c r="O39" s="166">
        <v>45145</v>
      </c>
      <c r="P39" s="197"/>
      <c r="Q39" s="296">
        <f>O39-E2</f>
        <v>4</v>
      </c>
      <c r="R39" s="295"/>
      <c r="S39" s="29"/>
      <c r="T39" s="264"/>
      <c r="U39" s="265"/>
    </row>
    <row r="40" customHeight="1" spans="1:21">
      <c r="A40" s="26"/>
      <c r="B40" s="71"/>
      <c r="C40" s="77"/>
      <c r="D40" s="52"/>
      <c r="E40" s="53"/>
      <c r="F40" s="78"/>
      <c r="G40" s="84"/>
      <c r="H40" s="86"/>
      <c r="I40" s="184"/>
      <c r="J40" s="195"/>
      <c r="K40" s="196"/>
      <c r="L40" s="194"/>
      <c r="M40" s="161" t="s">
        <v>181</v>
      </c>
      <c r="N40" s="162"/>
      <c r="O40" s="163">
        <v>45151</v>
      </c>
      <c r="P40" s="162"/>
      <c r="Q40" s="272">
        <f>O40-E2</f>
        <v>10</v>
      </c>
      <c r="R40" s="288" t="s">
        <v>182</v>
      </c>
      <c r="S40" s="29"/>
      <c r="T40" s="264"/>
      <c r="U40" s="265"/>
    </row>
    <row r="41" customHeight="1" spans="1:21">
      <c r="A41" s="26"/>
      <c r="B41" s="71"/>
      <c r="C41" s="77"/>
      <c r="D41" s="52"/>
      <c r="E41" s="53"/>
      <c r="F41" s="78"/>
      <c r="G41" s="66"/>
      <c r="H41" s="87"/>
      <c r="I41" s="184"/>
      <c r="J41" s="195"/>
      <c r="K41" s="196"/>
      <c r="L41" s="194"/>
      <c r="M41" s="161" t="s">
        <v>183</v>
      </c>
      <c r="N41" s="162"/>
      <c r="O41" s="163">
        <v>45184</v>
      </c>
      <c r="P41" s="162"/>
      <c r="Q41" s="276">
        <f>O41-E2</f>
        <v>43</v>
      </c>
      <c r="R41" s="275" t="s">
        <v>140</v>
      </c>
      <c r="S41" s="29"/>
      <c r="T41" s="264"/>
      <c r="U41" s="265"/>
    </row>
    <row r="42" customHeight="1" spans="1:26">
      <c r="A42" s="26"/>
      <c r="B42" s="64"/>
      <c r="C42" s="71"/>
      <c r="D42" s="52"/>
      <c r="E42" s="53"/>
      <c r="F42" s="88"/>
      <c r="G42" s="82"/>
      <c r="H42" s="89"/>
      <c r="I42" s="198"/>
      <c r="J42" s="199"/>
      <c r="K42" s="200"/>
      <c r="L42" s="201"/>
      <c r="M42" s="167" t="s">
        <v>184</v>
      </c>
      <c r="N42" s="202"/>
      <c r="O42" s="169">
        <v>45190</v>
      </c>
      <c r="P42" s="203"/>
      <c r="Q42" s="297">
        <f>O42-E2</f>
        <v>49</v>
      </c>
      <c r="R42" s="298" t="s">
        <v>185</v>
      </c>
      <c r="S42" s="29"/>
      <c r="T42" s="264"/>
      <c r="U42" s="265"/>
      <c r="Z42" s="320"/>
    </row>
    <row r="43" customHeight="1" spans="1:26">
      <c r="A43" s="26"/>
      <c r="B43" s="64"/>
      <c r="C43" s="71"/>
      <c r="D43" s="52"/>
      <c r="E43" s="53"/>
      <c r="F43" s="90"/>
      <c r="G43" s="91"/>
      <c r="H43" s="92"/>
      <c r="I43" s="204"/>
      <c r="J43" s="188"/>
      <c r="K43" s="189"/>
      <c r="L43" s="190"/>
      <c r="M43" s="167"/>
      <c r="N43" s="202"/>
      <c r="O43" s="169"/>
      <c r="P43" s="203"/>
      <c r="Q43" s="297"/>
      <c r="R43" s="299" t="s">
        <v>186</v>
      </c>
      <c r="S43" s="29"/>
      <c r="T43" s="264"/>
      <c r="U43" s="265"/>
      <c r="Z43" s="320"/>
    </row>
    <row r="44" customHeight="1" spans="1:26">
      <c r="A44" s="26"/>
      <c r="B44" s="71" t="s">
        <v>187</v>
      </c>
      <c r="C44" s="71" t="s">
        <v>187</v>
      </c>
      <c r="D44" s="52"/>
      <c r="E44" s="53"/>
      <c r="F44" s="90"/>
      <c r="G44" s="91"/>
      <c r="H44" s="92"/>
      <c r="I44" s="204"/>
      <c r="J44" s="199"/>
      <c r="K44" s="200" t="s">
        <v>23</v>
      </c>
      <c r="L44" s="201"/>
      <c r="M44" s="167"/>
      <c r="N44" s="202"/>
      <c r="O44" s="169"/>
      <c r="P44" s="203"/>
      <c r="Q44" s="297"/>
      <c r="S44" s="29"/>
      <c r="T44" s="264"/>
      <c r="U44" s="265"/>
      <c r="Z44" s="320"/>
    </row>
    <row r="45" ht="23.25" customHeight="1" spans="1:26">
      <c r="A45" s="26"/>
      <c r="B45" s="93" t="s">
        <v>166</v>
      </c>
      <c r="C45" s="52">
        <f>D12-1654</f>
        <v>3011.7</v>
      </c>
      <c r="D45" s="52"/>
      <c r="E45" s="53"/>
      <c r="F45" s="90"/>
      <c r="G45" s="94"/>
      <c r="H45" s="92"/>
      <c r="I45" s="205"/>
      <c r="J45" s="206"/>
      <c r="K45" s="207"/>
      <c r="L45" s="208"/>
      <c r="M45" s="209" t="s">
        <v>188</v>
      </c>
      <c r="N45" s="209"/>
      <c r="O45" s="209"/>
      <c r="P45" s="209"/>
      <c r="Q45" s="209"/>
      <c r="S45" s="29"/>
      <c r="T45" s="264"/>
      <c r="U45" s="265"/>
      <c r="Z45" s="320"/>
    </row>
    <row r="46" ht="39" customHeight="1" spans="1:26">
      <c r="A46" s="26"/>
      <c r="B46" s="93" t="s">
        <v>189</v>
      </c>
      <c r="C46" s="64"/>
      <c r="D46" s="52"/>
      <c r="E46" s="53"/>
      <c r="F46" s="90"/>
      <c r="G46" s="94"/>
      <c r="H46" s="95"/>
      <c r="I46" s="210"/>
      <c r="J46" s="206"/>
      <c r="K46" s="207"/>
      <c r="L46" s="208"/>
      <c r="M46" s="211" t="s">
        <v>190</v>
      </c>
      <c r="N46" s="149">
        <f>4661.8+50</f>
        <v>4711.8</v>
      </c>
      <c r="O46" s="212"/>
      <c r="P46" s="213">
        <f>N46-D12</f>
        <v>46.0999999999995</v>
      </c>
      <c r="Q46" s="300"/>
      <c r="R46" s="288" t="s">
        <v>191</v>
      </c>
      <c r="S46" s="29"/>
      <c r="T46" s="264"/>
      <c r="U46" s="265"/>
      <c r="Z46" s="320"/>
    </row>
    <row r="47" ht="39" customHeight="1" spans="1:21">
      <c r="A47" s="26"/>
      <c r="B47" s="64"/>
      <c r="C47" s="64"/>
      <c r="D47" s="52"/>
      <c r="E47" s="53"/>
      <c r="F47" s="78"/>
      <c r="G47" s="94"/>
      <c r="H47" s="92"/>
      <c r="I47" s="205"/>
      <c r="J47" s="206"/>
      <c r="K47" s="207"/>
      <c r="L47" s="208"/>
      <c r="M47" s="167" t="s">
        <v>192</v>
      </c>
      <c r="N47" s="153">
        <f>4667.8+50</f>
        <v>4717.8</v>
      </c>
      <c r="O47" s="214">
        <v>45321</v>
      </c>
      <c r="P47" s="215">
        <f>N47-D12</f>
        <v>52.0999999999995</v>
      </c>
      <c r="Q47" s="301">
        <f>O47-E2</f>
        <v>180</v>
      </c>
      <c r="R47" s="72" t="s">
        <v>140</v>
      </c>
      <c r="S47" s="29"/>
      <c r="T47" s="264"/>
      <c r="U47" s="265"/>
    </row>
    <row r="48" ht="39" customHeight="1" spans="1:21">
      <c r="A48" s="26"/>
      <c r="B48" s="64"/>
      <c r="C48" s="64"/>
      <c r="D48" s="52"/>
      <c r="E48" s="53"/>
      <c r="F48" s="78"/>
      <c r="G48" s="96"/>
      <c r="H48" s="92"/>
      <c r="I48" s="205"/>
      <c r="J48" s="206"/>
      <c r="K48" s="207"/>
      <c r="L48" s="208"/>
      <c r="M48" s="152" t="s">
        <v>193</v>
      </c>
      <c r="N48" s="216">
        <f>4661.8+50</f>
        <v>4711.8</v>
      </c>
      <c r="O48" s="217"/>
      <c r="P48" s="218">
        <f>N48-D12</f>
        <v>46.0999999999995</v>
      </c>
      <c r="Q48" s="217"/>
      <c r="R48" s="93" t="s">
        <v>194</v>
      </c>
      <c r="S48" s="29"/>
      <c r="T48" s="264"/>
      <c r="U48" s="265"/>
    </row>
    <row r="49" ht="39" customHeight="1" spans="1:21">
      <c r="A49" s="26"/>
      <c r="B49" s="64"/>
      <c r="C49" s="64"/>
      <c r="D49" s="52"/>
      <c r="E49" s="53"/>
      <c r="F49" s="78"/>
      <c r="G49" s="96"/>
      <c r="H49" s="92"/>
      <c r="I49" s="205"/>
      <c r="J49" s="206"/>
      <c r="K49" s="207"/>
      <c r="L49" s="208"/>
      <c r="M49" s="167" t="s">
        <v>195</v>
      </c>
      <c r="N49" s="216">
        <v>4676.5</v>
      </c>
      <c r="O49" s="217"/>
      <c r="P49" s="218">
        <f>N49-D12</f>
        <v>10.7999999999993</v>
      </c>
      <c r="Q49" s="217"/>
      <c r="R49" s="302" t="s">
        <v>196</v>
      </c>
      <c r="S49" s="29"/>
      <c r="T49" s="264"/>
      <c r="U49" s="265"/>
    </row>
    <row r="50" ht="39" customHeight="1" spans="1:21">
      <c r="A50" s="26"/>
      <c r="B50" s="64"/>
      <c r="C50" s="64"/>
      <c r="D50" s="52"/>
      <c r="E50" s="53"/>
      <c r="F50" s="78"/>
      <c r="G50" s="96"/>
      <c r="H50" s="92"/>
      <c r="I50" s="205"/>
      <c r="J50" s="206"/>
      <c r="K50" s="207"/>
      <c r="L50" s="208"/>
      <c r="M50" s="167"/>
      <c r="N50" s="216"/>
      <c r="O50" s="217"/>
      <c r="P50" s="219"/>
      <c r="Q50" s="217"/>
      <c r="R50" s="302"/>
      <c r="S50" s="29"/>
      <c r="T50" s="264"/>
      <c r="U50" s="265"/>
    </row>
    <row r="51" ht="36.75" customHeight="1" spans="1:21">
      <c r="A51" s="26"/>
      <c r="B51" s="64"/>
      <c r="C51" s="64"/>
      <c r="D51" s="52"/>
      <c r="E51" s="53"/>
      <c r="F51" s="78"/>
      <c r="G51" s="96"/>
      <c r="H51" s="92"/>
      <c r="I51" s="205"/>
      <c r="J51" s="206"/>
      <c r="K51" s="207"/>
      <c r="L51" s="208"/>
      <c r="M51" s="220" t="s">
        <v>197</v>
      </c>
      <c r="N51" s="181"/>
      <c r="O51" s="221">
        <v>45181</v>
      </c>
      <c r="P51" s="181"/>
      <c r="Q51" s="303">
        <f>O51-E2</f>
        <v>40</v>
      </c>
      <c r="R51" s="302"/>
      <c r="S51" s="29"/>
      <c r="T51" s="264"/>
      <c r="U51" s="265"/>
    </row>
    <row r="52" ht="19.5" spans="1:21">
      <c r="A52" s="26"/>
      <c r="B52" s="64"/>
      <c r="C52" s="64"/>
      <c r="D52" s="52"/>
      <c r="E52" s="53"/>
      <c r="F52" s="78"/>
      <c r="G52" s="97"/>
      <c r="H52" s="92"/>
      <c r="I52" s="205"/>
      <c r="J52" s="206"/>
      <c r="K52" s="207"/>
      <c r="L52" s="208"/>
      <c r="M52" s="209" t="s">
        <v>198</v>
      </c>
      <c r="N52" s="222" t="s">
        <v>199</v>
      </c>
      <c r="O52" s="223"/>
      <c r="P52" s="143" t="s">
        <v>200</v>
      </c>
      <c r="Q52" s="262"/>
      <c r="R52" s="12"/>
      <c r="S52" s="29"/>
      <c r="T52" s="264"/>
      <c r="U52" s="265"/>
    </row>
    <row r="53" ht="30.75" customHeight="1" spans="1:21">
      <c r="A53" s="26"/>
      <c r="B53" s="71"/>
      <c r="C53" s="64"/>
      <c r="D53" s="52"/>
      <c r="E53" s="53"/>
      <c r="F53" s="54"/>
      <c r="G53" s="98"/>
      <c r="H53" s="92"/>
      <c r="I53" s="210"/>
      <c r="J53" s="206"/>
      <c r="K53" s="207"/>
      <c r="L53" s="208"/>
      <c r="M53" s="224" t="s">
        <v>201</v>
      </c>
      <c r="N53" s="216">
        <v>4734.5</v>
      </c>
      <c r="O53" s="217"/>
      <c r="P53" s="218">
        <f>N53-D12</f>
        <v>68.7999999999993</v>
      </c>
      <c r="Q53" s="304"/>
      <c r="R53" s="288" t="s">
        <v>202</v>
      </c>
      <c r="S53" s="29"/>
      <c r="T53" s="264"/>
      <c r="U53" s="265"/>
    </row>
    <row r="54" ht="25.5" customHeight="1" spans="1:21">
      <c r="A54" s="26"/>
      <c r="B54" s="71"/>
      <c r="C54" s="52"/>
      <c r="D54" s="52"/>
      <c r="E54" s="53"/>
      <c r="F54" s="59"/>
      <c r="G54" s="94"/>
      <c r="H54" s="99"/>
      <c r="I54" s="210"/>
      <c r="J54" s="206"/>
      <c r="K54" s="207"/>
      <c r="L54" s="208"/>
      <c r="M54" s="225" t="s">
        <v>203</v>
      </c>
      <c r="N54" s="216">
        <v>4736.3</v>
      </c>
      <c r="O54" s="217"/>
      <c r="P54" s="226">
        <f>N54-D12</f>
        <v>70.5999999999995</v>
      </c>
      <c r="Q54" s="304"/>
      <c r="R54" s="305">
        <f>5208</f>
        <v>5208</v>
      </c>
      <c r="S54" s="29"/>
      <c r="T54" s="264"/>
      <c r="U54" s="265"/>
    </row>
    <row r="55" ht="25.5" customHeight="1" spans="1:26">
      <c r="A55" s="26"/>
      <c r="B55" s="64"/>
      <c r="D55" s="52"/>
      <c r="E55" s="53"/>
      <c r="F55" s="54"/>
      <c r="G55" s="94"/>
      <c r="H55" s="56"/>
      <c r="I55" s="205"/>
      <c r="J55" s="206"/>
      <c r="K55" s="207"/>
      <c r="L55" s="208"/>
      <c r="M55" s="152"/>
      <c r="N55" s="227"/>
      <c r="O55" s="169"/>
      <c r="P55" s="203"/>
      <c r="Q55" s="306"/>
      <c r="R55" s="307" t="s">
        <v>204</v>
      </c>
      <c r="S55" s="29"/>
      <c r="T55" s="264"/>
      <c r="U55" s="265"/>
      <c r="Z55" s="321"/>
    </row>
    <row r="56" ht="21" customHeight="1" spans="1:21">
      <c r="A56" s="26"/>
      <c r="B56" s="64"/>
      <c r="D56" s="52"/>
      <c r="E56" s="53"/>
      <c r="F56" s="54"/>
      <c r="G56" s="100"/>
      <c r="H56" s="56"/>
      <c r="I56" s="205"/>
      <c r="J56" s="207"/>
      <c r="K56" s="207"/>
      <c r="L56" s="208"/>
      <c r="M56" s="225" t="s">
        <v>205</v>
      </c>
      <c r="N56" s="153">
        <v>4711.3</v>
      </c>
      <c r="O56" s="181"/>
      <c r="P56" s="228">
        <f>N56-D12</f>
        <v>45.5999999999995</v>
      </c>
      <c r="Q56" s="304"/>
      <c r="R56" s="308">
        <v>1020</v>
      </c>
      <c r="S56" s="29"/>
      <c r="T56" s="264"/>
      <c r="U56" s="265"/>
    </row>
    <row r="57" ht="9.95" customHeight="1" spans="1:19">
      <c r="A57" s="26"/>
      <c r="B57" s="101"/>
      <c r="C57" s="101"/>
      <c r="D57" s="102" t="s">
        <v>206</v>
      </c>
      <c r="E57" s="103"/>
      <c r="F57" s="104"/>
      <c r="G57" s="105"/>
      <c r="H57" s="104"/>
      <c r="I57" s="229"/>
      <c r="J57" s="230"/>
      <c r="K57" s="230"/>
      <c r="L57" s="230"/>
      <c r="M57" s="231"/>
      <c r="N57" s="232"/>
      <c r="O57" s="233"/>
      <c r="P57" s="232"/>
      <c r="Q57" s="309"/>
      <c r="R57" s="310"/>
      <c r="S57" s="29"/>
    </row>
    <row r="58" customHeight="1" spans="1:22">
      <c r="A58" s="106"/>
      <c r="B58" s="107"/>
      <c r="C58" s="107"/>
      <c r="D58" s="108">
        <f>4470.1+1.9+1.7</f>
        <v>4473.7</v>
      </c>
      <c r="E58" s="974" t="s">
        <v>132</v>
      </c>
      <c r="F58" s="110"/>
      <c r="G58" s="111"/>
      <c r="H58" s="112"/>
      <c r="I58" s="234"/>
      <c r="J58" s="235"/>
      <c r="K58" s="236"/>
      <c r="L58" s="237"/>
      <c r="M58" s="238" t="s">
        <v>134</v>
      </c>
      <c r="N58" s="239"/>
      <c r="O58" s="239"/>
      <c r="P58" s="239"/>
      <c r="Q58" s="311"/>
      <c r="R58" s="294"/>
      <c r="S58" s="29"/>
      <c r="T58" s="312" t="e">
        <f ca="1">IF(#REF!="","",(#REF!-TODAY()))</f>
        <v>#REF!</v>
      </c>
      <c r="V58" s="313"/>
    </row>
    <row r="59" customHeight="1" spans="1:22">
      <c r="A59" s="26"/>
      <c r="B59" s="64"/>
      <c r="C59" s="64"/>
      <c r="D59" s="52"/>
      <c r="E59" s="113"/>
      <c r="F59" s="114"/>
      <c r="G59" s="115"/>
      <c r="H59" s="116"/>
      <c r="I59" s="240"/>
      <c r="J59" s="241"/>
      <c r="K59" s="207"/>
      <c r="L59" s="242"/>
      <c r="M59" s="243"/>
      <c r="N59" s="244"/>
      <c r="O59" s="245"/>
      <c r="P59" s="244"/>
      <c r="Q59" s="314"/>
      <c r="R59" s="69" t="s">
        <v>136</v>
      </c>
      <c r="S59" s="29"/>
      <c r="T59" s="312"/>
      <c r="V59" s="313"/>
    </row>
    <row r="60" customHeight="1" spans="1:22">
      <c r="A60" s="26"/>
      <c r="B60" s="64"/>
      <c r="C60" s="64"/>
      <c r="D60" s="52"/>
      <c r="E60" s="113"/>
      <c r="F60" s="114"/>
      <c r="G60" s="115"/>
      <c r="H60" s="116"/>
      <c r="I60" s="240"/>
      <c r="J60" s="241"/>
      <c r="K60" s="207"/>
      <c r="L60" s="242"/>
      <c r="M60" s="246" t="s">
        <v>207</v>
      </c>
      <c r="N60" s="247">
        <f>4475.7+19.4</f>
        <v>4495.1</v>
      </c>
      <c r="O60" s="248"/>
      <c r="P60" s="249">
        <f>N60-D58</f>
        <v>21.3999999999996</v>
      </c>
      <c r="Q60" s="315"/>
      <c r="R60" s="268" t="s">
        <v>138</v>
      </c>
      <c r="S60" s="29"/>
      <c r="T60" s="312"/>
      <c r="V60" s="313"/>
    </row>
    <row r="61" customHeight="1" spans="1:22">
      <c r="A61" s="26"/>
      <c r="B61" s="71"/>
      <c r="C61" s="71"/>
      <c r="D61" s="52"/>
      <c r="E61" s="113"/>
      <c r="F61" s="114"/>
      <c r="G61" s="115"/>
      <c r="H61" s="116"/>
      <c r="I61" s="240"/>
      <c r="J61" s="241"/>
      <c r="K61" s="207"/>
      <c r="L61" s="242"/>
      <c r="M61" s="152" t="s">
        <v>137</v>
      </c>
      <c r="N61" s="153">
        <f>4472.8+46.8</f>
        <v>4519.6</v>
      </c>
      <c r="O61" s="154"/>
      <c r="P61" s="247">
        <f>N61-D58</f>
        <v>45.9000000000005</v>
      </c>
      <c r="Q61" s="267"/>
      <c r="R61" s="316" t="s">
        <v>140</v>
      </c>
      <c r="S61" s="29"/>
      <c r="T61" s="312"/>
      <c r="V61" s="313"/>
    </row>
    <row r="62" customHeight="1" spans="1:22">
      <c r="A62" s="26"/>
      <c r="B62" s="71"/>
      <c r="C62" s="71"/>
      <c r="D62" s="52"/>
      <c r="E62" s="113"/>
      <c r="F62" s="114"/>
      <c r="G62" s="117"/>
      <c r="H62" s="116"/>
      <c r="I62" s="240"/>
      <c r="J62" s="241"/>
      <c r="K62" s="207"/>
      <c r="L62" s="242"/>
      <c r="M62" s="152" t="s">
        <v>139</v>
      </c>
      <c r="N62" s="153">
        <f>4426.8+100</f>
        <v>4526.8</v>
      </c>
      <c r="O62" s="154"/>
      <c r="P62" s="156">
        <f>N62-D58</f>
        <v>53.1000000000004</v>
      </c>
      <c r="Q62" s="269"/>
      <c r="R62" s="273" t="s">
        <v>143</v>
      </c>
      <c r="S62" s="29"/>
      <c r="T62" s="312"/>
      <c r="V62" s="313"/>
    </row>
    <row r="63" customHeight="1" spans="1:22">
      <c r="A63" s="26"/>
      <c r="B63" s="71"/>
      <c r="C63" s="71"/>
      <c r="D63" s="52"/>
      <c r="E63" s="113"/>
      <c r="F63" s="114"/>
      <c r="G63" s="118"/>
      <c r="H63" s="116"/>
      <c r="I63" s="240"/>
      <c r="J63" s="241"/>
      <c r="K63" s="207"/>
      <c r="L63" s="242"/>
      <c r="M63" s="152" t="s">
        <v>141</v>
      </c>
      <c r="N63" s="153">
        <f>4335.8+147</f>
        <v>4482.8</v>
      </c>
      <c r="O63" s="154"/>
      <c r="P63" s="156">
        <f>N63-D58</f>
        <v>9.10000000000036</v>
      </c>
      <c r="Q63" s="269"/>
      <c r="R63" s="270" t="s">
        <v>140</v>
      </c>
      <c r="S63" s="29"/>
      <c r="T63" s="312"/>
      <c r="V63" s="313"/>
    </row>
    <row r="64" customHeight="1" spans="1:22">
      <c r="A64" s="26"/>
      <c r="B64" s="71"/>
      <c r="C64" s="71"/>
      <c r="D64" s="52"/>
      <c r="E64" s="113"/>
      <c r="F64" s="114"/>
      <c r="G64" s="118"/>
      <c r="H64" s="116"/>
      <c r="I64" s="240"/>
      <c r="J64" s="241"/>
      <c r="K64" s="207"/>
      <c r="L64" s="242"/>
      <c r="M64" s="167" t="s">
        <v>208</v>
      </c>
      <c r="N64" s="202"/>
      <c r="O64" s="250">
        <v>45149</v>
      </c>
      <c r="P64" s="202"/>
      <c r="Q64" s="317">
        <f>O64-E2</f>
        <v>8</v>
      </c>
      <c r="R64" s="318" t="s">
        <v>209</v>
      </c>
      <c r="S64" s="29"/>
      <c r="T64" s="312"/>
      <c r="V64" s="313"/>
    </row>
    <row r="65" customHeight="1" spans="1:22">
      <c r="A65" s="26"/>
      <c r="B65" s="71"/>
      <c r="C65" s="71"/>
      <c r="D65" s="52"/>
      <c r="E65" s="113"/>
      <c r="F65" s="114"/>
      <c r="G65" s="118"/>
      <c r="H65" s="116"/>
      <c r="I65" s="240"/>
      <c r="J65" s="241"/>
      <c r="K65" s="207"/>
      <c r="L65" s="242"/>
      <c r="M65" s="167" t="s">
        <v>210</v>
      </c>
      <c r="N65" s="202"/>
      <c r="O65" s="360">
        <v>45183</v>
      </c>
      <c r="P65" s="202"/>
      <c r="Q65" s="306">
        <f>O65-E2</f>
        <v>42</v>
      </c>
      <c r="R65" s="318" t="s">
        <v>211</v>
      </c>
      <c r="S65" s="29"/>
      <c r="T65" s="312"/>
      <c r="V65" s="313"/>
    </row>
    <row r="66" ht="19.5" customHeight="1" spans="1:22">
      <c r="A66" s="26"/>
      <c r="B66" s="71"/>
      <c r="C66" s="71"/>
      <c r="D66" s="52"/>
      <c r="E66" s="113"/>
      <c r="F66" s="114"/>
      <c r="G66" s="118"/>
      <c r="H66" s="116"/>
      <c r="I66" s="240"/>
      <c r="J66" s="241"/>
      <c r="K66" s="207"/>
      <c r="L66" s="242"/>
      <c r="M66" s="176" t="s">
        <v>212</v>
      </c>
      <c r="N66" s="178"/>
      <c r="O66" s="169">
        <v>45323</v>
      </c>
      <c r="P66" s="361"/>
      <c r="Q66" s="287">
        <f>O66-E2</f>
        <v>182</v>
      </c>
      <c r="R66" s="448" t="s">
        <v>213</v>
      </c>
      <c r="S66" s="29"/>
      <c r="T66" s="312"/>
      <c r="V66" s="313"/>
    </row>
    <row r="67" ht="21" customHeight="1" spans="1:22">
      <c r="A67" s="26"/>
      <c r="B67" s="71"/>
      <c r="C67" s="71"/>
      <c r="D67" s="52"/>
      <c r="E67" s="113"/>
      <c r="F67" s="114"/>
      <c r="G67" s="118"/>
      <c r="H67" s="116"/>
      <c r="I67" s="240"/>
      <c r="J67" s="241"/>
      <c r="K67" s="207"/>
      <c r="L67" s="242"/>
      <c r="M67" s="167" t="s">
        <v>214</v>
      </c>
      <c r="N67" s="168"/>
      <c r="O67" s="169">
        <v>45147</v>
      </c>
      <c r="P67" s="168"/>
      <c r="Q67" s="297">
        <f>O67-E2</f>
        <v>6</v>
      </c>
      <c r="R67" s="277"/>
      <c r="S67" s="29"/>
      <c r="T67" s="312"/>
      <c r="V67" s="313"/>
    </row>
    <row r="68" customHeight="1" spans="1:26">
      <c r="A68" s="26"/>
      <c r="B68" s="71"/>
      <c r="C68" s="71"/>
      <c r="D68" s="52"/>
      <c r="E68" s="113"/>
      <c r="F68" s="114"/>
      <c r="G68" s="322"/>
      <c r="H68" s="116"/>
      <c r="I68" s="240"/>
      <c r="J68" s="207"/>
      <c r="K68" s="207"/>
      <c r="L68" s="242"/>
      <c r="M68" s="152" t="s">
        <v>147</v>
      </c>
      <c r="N68" s="362"/>
      <c r="O68" s="250">
        <v>45149</v>
      </c>
      <c r="P68" s="362"/>
      <c r="Q68" s="449">
        <f>O68-E2</f>
        <v>8</v>
      </c>
      <c r="R68" s="286"/>
      <c r="S68" s="29"/>
      <c r="T68" s="264">
        <f ca="1">IF(O66="","",(O66-TODAY()))</f>
        <v>182</v>
      </c>
      <c r="U68" s="450"/>
      <c r="V68" s="313"/>
      <c r="Z68" s="488"/>
    </row>
    <row r="69" s="2" customFormat="1" customHeight="1" spans="1:56">
      <c r="A69" s="26"/>
      <c r="B69" s="71"/>
      <c r="C69" s="71"/>
      <c r="D69" s="52"/>
      <c r="E69" s="113"/>
      <c r="F69" s="114"/>
      <c r="G69" s="323"/>
      <c r="H69" s="116"/>
      <c r="I69" s="240"/>
      <c r="J69" s="207"/>
      <c r="K69" s="207"/>
      <c r="L69" s="242"/>
      <c r="M69" s="363"/>
      <c r="N69" s="168"/>
      <c r="O69" s="168"/>
      <c r="P69" s="168"/>
      <c r="Q69" s="451"/>
      <c r="R69" s="356"/>
      <c r="S69" s="29"/>
      <c r="T69" s="452"/>
      <c r="U69" s="12"/>
      <c r="V69" s="313"/>
      <c r="Z69" s="489"/>
      <c r="AW69" s="12"/>
      <c r="AX69" s="12"/>
      <c r="AY69" s="12"/>
      <c r="AZ69" s="12"/>
      <c r="BA69" s="12"/>
      <c r="BB69" s="12"/>
      <c r="BC69" s="12"/>
      <c r="BD69" s="12"/>
    </row>
    <row r="70" customHeight="1" spans="1:26">
      <c r="A70" s="26"/>
      <c r="B70" s="64"/>
      <c r="C70" s="71"/>
      <c r="D70" s="52"/>
      <c r="E70" s="113"/>
      <c r="F70" s="114"/>
      <c r="G70" s="323"/>
      <c r="H70" s="116"/>
      <c r="I70" s="364"/>
      <c r="J70" s="207"/>
      <c r="K70" s="207"/>
      <c r="L70" s="242" t="s">
        <v>215</v>
      </c>
      <c r="M70" s="365" t="s">
        <v>216</v>
      </c>
      <c r="N70" s="366">
        <f>4472.8+46.8</f>
        <v>4519.6</v>
      </c>
      <c r="O70" s="367">
        <v>45199</v>
      </c>
      <c r="P70" s="368">
        <f>N70-D58</f>
        <v>45.9000000000005</v>
      </c>
      <c r="Q70" s="453">
        <f>O70-E2</f>
        <v>58</v>
      </c>
      <c r="R70" s="286"/>
      <c r="S70" s="29"/>
      <c r="T70" s="264"/>
      <c r="U70" s="450"/>
      <c r="V70" s="313"/>
      <c r="Z70" s="319"/>
    </row>
    <row r="71" customHeight="1" spans="1:22">
      <c r="A71" s="26"/>
      <c r="B71" s="64"/>
      <c r="C71" s="71"/>
      <c r="D71" s="52"/>
      <c r="E71" s="113"/>
      <c r="F71" s="76"/>
      <c r="G71" s="323"/>
      <c r="H71" s="76"/>
      <c r="I71" s="240"/>
      <c r="J71" s="207"/>
      <c r="K71" s="207"/>
      <c r="L71" s="242"/>
      <c r="M71" s="161" t="s">
        <v>156</v>
      </c>
      <c r="N71" s="177"/>
      <c r="O71" s="173">
        <v>45239</v>
      </c>
      <c r="P71" s="177"/>
      <c r="Q71" s="276">
        <f>O71-E2</f>
        <v>98</v>
      </c>
      <c r="R71" s="288" t="s">
        <v>159</v>
      </c>
      <c r="S71" s="29"/>
      <c r="T71" s="264"/>
      <c r="U71" s="450"/>
      <c r="V71" s="313"/>
    </row>
    <row r="72" customHeight="1" spans="1:26">
      <c r="A72" s="26"/>
      <c r="B72" s="324" t="s">
        <v>217</v>
      </c>
      <c r="C72" s="71"/>
      <c r="D72" s="52"/>
      <c r="E72" s="113"/>
      <c r="F72" s="76"/>
      <c r="G72" s="323"/>
      <c r="H72" s="76"/>
      <c r="I72" s="240"/>
      <c r="J72" s="207"/>
      <c r="K72" s="207"/>
      <c r="L72" s="242"/>
      <c r="M72" s="161" t="s">
        <v>155</v>
      </c>
      <c r="N72" s="177"/>
      <c r="O72" s="173">
        <v>45149</v>
      </c>
      <c r="P72" s="177"/>
      <c r="Q72" s="276">
        <f>O72-E2</f>
        <v>8</v>
      </c>
      <c r="R72" s="72" t="s">
        <v>140</v>
      </c>
      <c r="S72" s="29"/>
      <c r="T72" s="264"/>
      <c r="V72" s="313"/>
      <c r="Z72" s="319"/>
    </row>
    <row r="73" customHeight="1" spans="1:26">
      <c r="A73" s="26"/>
      <c r="B73" s="324">
        <v>31315</v>
      </c>
      <c r="C73" s="71"/>
      <c r="D73" s="52"/>
      <c r="E73" s="113"/>
      <c r="F73" s="114"/>
      <c r="G73" s="323"/>
      <c r="H73" s="74"/>
      <c r="I73" s="240"/>
      <c r="J73" s="207"/>
      <c r="K73" s="207"/>
      <c r="L73" s="242"/>
      <c r="M73" s="369"/>
      <c r="N73" s="162"/>
      <c r="O73" s="173"/>
      <c r="P73" s="177"/>
      <c r="Q73" s="276"/>
      <c r="R73" s="305" t="s">
        <v>218</v>
      </c>
      <c r="S73" s="29"/>
      <c r="T73" s="264"/>
      <c r="V73" s="313"/>
      <c r="Z73" s="319"/>
    </row>
    <row r="74" customHeight="1" spans="1:24">
      <c r="A74" s="26"/>
      <c r="B74" s="64"/>
      <c r="C74" s="64"/>
      <c r="D74" s="52"/>
      <c r="E74" s="113"/>
      <c r="F74" s="114"/>
      <c r="G74" s="323"/>
      <c r="H74" s="116"/>
      <c r="I74" s="370"/>
      <c r="J74" s="371"/>
      <c r="K74" s="371"/>
      <c r="L74" s="242"/>
      <c r="M74" s="176"/>
      <c r="N74" s="178"/>
      <c r="O74" s="173"/>
      <c r="P74" s="177"/>
      <c r="Q74" s="276"/>
      <c r="R74" s="282" t="s">
        <v>219</v>
      </c>
      <c r="S74" s="29"/>
      <c r="T74" s="264"/>
      <c r="V74" s="313"/>
      <c r="X74" s="454"/>
    </row>
    <row r="75" ht="21" customHeight="1" spans="1:24">
      <c r="A75" s="26"/>
      <c r="B75" s="64"/>
      <c r="C75" s="64"/>
      <c r="D75" s="52"/>
      <c r="E75" s="113"/>
      <c r="F75" s="114"/>
      <c r="H75" s="116"/>
      <c r="I75" s="145"/>
      <c r="J75" s="207"/>
      <c r="K75" s="207"/>
      <c r="L75" s="242"/>
      <c r="M75" s="161" t="s">
        <v>220</v>
      </c>
      <c r="N75" s="153">
        <f>4433.7+50</f>
        <v>4483.7</v>
      </c>
      <c r="O75" s="372"/>
      <c r="P75" s="373">
        <f>N75-D58</f>
        <v>10</v>
      </c>
      <c r="Q75" s="402"/>
      <c r="R75" s="282" t="s">
        <v>221</v>
      </c>
      <c r="S75" s="29"/>
      <c r="T75" s="264"/>
      <c r="V75" s="313"/>
      <c r="X75" s="454"/>
    </row>
    <row r="76" ht="21" customHeight="1" spans="1:24">
      <c r="A76" s="26"/>
      <c r="B76" s="71" t="s">
        <v>163</v>
      </c>
      <c r="C76" s="93" t="s">
        <v>163</v>
      </c>
      <c r="D76" s="52"/>
      <c r="E76" s="113"/>
      <c r="F76" s="70"/>
      <c r="G76" s="325"/>
      <c r="H76" s="116"/>
      <c r="I76" s="145"/>
      <c r="J76" s="207"/>
      <c r="K76" s="207"/>
      <c r="L76" s="242"/>
      <c r="M76" s="374" t="s">
        <v>161</v>
      </c>
      <c r="N76" s="174">
        <f>4335.8+147</f>
        <v>4482.8</v>
      </c>
      <c r="O76" s="173">
        <v>45395</v>
      </c>
      <c r="P76" s="174">
        <f>N76-D58</f>
        <v>9.10000000000036</v>
      </c>
      <c r="Q76" s="276">
        <f>O76-E2</f>
        <v>254</v>
      </c>
      <c r="R76" s="277" t="s">
        <v>222</v>
      </c>
      <c r="S76" s="29"/>
      <c r="T76" s="264"/>
      <c r="V76" s="313"/>
      <c r="X76" s="454"/>
    </row>
    <row r="77" ht="21" customHeight="1" spans="1:24">
      <c r="A77" s="26"/>
      <c r="B77" s="71"/>
      <c r="C77" s="77">
        <f>D58</f>
        <v>4473.7</v>
      </c>
      <c r="D77" s="52"/>
      <c r="E77" s="113"/>
      <c r="F77" s="70"/>
      <c r="G77" s="325"/>
      <c r="H77" s="116"/>
      <c r="I77" s="145"/>
      <c r="J77" s="207"/>
      <c r="K77" s="207"/>
      <c r="L77" s="242"/>
      <c r="M77" s="374" t="s">
        <v>223</v>
      </c>
      <c r="N77" s="174">
        <v>4842.7</v>
      </c>
      <c r="O77" s="173">
        <v>45492</v>
      </c>
      <c r="P77" s="174">
        <f>N77-D58</f>
        <v>369</v>
      </c>
      <c r="Q77" s="276">
        <f>O77-E2</f>
        <v>351</v>
      </c>
      <c r="R77" s="12"/>
      <c r="S77" s="29"/>
      <c r="T77" s="264"/>
      <c r="V77" s="313"/>
      <c r="X77" s="454"/>
    </row>
    <row r="78" ht="21" customHeight="1" spans="1:24">
      <c r="A78" s="26"/>
      <c r="B78" s="93" t="s">
        <v>166</v>
      </c>
      <c r="C78" s="93"/>
      <c r="D78" s="52"/>
      <c r="E78" s="113"/>
      <c r="F78" s="70"/>
      <c r="G78" s="325"/>
      <c r="H78" s="116"/>
      <c r="I78" s="145"/>
      <c r="J78" s="207"/>
      <c r="K78" s="207"/>
      <c r="L78" s="242"/>
      <c r="M78" s="374" t="s">
        <v>172</v>
      </c>
      <c r="N78" s="174">
        <f>4335.8+197</f>
        <v>4532.8</v>
      </c>
      <c r="O78" s="375"/>
      <c r="P78" s="174">
        <f>N78-D58</f>
        <v>59.1000000000004</v>
      </c>
      <c r="Q78" s="289"/>
      <c r="R78" s="282"/>
      <c r="S78" s="29"/>
      <c r="T78" s="264"/>
      <c r="V78" s="313"/>
      <c r="X78" s="454"/>
    </row>
    <row r="79" ht="21" customHeight="1" spans="1:24">
      <c r="A79" s="26"/>
      <c r="B79" s="93"/>
      <c r="C79" s="93"/>
      <c r="D79" s="52"/>
      <c r="E79" s="113"/>
      <c r="F79" s="70"/>
      <c r="G79" s="325"/>
      <c r="H79" s="116"/>
      <c r="I79" s="145"/>
      <c r="J79" s="207"/>
      <c r="K79" s="207"/>
      <c r="L79" s="242"/>
      <c r="M79" s="374" t="s">
        <v>164</v>
      </c>
      <c r="N79" s="174">
        <v>4538.7</v>
      </c>
      <c r="O79" s="375"/>
      <c r="P79" s="174">
        <f>N79-D58</f>
        <v>65</v>
      </c>
      <c r="Q79" s="289"/>
      <c r="R79" s="319"/>
      <c r="S79" s="29"/>
      <c r="T79" s="264"/>
      <c r="V79" s="313"/>
      <c r="X79" s="454"/>
    </row>
    <row r="80" spans="1:24">
      <c r="A80" s="26"/>
      <c r="B80" s="71" t="s">
        <v>224</v>
      </c>
      <c r="C80" s="93"/>
      <c r="D80" s="52"/>
      <c r="E80" s="113"/>
      <c r="F80" s="56"/>
      <c r="G80" s="325"/>
      <c r="H80" s="74"/>
      <c r="I80" s="145"/>
      <c r="J80" s="376"/>
      <c r="K80" s="207"/>
      <c r="L80" s="242"/>
      <c r="M80" s="374" t="s">
        <v>225</v>
      </c>
      <c r="N80" s="174">
        <f>4430.4+300</f>
        <v>4730.4</v>
      </c>
      <c r="O80" s="173">
        <v>45268</v>
      </c>
      <c r="P80" s="174">
        <f>N80-D58</f>
        <v>256.7</v>
      </c>
      <c r="Q80" s="276">
        <f>O80-E2</f>
        <v>127</v>
      </c>
      <c r="R80" s="12"/>
      <c r="S80" s="29"/>
      <c r="T80" s="264"/>
      <c r="V80" s="313"/>
      <c r="X80" s="454"/>
    </row>
    <row r="81" spans="1:24">
      <c r="A81" s="26"/>
      <c r="B81" s="71"/>
      <c r="C81" s="326"/>
      <c r="D81" s="52"/>
      <c r="E81" s="113"/>
      <c r="F81" s="56"/>
      <c r="G81" s="325"/>
      <c r="H81" s="74"/>
      <c r="I81" s="145"/>
      <c r="J81" s="377"/>
      <c r="K81" s="207"/>
      <c r="L81" s="242"/>
      <c r="M81" s="374" t="s">
        <v>226</v>
      </c>
      <c r="N81" s="174">
        <v>4488.9</v>
      </c>
      <c r="O81" s="173">
        <v>45316</v>
      </c>
      <c r="P81" s="174">
        <f>N81-D58</f>
        <v>15.1999999999998</v>
      </c>
      <c r="Q81" s="276">
        <f>O81-E2</f>
        <v>175</v>
      </c>
      <c r="R81" s="12"/>
      <c r="S81" s="29"/>
      <c r="T81" s="264"/>
      <c r="V81" s="313"/>
      <c r="X81" s="454"/>
    </row>
    <row r="82" customHeight="1" spans="1:24">
      <c r="A82" s="26"/>
      <c r="B82" s="64"/>
      <c r="D82" s="52"/>
      <c r="E82" s="113"/>
      <c r="F82" s="327"/>
      <c r="G82" s="323"/>
      <c r="H82" s="328"/>
      <c r="I82" s="182"/>
      <c r="J82" s="183"/>
      <c r="K82" s="73"/>
      <c r="L82" s="378"/>
      <c r="M82" s="379" t="s">
        <v>227</v>
      </c>
      <c r="N82" s="380">
        <f>4430.4+100</f>
        <v>4530.4</v>
      </c>
      <c r="O82" s="381"/>
      <c r="P82" s="380">
        <f>N82-D58</f>
        <v>56.6999999999998</v>
      </c>
      <c r="Q82" s="455"/>
      <c r="R82" s="305"/>
      <c r="S82" s="29"/>
      <c r="T82" s="264"/>
      <c r="V82" s="313"/>
      <c r="X82" s="454"/>
    </row>
    <row r="83" ht="17.25" customHeight="1" spans="1:24">
      <c r="A83" s="26"/>
      <c r="B83" s="64"/>
      <c r="C83" s="93"/>
      <c r="D83" s="52"/>
      <c r="E83" s="113"/>
      <c r="F83" s="76"/>
      <c r="G83" s="323"/>
      <c r="H83" s="92"/>
      <c r="I83" s="191"/>
      <c r="J83" s="73"/>
      <c r="K83" s="73"/>
      <c r="L83" s="242"/>
      <c r="M83" s="382" t="s">
        <v>228</v>
      </c>
      <c r="N83" s="383"/>
      <c r="O83" s="384">
        <v>45171</v>
      </c>
      <c r="P83" s="383"/>
      <c r="Q83" s="456">
        <f>O83-E2</f>
        <v>30</v>
      </c>
      <c r="R83" s="288" t="s">
        <v>177</v>
      </c>
      <c r="S83" s="29"/>
      <c r="T83" s="264"/>
      <c r="V83" s="313"/>
      <c r="X83" s="454"/>
    </row>
    <row r="84" ht="17.45" customHeight="1" spans="1:24">
      <c r="A84" s="26"/>
      <c r="B84" s="64"/>
      <c r="C84" s="64"/>
      <c r="D84" s="52"/>
      <c r="E84" s="113"/>
      <c r="F84" s="68"/>
      <c r="G84" s="323"/>
      <c r="H84" s="329"/>
      <c r="I84" s="385"/>
      <c r="J84" s="99"/>
      <c r="K84" s="386"/>
      <c r="L84" s="387"/>
      <c r="M84" s="388" t="s">
        <v>229</v>
      </c>
      <c r="N84" s="380">
        <f>4466.8+1600</f>
        <v>6066.8</v>
      </c>
      <c r="O84" s="381"/>
      <c r="P84" s="380">
        <f>N84-D58</f>
        <v>1593.1</v>
      </c>
      <c r="Q84" s="455"/>
      <c r="R84" s="295" t="s">
        <v>179</v>
      </c>
      <c r="S84" s="29"/>
      <c r="T84" s="264"/>
      <c r="V84" s="313"/>
      <c r="X84" s="454"/>
    </row>
    <row r="85" ht="17.45" customHeight="1" spans="1:24">
      <c r="A85" s="26"/>
      <c r="B85" s="64"/>
      <c r="C85" s="64"/>
      <c r="D85" s="52"/>
      <c r="E85" s="113"/>
      <c r="F85" s="68"/>
      <c r="G85" s="330"/>
      <c r="H85" s="331"/>
      <c r="I85" s="385"/>
      <c r="J85" s="389"/>
      <c r="K85" s="386"/>
      <c r="L85" s="390"/>
      <c r="M85" s="391" t="s">
        <v>230</v>
      </c>
      <c r="N85" s="392">
        <v>4502.2</v>
      </c>
      <c r="O85" s="393"/>
      <c r="P85" s="392">
        <f>N85-D58</f>
        <v>28.5</v>
      </c>
      <c r="Q85" s="457"/>
      <c r="R85" s="295"/>
      <c r="S85" s="29"/>
      <c r="T85" s="264"/>
      <c r="V85" s="313"/>
      <c r="X85" s="454"/>
    </row>
    <row r="86" ht="17.45" customHeight="1" spans="1:24">
      <c r="A86" s="26"/>
      <c r="B86" s="64"/>
      <c r="C86" s="64"/>
      <c r="D86" s="52"/>
      <c r="E86" s="113"/>
      <c r="F86" s="68"/>
      <c r="G86" s="323"/>
      <c r="H86" s="331"/>
      <c r="I86" s="385"/>
      <c r="J86" s="389"/>
      <c r="K86" s="386"/>
      <c r="L86" s="390"/>
      <c r="M86" s="394" t="s">
        <v>231</v>
      </c>
      <c r="N86" s="392">
        <v>4524.9</v>
      </c>
      <c r="O86" s="393"/>
      <c r="P86" s="392">
        <f>N86-D58</f>
        <v>51.1999999999998</v>
      </c>
      <c r="Q86" s="458"/>
      <c r="S86" s="29"/>
      <c r="T86" s="264"/>
      <c r="V86" s="313"/>
      <c r="X86" s="454"/>
    </row>
    <row r="87" ht="17.45" customHeight="1" spans="1:24">
      <c r="A87" s="26"/>
      <c r="B87" s="64"/>
      <c r="C87" s="64"/>
      <c r="D87" s="52"/>
      <c r="E87" s="113"/>
      <c r="F87" s="68"/>
      <c r="G87" s="323"/>
      <c r="H87" s="331"/>
      <c r="I87" s="385"/>
      <c r="J87" s="389"/>
      <c r="K87" s="386"/>
      <c r="L87" s="390"/>
      <c r="M87" s="374" t="s">
        <v>232</v>
      </c>
      <c r="N87" s="174">
        <v>4904.2</v>
      </c>
      <c r="O87" s="173">
        <v>45160</v>
      </c>
      <c r="P87" s="174">
        <f>N87-D58</f>
        <v>430.5</v>
      </c>
      <c r="Q87" s="276">
        <f>O87-E2</f>
        <v>19</v>
      </c>
      <c r="R87" s="288" t="s">
        <v>182</v>
      </c>
      <c r="S87" s="29"/>
      <c r="T87" s="264"/>
      <c r="V87" s="313"/>
      <c r="X87" s="454"/>
    </row>
    <row r="88" ht="17.45" customHeight="1" spans="1:24">
      <c r="A88" s="26"/>
      <c r="B88" s="64"/>
      <c r="C88" s="64"/>
      <c r="D88" s="52"/>
      <c r="E88" s="113"/>
      <c r="F88" s="68"/>
      <c r="G88" s="323"/>
      <c r="H88" s="331"/>
      <c r="I88" s="385"/>
      <c r="J88" s="389"/>
      <c r="K88" s="386"/>
      <c r="L88" s="390"/>
      <c r="M88" s="382" t="s">
        <v>233</v>
      </c>
      <c r="N88" s="383"/>
      <c r="O88" s="384">
        <v>45192</v>
      </c>
      <c r="P88" s="383"/>
      <c r="Q88" s="456">
        <f>O88-E2</f>
        <v>51</v>
      </c>
      <c r="R88" s="72" t="s">
        <v>140</v>
      </c>
      <c r="S88" s="29"/>
      <c r="T88" s="264"/>
      <c r="V88" s="313"/>
      <c r="X88" s="454"/>
    </row>
    <row r="89" ht="17.45" customHeight="1" spans="1:24">
      <c r="A89" s="26"/>
      <c r="B89" s="64"/>
      <c r="C89" s="64"/>
      <c r="D89" s="52"/>
      <c r="E89" s="113"/>
      <c r="F89" s="68"/>
      <c r="G89" s="323"/>
      <c r="H89" s="329"/>
      <c r="I89" s="385"/>
      <c r="J89" s="389"/>
      <c r="K89" s="386"/>
      <c r="L89" s="390"/>
      <c r="M89" s="388" t="s">
        <v>175</v>
      </c>
      <c r="N89" s="380">
        <v>4493.7</v>
      </c>
      <c r="O89" s="381"/>
      <c r="P89" s="380">
        <f>N89-D58</f>
        <v>20</v>
      </c>
      <c r="Q89" s="455"/>
      <c r="R89" s="298" t="s">
        <v>234</v>
      </c>
      <c r="S89" s="29"/>
      <c r="T89" s="264"/>
      <c r="V89" s="313"/>
      <c r="X89" s="454"/>
    </row>
    <row r="90" ht="17.45" customHeight="1" spans="1:24">
      <c r="A90" s="26"/>
      <c r="B90" s="64"/>
      <c r="C90" s="64"/>
      <c r="D90" s="52"/>
      <c r="E90" s="113"/>
      <c r="F90" s="68"/>
      <c r="G90" s="323"/>
      <c r="H90" s="331"/>
      <c r="I90" s="385"/>
      <c r="J90" s="389"/>
      <c r="K90" s="386"/>
      <c r="L90" s="390"/>
      <c r="M90" s="382" t="s">
        <v>235</v>
      </c>
      <c r="N90" s="383"/>
      <c r="O90" s="384">
        <v>45160</v>
      </c>
      <c r="P90" s="383"/>
      <c r="Q90" s="459">
        <f>O90-E2</f>
        <v>19</v>
      </c>
      <c r="R90" s="305" t="s">
        <v>236</v>
      </c>
      <c r="S90" s="29"/>
      <c r="T90" s="264"/>
      <c r="V90" s="313"/>
      <c r="X90" s="454"/>
    </row>
    <row r="91" ht="21.75" customHeight="1" spans="1:24">
      <c r="A91" s="26"/>
      <c r="B91" s="71" t="s">
        <v>187</v>
      </c>
      <c r="C91" s="71" t="s">
        <v>187</v>
      </c>
      <c r="D91" s="52"/>
      <c r="E91" s="113"/>
      <c r="F91" s="114"/>
      <c r="G91" s="332"/>
      <c r="H91" s="70"/>
      <c r="I91" s="145"/>
      <c r="J91" s="207"/>
      <c r="K91" s="207"/>
      <c r="L91" s="242"/>
      <c r="M91" s="395" t="s">
        <v>178</v>
      </c>
      <c r="N91" s="396"/>
      <c r="O91" s="396"/>
      <c r="P91" s="396"/>
      <c r="Q91" s="460"/>
      <c r="R91" s="12"/>
      <c r="S91" s="29"/>
      <c r="T91" s="264"/>
      <c r="V91" s="313"/>
      <c r="W91" s="454"/>
      <c r="X91" s="321"/>
    </row>
    <row r="92" customHeight="1" spans="1:24">
      <c r="A92" s="26"/>
      <c r="B92" s="93" t="s">
        <v>237</v>
      </c>
      <c r="C92" s="77">
        <f>D58</f>
        <v>4473.7</v>
      </c>
      <c r="D92" s="52"/>
      <c r="E92" s="113"/>
      <c r="F92" s="114"/>
      <c r="G92" s="333"/>
      <c r="H92" s="76"/>
      <c r="I92" s="240"/>
      <c r="J92" s="207"/>
      <c r="K92" s="207"/>
      <c r="L92" s="242"/>
      <c r="M92" s="148" t="s">
        <v>180</v>
      </c>
      <c r="N92" s="160"/>
      <c r="O92" s="166">
        <v>45142</v>
      </c>
      <c r="P92" s="197"/>
      <c r="Q92" s="461">
        <f>O92-E2</f>
        <v>1</v>
      </c>
      <c r="R92" s="12"/>
      <c r="S92" s="29"/>
      <c r="T92" s="264"/>
      <c r="V92" s="313"/>
      <c r="W92" s="462"/>
      <c r="X92" s="463"/>
    </row>
    <row r="93" ht="24" customHeight="1" spans="1:24">
      <c r="A93" s="26"/>
      <c r="B93" s="71" t="s">
        <v>238</v>
      </c>
      <c r="C93" s="64"/>
      <c r="D93" s="52"/>
      <c r="E93" s="113"/>
      <c r="F93" s="114"/>
      <c r="G93" s="334"/>
      <c r="H93" s="76"/>
      <c r="I93" s="240"/>
      <c r="J93" s="207"/>
      <c r="K93" s="207"/>
      <c r="L93" s="242"/>
      <c r="M93" s="161" t="s">
        <v>181</v>
      </c>
      <c r="N93" s="162"/>
      <c r="O93" s="166">
        <v>45149</v>
      </c>
      <c r="P93" s="162"/>
      <c r="Q93" s="276">
        <f>O93-E2</f>
        <v>8</v>
      </c>
      <c r="R93" s="12"/>
      <c r="S93" s="29"/>
      <c r="T93" s="264"/>
      <c r="V93" s="313"/>
      <c r="W93" s="462"/>
      <c r="X93" s="463"/>
    </row>
    <row r="94" customHeight="1" spans="1:24">
      <c r="A94" s="26"/>
      <c r="B94" s="71"/>
      <c r="C94" s="71"/>
      <c r="D94" s="52"/>
      <c r="E94" s="113"/>
      <c r="F94" s="114"/>
      <c r="G94" s="332"/>
      <c r="H94" s="335"/>
      <c r="I94" s="240"/>
      <c r="J94" s="207"/>
      <c r="K94" s="207"/>
      <c r="L94" s="242"/>
      <c r="M94" s="161" t="s">
        <v>183</v>
      </c>
      <c r="N94" s="162"/>
      <c r="O94" s="163">
        <v>45210</v>
      </c>
      <c r="P94" s="162"/>
      <c r="Q94" s="276">
        <f>O94-E2</f>
        <v>69</v>
      </c>
      <c r="R94" s="12"/>
      <c r="S94" s="29"/>
      <c r="T94" s="264"/>
      <c r="V94" s="313"/>
      <c r="X94" s="454"/>
    </row>
    <row r="95" customHeight="1" spans="1:24">
      <c r="A95" s="26"/>
      <c r="B95" s="12"/>
      <c r="C95" s="12"/>
      <c r="D95" s="52"/>
      <c r="E95" s="113"/>
      <c r="F95" s="114"/>
      <c r="G95" s="336"/>
      <c r="H95" s="327"/>
      <c r="I95" s="240"/>
      <c r="J95" s="207"/>
      <c r="K95" s="207"/>
      <c r="L95" s="242"/>
      <c r="M95" s="167" t="s">
        <v>184</v>
      </c>
      <c r="N95" s="202"/>
      <c r="O95" s="169">
        <v>45323</v>
      </c>
      <c r="P95" s="203"/>
      <c r="Q95" s="306">
        <f>O95-E2</f>
        <v>182</v>
      </c>
      <c r="R95" s="288" t="s">
        <v>191</v>
      </c>
      <c r="S95" s="29"/>
      <c r="T95" s="264"/>
      <c r="V95" s="313"/>
      <c r="X95" s="454"/>
    </row>
    <row r="96" ht="33.75" customHeight="1" spans="1:23">
      <c r="A96" s="26"/>
      <c r="B96" s="64"/>
      <c r="C96" s="64"/>
      <c r="D96" s="52"/>
      <c r="E96" s="113"/>
      <c r="F96" s="114"/>
      <c r="G96" s="337"/>
      <c r="H96" s="76"/>
      <c r="I96" s="240"/>
      <c r="J96" s="207"/>
      <c r="K96" s="207"/>
      <c r="L96" s="242"/>
      <c r="M96" s="143" t="s">
        <v>188</v>
      </c>
      <c r="N96" s="144"/>
      <c r="O96" s="144"/>
      <c r="P96" s="144"/>
      <c r="Q96" s="262"/>
      <c r="R96" s="72" t="s">
        <v>140</v>
      </c>
      <c r="S96" s="29"/>
      <c r="T96" s="264"/>
      <c r="V96" s="313"/>
      <c r="W96" s="463"/>
    </row>
    <row r="97" ht="33.75" customHeight="1" spans="1:23">
      <c r="A97" s="26"/>
      <c r="B97" s="64"/>
      <c r="C97" s="64"/>
      <c r="D97" s="52"/>
      <c r="E97" s="113"/>
      <c r="F97" s="114"/>
      <c r="G97" s="337"/>
      <c r="H97" s="76"/>
      <c r="I97" s="240"/>
      <c r="J97" s="207"/>
      <c r="K97" s="207"/>
      <c r="L97" s="242"/>
      <c r="M97" s="220" t="s">
        <v>190</v>
      </c>
      <c r="N97" s="174">
        <f>4472.8+46.8</f>
        <v>4519.6</v>
      </c>
      <c r="O97" s="181"/>
      <c r="P97" s="397">
        <f>N97-D58</f>
        <v>45.9000000000005</v>
      </c>
      <c r="Q97" s="289"/>
      <c r="R97" s="298" t="s">
        <v>239</v>
      </c>
      <c r="S97" s="29"/>
      <c r="T97" s="264"/>
      <c r="V97" s="313"/>
      <c r="W97" s="463"/>
    </row>
    <row r="98" ht="36.75" customHeight="1" spans="1:23">
      <c r="A98" s="26"/>
      <c r="B98" s="64"/>
      <c r="C98" s="71"/>
      <c r="D98" s="52"/>
      <c r="E98" s="113"/>
      <c r="F98" s="114"/>
      <c r="G98" s="337"/>
      <c r="H98" s="327"/>
      <c r="I98" s="240"/>
      <c r="J98" s="207"/>
      <c r="K98" s="207"/>
      <c r="L98" s="242"/>
      <c r="M98" s="167" t="s">
        <v>192</v>
      </c>
      <c r="N98" s="215">
        <f>4472.8+46.8</f>
        <v>4519.6</v>
      </c>
      <c r="O98" s="221">
        <v>45321</v>
      </c>
      <c r="P98" s="398">
        <f>N98-D58</f>
        <v>45.9000000000005</v>
      </c>
      <c r="Q98" s="303">
        <f>O98-E2</f>
        <v>180</v>
      </c>
      <c r="R98" s="464" t="s">
        <v>240</v>
      </c>
      <c r="S98" s="29"/>
      <c r="T98" s="264"/>
      <c r="U98" s="450"/>
      <c r="V98" s="313"/>
      <c r="W98" s="454"/>
    </row>
    <row r="99" ht="36" customHeight="1" spans="1:23">
      <c r="A99" s="26"/>
      <c r="B99" s="64"/>
      <c r="C99" s="71"/>
      <c r="D99" s="52"/>
      <c r="E99" s="113"/>
      <c r="F99" s="114"/>
      <c r="G99" s="337"/>
      <c r="H99" s="327"/>
      <c r="I99" s="240"/>
      <c r="J99" s="207"/>
      <c r="K99" s="207"/>
      <c r="L99" s="242"/>
      <c r="M99" s="167" t="s">
        <v>193</v>
      </c>
      <c r="N99" s="218">
        <f>4472.8+46.8</f>
        <v>4519.6</v>
      </c>
      <c r="O99" s="217"/>
      <c r="P99" s="218">
        <f>N99-D58</f>
        <v>45.9000000000005</v>
      </c>
      <c r="Q99" s="465"/>
      <c r="R99" s="283" t="s">
        <v>153</v>
      </c>
      <c r="S99" s="29"/>
      <c r="T99" s="264"/>
      <c r="U99" s="450"/>
      <c r="V99" s="313"/>
      <c r="W99" s="454"/>
    </row>
    <row r="100" ht="33.75" customHeight="1" spans="1:23">
      <c r="A100" s="26"/>
      <c r="B100" s="64"/>
      <c r="C100" s="71"/>
      <c r="D100" s="52"/>
      <c r="E100" s="113"/>
      <c r="F100" s="114"/>
      <c r="G100" s="337"/>
      <c r="H100" s="327"/>
      <c r="I100" s="240"/>
      <c r="J100" s="207"/>
      <c r="K100" s="207"/>
      <c r="L100" s="242"/>
      <c r="M100" s="167" t="s">
        <v>241</v>
      </c>
      <c r="N100" s="218">
        <f>4432.9+100</f>
        <v>4532.9</v>
      </c>
      <c r="O100" s="217"/>
      <c r="P100" s="218">
        <f>N100-D58</f>
        <v>59.1999999999998</v>
      </c>
      <c r="Q100" s="465"/>
      <c r="R100" s="283"/>
      <c r="S100" s="29"/>
      <c r="T100" s="264"/>
      <c r="U100" s="450"/>
      <c r="V100" s="313"/>
      <c r="W100" s="454"/>
    </row>
    <row r="101" ht="33.75" customHeight="1" spans="1:23">
      <c r="A101" s="26"/>
      <c r="B101" s="64"/>
      <c r="C101" s="71"/>
      <c r="D101" s="52"/>
      <c r="E101" s="113"/>
      <c r="F101" s="114"/>
      <c r="G101" s="337"/>
      <c r="H101" s="327"/>
      <c r="I101" s="240"/>
      <c r="J101" s="207"/>
      <c r="K101" s="207"/>
      <c r="L101" s="242"/>
      <c r="M101" s="167" t="s">
        <v>242</v>
      </c>
      <c r="N101" s="218">
        <f>4466.8+300</f>
        <v>4766.8</v>
      </c>
      <c r="O101" s="221">
        <v>45502</v>
      </c>
      <c r="P101" s="218">
        <f>N101-D58</f>
        <v>293.1</v>
      </c>
      <c r="Q101" s="303">
        <f>O101-E2</f>
        <v>361</v>
      </c>
      <c r="R101" s="72" t="s">
        <v>243</v>
      </c>
      <c r="S101" s="29"/>
      <c r="T101" s="264"/>
      <c r="U101" s="450"/>
      <c r="V101" s="313"/>
      <c r="W101" s="454"/>
    </row>
    <row r="102" ht="22.5" customHeight="1" spans="1:23">
      <c r="A102" s="26"/>
      <c r="B102" s="64"/>
      <c r="C102" s="71"/>
      <c r="D102" s="52"/>
      <c r="E102" s="113"/>
      <c r="F102" s="114"/>
      <c r="G102" s="338"/>
      <c r="H102" s="70"/>
      <c r="I102" s="240"/>
      <c r="J102" s="207"/>
      <c r="K102" s="207"/>
      <c r="L102" s="242"/>
      <c r="M102" s="167" t="s">
        <v>244</v>
      </c>
      <c r="N102" s="218">
        <f>4348.3+296.2</f>
        <v>4644.5</v>
      </c>
      <c r="O102" s="221">
        <v>45405</v>
      </c>
      <c r="P102" s="218">
        <f>N102-D58</f>
        <v>170.8</v>
      </c>
      <c r="Q102" s="303">
        <f>O102-E2</f>
        <v>264</v>
      </c>
      <c r="R102" s="72"/>
      <c r="S102" s="29"/>
      <c r="T102" s="264"/>
      <c r="U102" s="450"/>
      <c r="V102" s="313"/>
      <c r="W102" s="454"/>
    </row>
    <row r="103" ht="22.5" customHeight="1" spans="1:23">
      <c r="A103" s="26"/>
      <c r="B103" s="64"/>
      <c r="C103" s="71"/>
      <c r="D103" s="52"/>
      <c r="E103" s="113"/>
      <c r="F103" s="114"/>
      <c r="G103" s="338"/>
      <c r="H103" s="116"/>
      <c r="I103" s="240"/>
      <c r="J103" s="207"/>
      <c r="K103" s="207"/>
      <c r="L103" s="242"/>
      <c r="M103" s="209" t="s">
        <v>198</v>
      </c>
      <c r="N103" s="222" t="s">
        <v>199</v>
      </c>
      <c r="O103" s="223"/>
      <c r="P103" s="143" t="s">
        <v>200</v>
      </c>
      <c r="Q103" s="262"/>
      <c r="R103" s="288" t="s">
        <v>202</v>
      </c>
      <c r="S103" s="29"/>
      <c r="T103" s="264"/>
      <c r="U103" s="450"/>
      <c r="V103" s="313"/>
      <c r="W103" s="454"/>
    </row>
    <row r="104" ht="21.75" customHeight="1" spans="1:22">
      <c r="A104" s="26"/>
      <c r="B104" s="64"/>
      <c r="C104" s="71"/>
      <c r="D104" s="52"/>
      <c r="E104" s="113"/>
      <c r="F104" s="114"/>
      <c r="G104" s="336"/>
      <c r="H104" s="76"/>
      <c r="I104" s="240"/>
      <c r="J104" s="207"/>
      <c r="K104" s="207"/>
      <c r="L104" s="242"/>
      <c r="M104" s="399" t="s">
        <v>245</v>
      </c>
      <c r="N104" s="158"/>
      <c r="O104" s="400">
        <v>45193</v>
      </c>
      <c r="P104" s="401"/>
      <c r="Q104" s="466">
        <f>O104-E2</f>
        <v>52</v>
      </c>
      <c r="R104" s="467">
        <v>5027</v>
      </c>
      <c r="S104" s="29"/>
      <c r="T104" s="264"/>
      <c r="U104" s="450"/>
      <c r="V104" s="313"/>
    </row>
    <row r="105" customHeight="1" spans="1:22">
      <c r="A105" s="26"/>
      <c r="B105" s="64"/>
      <c r="C105" s="71"/>
      <c r="D105" s="52"/>
      <c r="E105" s="113"/>
      <c r="F105" s="114"/>
      <c r="G105" s="336"/>
      <c r="H105" s="76"/>
      <c r="I105" s="240"/>
      <c r="J105" s="207"/>
      <c r="K105" s="207"/>
      <c r="L105" s="242"/>
      <c r="M105" s="399" t="s">
        <v>246</v>
      </c>
      <c r="N105" s="158"/>
      <c r="O105" s="400">
        <v>45421</v>
      </c>
      <c r="P105" s="401"/>
      <c r="Q105" s="272">
        <f>O105-E2</f>
        <v>280</v>
      </c>
      <c r="R105" s="308" t="s">
        <v>23</v>
      </c>
      <c r="S105" s="29"/>
      <c r="T105" s="264"/>
      <c r="U105" s="450"/>
      <c r="V105" s="313"/>
    </row>
    <row r="106" customHeight="1" spans="1:22">
      <c r="A106" s="26"/>
      <c r="B106" s="64"/>
      <c r="C106" s="71"/>
      <c r="D106" s="52"/>
      <c r="E106" s="113"/>
      <c r="F106" s="114"/>
      <c r="G106" s="336"/>
      <c r="H106" s="76"/>
      <c r="I106" s="240"/>
      <c r="J106" s="207"/>
      <c r="K106" s="207"/>
      <c r="L106" s="242"/>
      <c r="M106" s="161" t="s">
        <v>247</v>
      </c>
      <c r="N106" s="218">
        <v>4500</v>
      </c>
      <c r="O106" s="402"/>
      <c r="P106" s="403">
        <f>N106-D58</f>
        <v>26.3000000000002</v>
      </c>
      <c r="Q106" s="401"/>
      <c r="R106" s="468" t="s">
        <v>204</v>
      </c>
      <c r="S106" s="29"/>
      <c r="T106" s="264"/>
      <c r="U106" s="450"/>
      <c r="V106" s="313"/>
    </row>
    <row r="107" customHeight="1" spans="1:22">
      <c r="A107" s="26"/>
      <c r="B107" s="64"/>
      <c r="C107" s="71"/>
      <c r="D107" s="52"/>
      <c r="E107" s="113"/>
      <c r="F107" s="114"/>
      <c r="G107" s="336"/>
      <c r="H107" s="76"/>
      <c r="I107" s="240"/>
      <c r="J107" s="207"/>
      <c r="K107" s="207"/>
      <c r="L107" s="242"/>
      <c r="M107" s="399" t="s">
        <v>248</v>
      </c>
      <c r="N107" s="227"/>
      <c r="O107" s="404">
        <v>45175</v>
      </c>
      <c r="P107" s="227"/>
      <c r="Q107" s="276">
        <f>O107-E2</f>
        <v>34</v>
      </c>
      <c r="R107" s="326">
        <v>1034</v>
      </c>
      <c r="S107" s="29"/>
      <c r="T107" s="264"/>
      <c r="U107" s="450"/>
      <c r="V107" s="313"/>
    </row>
    <row r="108" customHeight="1" spans="1:22">
      <c r="A108" s="26"/>
      <c r="B108" s="64"/>
      <c r="C108" s="71"/>
      <c r="D108" s="52"/>
      <c r="E108" s="113"/>
      <c r="F108" s="114"/>
      <c r="G108" s="336"/>
      <c r="H108" s="76"/>
      <c r="I108" s="240"/>
      <c r="J108" s="207"/>
      <c r="K108" s="207"/>
      <c r="L108" s="242"/>
      <c r="M108" s="399" t="s">
        <v>249</v>
      </c>
      <c r="N108" s="227"/>
      <c r="O108" s="404">
        <v>45141</v>
      </c>
      <c r="P108" s="227"/>
      <c r="Q108" s="276">
        <f>O108-E2</f>
        <v>0</v>
      </c>
      <c r="R108" s="326"/>
      <c r="S108" s="29"/>
      <c r="T108" s="264"/>
      <c r="U108" s="450"/>
      <c r="V108" s="313"/>
    </row>
    <row r="109" ht="38.25" customHeight="1" spans="1:22">
      <c r="A109" s="26"/>
      <c r="B109" s="64"/>
      <c r="C109" s="71"/>
      <c r="D109" s="52"/>
      <c r="E109" s="113"/>
      <c r="F109" s="114"/>
      <c r="G109" s="337"/>
      <c r="H109" s="76"/>
      <c r="I109" s="240"/>
      <c r="J109" s="207"/>
      <c r="K109" s="207"/>
      <c r="L109" s="242"/>
      <c r="M109" s="220" t="s">
        <v>250</v>
      </c>
      <c r="N109" s="405">
        <v>5088</v>
      </c>
      <c r="O109" s="406"/>
      <c r="P109" s="407">
        <f>N109-R104</f>
        <v>61</v>
      </c>
      <c r="Q109" s="178"/>
      <c r="S109" s="29"/>
      <c r="T109" s="264"/>
      <c r="U109" s="450"/>
      <c r="V109" s="313"/>
    </row>
    <row r="110" ht="9.95" customHeight="1" spans="1:19">
      <c r="A110" s="339"/>
      <c r="B110" s="340"/>
      <c r="C110" s="340"/>
      <c r="D110" s="341" t="s">
        <v>251</v>
      </c>
      <c r="E110" s="342"/>
      <c r="F110" s="343"/>
      <c r="G110" s="344"/>
      <c r="H110" s="345"/>
      <c r="I110" s="408"/>
      <c r="J110" s="409"/>
      <c r="K110" s="409"/>
      <c r="L110" s="409"/>
      <c r="M110" s="409"/>
      <c r="N110" s="409"/>
      <c r="O110" s="409"/>
      <c r="P110" s="409"/>
      <c r="Q110" s="409"/>
      <c r="R110" s="469" t="s">
        <v>23</v>
      </c>
      <c r="S110" s="29"/>
    </row>
    <row r="111" customHeight="1" spans="1:21">
      <c r="A111" s="346"/>
      <c r="B111" s="107"/>
      <c r="C111" s="107"/>
      <c r="D111" s="347">
        <f>2802.5+1.3</f>
        <v>2803.8</v>
      </c>
      <c r="E111" s="975" t="s">
        <v>252</v>
      </c>
      <c r="F111" s="349"/>
      <c r="G111" s="350"/>
      <c r="H111" s="351" t="s">
        <v>253</v>
      </c>
      <c r="I111" s="410"/>
      <c r="J111" s="411"/>
      <c r="K111" s="411"/>
      <c r="L111" s="412"/>
      <c r="M111" s="413" t="s">
        <v>134</v>
      </c>
      <c r="N111" s="414"/>
      <c r="O111" s="414"/>
      <c r="P111" s="414"/>
      <c r="Q111" s="470"/>
      <c r="R111" s="471"/>
      <c r="S111" s="472"/>
      <c r="T111" s="264" t="e">
        <f ca="1">IF(#REF!="","",(#REF!-TODAY()))</f>
        <v>#REF!</v>
      </c>
      <c r="U111" s="473"/>
    </row>
    <row r="112" customHeight="1" spans="1:21">
      <c r="A112" s="26"/>
      <c r="B112" s="64"/>
      <c r="C112" s="64"/>
      <c r="D112" s="77"/>
      <c r="E112" s="53"/>
      <c r="F112" s="352"/>
      <c r="G112" s="115"/>
      <c r="H112" s="353"/>
      <c r="I112" s="415"/>
      <c r="J112" s="416"/>
      <c r="K112" s="416"/>
      <c r="L112" s="417"/>
      <c r="M112" s="418"/>
      <c r="N112" s="419"/>
      <c r="O112" s="420"/>
      <c r="P112" s="421"/>
      <c r="Q112" s="474"/>
      <c r="R112" s="475" t="s">
        <v>136</v>
      </c>
      <c r="S112" s="476"/>
      <c r="T112" s="264"/>
      <c r="U112" s="473"/>
    </row>
    <row r="113" customHeight="1" spans="1:21">
      <c r="A113" s="26"/>
      <c r="B113" s="64"/>
      <c r="C113" s="64"/>
      <c r="D113" s="77"/>
      <c r="E113" s="53"/>
      <c r="F113" s="352"/>
      <c r="G113" s="115"/>
      <c r="H113" s="353"/>
      <c r="I113" s="415"/>
      <c r="J113" s="416"/>
      <c r="K113" s="416"/>
      <c r="L113" s="417"/>
      <c r="M113" s="161" t="s">
        <v>135</v>
      </c>
      <c r="N113" s="174">
        <f>2800.5+25</f>
        <v>2825.5</v>
      </c>
      <c r="O113" s="304"/>
      <c r="P113" s="422">
        <f>N113-D111</f>
        <v>21.6999999999998</v>
      </c>
      <c r="Q113" s="477"/>
      <c r="R113" s="268" t="s">
        <v>138</v>
      </c>
      <c r="S113" s="476"/>
      <c r="T113" s="264"/>
      <c r="U113" s="473"/>
    </row>
    <row r="114" customHeight="1" spans="1:21">
      <c r="A114" s="26"/>
      <c r="B114" s="93"/>
      <c r="C114" s="93"/>
      <c r="D114" s="77"/>
      <c r="E114" s="53"/>
      <c r="F114" s="73"/>
      <c r="G114" s="115"/>
      <c r="H114" s="353"/>
      <c r="I114" s="415"/>
      <c r="J114" s="241"/>
      <c r="K114" s="241"/>
      <c r="L114" s="417"/>
      <c r="M114" s="161" t="s">
        <v>137</v>
      </c>
      <c r="N114" s="174">
        <f>2765.9+50</f>
        <v>2815.9</v>
      </c>
      <c r="O114" s="181"/>
      <c r="P114" s="423">
        <f>N114-D111</f>
        <v>12.0999999999999</v>
      </c>
      <c r="Q114" s="289"/>
      <c r="R114" s="478" t="s">
        <v>140</v>
      </c>
      <c r="S114" s="476"/>
      <c r="T114" s="264" t="e">
        <f ca="1">IF(#REF!="","",(#REF!-TODAY()))</f>
        <v>#REF!</v>
      </c>
      <c r="U114" s="473"/>
    </row>
    <row r="115" s="2" customFormat="1" customHeight="1" spans="1:21">
      <c r="A115" s="26"/>
      <c r="B115" s="93"/>
      <c r="C115" s="93"/>
      <c r="D115" s="77"/>
      <c r="E115" s="53"/>
      <c r="F115" s="73"/>
      <c r="G115" s="118"/>
      <c r="H115" s="354"/>
      <c r="I115" s="424"/>
      <c r="J115" s="425"/>
      <c r="K115" s="416"/>
      <c r="L115" s="426"/>
      <c r="M115" s="161" t="s">
        <v>139</v>
      </c>
      <c r="N115" s="174">
        <f>2736.2+100</f>
        <v>2836.2</v>
      </c>
      <c r="O115" s="181"/>
      <c r="P115" s="422">
        <f>N115-D111</f>
        <v>32.3999999999996</v>
      </c>
      <c r="Q115" s="289"/>
      <c r="R115" s="479"/>
      <c r="S115" s="476"/>
      <c r="T115" s="452"/>
      <c r="U115" s="473"/>
    </row>
    <row r="116" s="2" customFormat="1" customHeight="1" spans="1:21">
      <c r="A116" s="26"/>
      <c r="B116" s="93"/>
      <c r="C116" s="93"/>
      <c r="D116" s="77"/>
      <c r="E116" s="53"/>
      <c r="F116" s="73"/>
      <c r="G116" s="118"/>
      <c r="H116" s="354"/>
      <c r="I116" s="424"/>
      <c r="J116" s="425"/>
      <c r="K116" s="416"/>
      <c r="L116" s="426"/>
      <c r="M116" s="161" t="s">
        <v>254</v>
      </c>
      <c r="N116" s="174">
        <f>2699.1+150</f>
        <v>2849.1</v>
      </c>
      <c r="O116" s="181"/>
      <c r="P116" s="422">
        <f>N116-D111</f>
        <v>45.2999999999997</v>
      </c>
      <c r="Q116" s="465"/>
      <c r="R116" s="273" t="s">
        <v>143</v>
      </c>
      <c r="S116" s="476"/>
      <c r="T116" s="452"/>
      <c r="U116" s="473"/>
    </row>
    <row r="117" s="2" customFormat="1" customHeight="1" spans="1:21">
      <c r="A117" s="26"/>
      <c r="B117" s="93"/>
      <c r="C117" s="93"/>
      <c r="D117" s="77"/>
      <c r="E117" s="53"/>
      <c r="F117" s="73"/>
      <c r="G117" s="118"/>
      <c r="H117" s="354"/>
      <c r="I117" s="424"/>
      <c r="J117" s="425"/>
      <c r="K117" s="416"/>
      <c r="L117" s="426"/>
      <c r="M117" s="157" t="s">
        <v>255</v>
      </c>
      <c r="N117" s="401"/>
      <c r="O117" s="166">
        <v>44849</v>
      </c>
      <c r="P117" s="427"/>
      <c r="Q117" s="480">
        <f>O117-E2</f>
        <v>-292</v>
      </c>
      <c r="R117" s="295" t="s">
        <v>179</v>
      </c>
      <c r="S117" s="476"/>
      <c r="T117" s="452"/>
      <c r="U117" s="473"/>
    </row>
    <row r="118" s="2" customFormat="1" customHeight="1" spans="1:21">
      <c r="A118" s="26"/>
      <c r="B118" s="93"/>
      <c r="C118" s="93"/>
      <c r="D118" s="77"/>
      <c r="E118" s="53"/>
      <c r="F118" s="73"/>
      <c r="G118" s="118"/>
      <c r="H118" s="354"/>
      <c r="I118" s="424"/>
      <c r="J118" s="425"/>
      <c r="K118" s="416"/>
      <c r="L118" s="426"/>
      <c r="M118" s="161" t="s">
        <v>144</v>
      </c>
      <c r="N118" s="162"/>
      <c r="O118" s="163">
        <v>44849</v>
      </c>
      <c r="P118" s="164"/>
      <c r="Q118" s="481">
        <f>O118-E2</f>
        <v>-292</v>
      </c>
      <c r="R118" s="482" t="s">
        <v>256</v>
      </c>
      <c r="S118" s="476"/>
      <c r="T118" s="452"/>
      <c r="U118" s="473"/>
    </row>
    <row r="119" s="2" customFormat="1" customHeight="1" spans="1:21">
      <c r="A119" s="26"/>
      <c r="B119" s="93"/>
      <c r="C119" s="93"/>
      <c r="D119" s="77"/>
      <c r="E119" s="53"/>
      <c r="F119" s="73"/>
      <c r="G119" s="118"/>
      <c r="H119" s="354"/>
      <c r="I119" s="424"/>
      <c r="J119" s="425"/>
      <c r="K119" s="416"/>
      <c r="L119" s="426"/>
      <c r="M119" s="161" t="s">
        <v>257</v>
      </c>
      <c r="N119" s="162"/>
      <c r="O119" s="163">
        <v>44862</v>
      </c>
      <c r="P119" s="162"/>
      <c r="Q119" s="276">
        <f>O119-E2</f>
        <v>-279</v>
      </c>
      <c r="R119" s="482" t="s">
        <v>258</v>
      </c>
      <c r="S119" s="476"/>
      <c r="T119" s="452"/>
      <c r="U119" s="473"/>
    </row>
    <row r="120" s="2" customFormat="1" customHeight="1" spans="1:21">
      <c r="A120" s="26"/>
      <c r="B120" s="63" t="s">
        <v>259</v>
      </c>
      <c r="C120" s="93"/>
      <c r="D120" s="77"/>
      <c r="E120" s="53"/>
      <c r="F120" s="73"/>
      <c r="G120" s="322" t="s">
        <v>23</v>
      </c>
      <c r="H120" s="354"/>
      <c r="I120" s="424"/>
      <c r="J120" s="425"/>
      <c r="K120" s="416"/>
      <c r="L120" s="426"/>
      <c r="M120" s="161" t="s">
        <v>214</v>
      </c>
      <c r="N120" s="362"/>
      <c r="O120" s="169">
        <v>44867</v>
      </c>
      <c r="P120" s="362"/>
      <c r="Q120" s="292">
        <f>O120-E2</f>
        <v>-274</v>
      </c>
      <c r="R120" s="280"/>
      <c r="S120" s="476"/>
      <c r="T120" s="452"/>
      <c r="U120" s="473"/>
    </row>
    <row r="121" s="2" customFormat="1" customHeight="1" spans="1:21">
      <c r="A121" s="26"/>
      <c r="B121" s="63">
        <v>31316</v>
      </c>
      <c r="C121" s="93"/>
      <c r="D121" s="77"/>
      <c r="E121" s="53"/>
      <c r="F121" s="73"/>
      <c r="G121" s="118"/>
      <c r="H121" s="354"/>
      <c r="I121" s="424"/>
      <c r="J121" s="425"/>
      <c r="K121" s="416"/>
      <c r="L121" s="426"/>
      <c r="M121" s="152" t="s">
        <v>147</v>
      </c>
      <c r="N121" s="362"/>
      <c r="O121" s="163" t="s">
        <v>260</v>
      </c>
      <c r="P121" s="362"/>
      <c r="Q121" s="292" t="s">
        <v>260</v>
      </c>
      <c r="R121" s="288" t="s">
        <v>159</v>
      </c>
      <c r="S121" s="476"/>
      <c r="T121" s="452"/>
      <c r="U121" s="473"/>
    </row>
    <row r="122" customHeight="1" spans="1:26">
      <c r="A122" s="26"/>
      <c r="B122" s="93"/>
      <c r="C122" s="93"/>
      <c r="D122" s="77"/>
      <c r="E122" s="53"/>
      <c r="F122" s="73"/>
      <c r="G122" s="355" t="s">
        <v>261</v>
      </c>
      <c r="H122" s="354"/>
      <c r="I122" s="424"/>
      <c r="J122" s="428"/>
      <c r="K122" s="429"/>
      <c r="L122" s="426"/>
      <c r="M122" s="430"/>
      <c r="N122" s="431"/>
      <c r="O122" s="432"/>
      <c r="P122" s="433"/>
      <c r="Q122" s="483"/>
      <c r="R122" s="295" t="s">
        <v>179</v>
      </c>
      <c r="S122" s="476"/>
      <c r="T122" s="264">
        <f ca="1">IF(O117="","",(O117-TODAY()))</f>
        <v>-292</v>
      </c>
      <c r="U122" s="473"/>
      <c r="Z122" s="489"/>
    </row>
    <row r="123" customHeight="1" spans="1:26">
      <c r="A123" s="26"/>
      <c r="B123" s="356"/>
      <c r="C123" s="93"/>
      <c r="D123" s="77"/>
      <c r="E123" s="53"/>
      <c r="F123" s="73"/>
      <c r="G123" s="357"/>
      <c r="H123" s="354"/>
      <c r="I123" s="424"/>
      <c r="J123" s="428"/>
      <c r="K123" s="429"/>
      <c r="L123" s="426"/>
      <c r="M123" s="434"/>
      <c r="N123" s="177"/>
      <c r="O123" s="435"/>
      <c r="P123" s="177"/>
      <c r="Q123" s="484"/>
      <c r="R123" s="485" t="s">
        <v>262</v>
      </c>
      <c r="S123" s="476"/>
      <c r="T123" s="264"/>
      <c r="U123" s="473"/>
      <c r="Z123" s="302"/>
    </row>
    <row r="124" customHeight="1" spans="1:26">
      <c r="A124" s="26"/>
      <c r="B124" s="356"/>
      <c r="C124" s="93"/>
      <c r="D124" s="77"/>
      <c r="E124" s="53"/>
      <c r="F124" s="73"/>
      <c r="G124" s="358"/>
      <c r="H124" s="116"/>
      <c r="I124" s="424"/>
      <c r="J124" s="428"/>
      <c r="K124" s="429"/>
      <c r="L124" s="426"/>
      <c r="M124" s="436" t="s">
        <v>216</v>
      </c>
      <c r="N124" s="437">
        <f>2835-0.3</f>
        <v>2834.7</v>
      </c>
      <c r="O124" s="367">
        <v>44873</v>
      </c>
      <c r="P124" s="438">
        <f>N124-D111</f>
        <v>30.8999999999996</v>
      </c>
      <c r="Q124" s="453">
        <f>O124-E2</f>
        <v>-268</v>
      </c>
      <c r="R124" s="485" t="s">
        <v>263</v>
      </c>
      <c r="S124" s="476"/>
      <c r="T124" s="264"/>
      <c r="U124" s="473"/>
      <c r="Z124" s="319"/>
    </row>
    <row r="125" customHeight="1" spans="1:26">
      <c r="A125" s="26"/>
      <c r="B125" s="93"/>
      <c r="C125" s="93"/>
      <c r="D125" s="77"/>
      <c r="E125" s="53"/>
      <c r="F125" s="73"/>
      <c r="H125" s="116"/>
      <c r="I125" s="424"/>
      <c r="J125" s="207"/>
      <c r="K125" s="207"/>
      <c r="L125" s="439"/>
      <c r="M125" s="374" t="s">
        <v>156</v>
      </c>
      <c r="N125" s="175"/>
      <c r="O125" s="173">
        <v>44905</v>
      </c>
      <c r="P125" s="175"/>
      <c r="Q125" s="276">
        <f>O125-E2</f>
        <v>-236</v>
      </c>
      <c r="R125" s="485" t="s">
        <v>264</v>
      </c>
      <c r="S125" s="476"/>
      <c r="T125" s="264"/>
      <c r="U125" s="473"/>
      <c r="Z125" s="319"/>
    </row>
    <row r="126" s="2" customFormat="1" ht="21" customHeight="1" spans="1:26">
      <c r="A126" s="26"/>
      <c r="B126" s="93"/>
      <c r="C126" s="93"/>
      <c r="D126" s="77"/>
      <c r="E126" s="53"/>
      <c r="F126" s="73"/>
      <c r="G126" s="97"/>
      <c r="H126" s="354"/>
      <c r="I126" s="207"/>
      <c r="J126" s="207"/>
      <c r="K126" s="206"/>
      <c r="L126" s="439"/>
      <c r="M126" s="161" t="s">
        <v>155</v>
      </c>
      <c r="N126" s="440"/>
      <c r="O126" s="441">
        <v>44862</v>
      </c>
      <c r="P126" s="440"/>
      <c r="Q126" s="292">
        <f>O126-E2</f>
        <v>-279</v>
      </c>
      <c r="R126" s="485"/>
      <c r="S126" s="476"/>
      <c r="T126" s="452"/>
      <c r="U126" s="473"/>
      <c r="Z126" s="319"/>
    </row>
    <row r="127" s="2" customFormat="1" ht="21" customHeight="1" spans="1:21">
      <c r="A127" s="26"/>
      <c r="B127" s="93"/>
      <c r="C127" s="93"/>
      <c r="D127" s="77"/>
      <c r="E127" s="53"/>
      <c r="F127" s="183"/>
      <c r="G127" s="359"/>
      <c r="H127" s="354"/>
      <c r="I127" s="442"/>
      <c r="J127" s="443"/>
      <c r="K127" s="444"/>
      <c r="L127" s="439"/>
      <c r="M127" s="445" t="s">
        <v>227</v>
      </c>
      <c r="N127" s="218">
        <f>2736.2+100</f>
        <v>2836.2</v>
      </c>
      <c r="O127" s="217"/>
      <c r="P127" s="446">
        <f>N127-D111</f>
        <v>32.3999999999996</v>
      </c>
      <c r="Q127" s="486"/>
      <c r="R127" s="487" t="s">
        <v>265</v>
      </c>
      <c r="S127" s="476"/>
      <c r="T127" s="452"/>
      <c r="U127" s="473"/>
    </row>
    <row r="128" s="2" customFormat="1" ht="21" customHeight="1" spans="1:21">
      <c r="A128" s="26"/>
      <c r="B128" s="71" t="s">
        <v>163</v>
      </c>
      <c r="C128" s="283" t="s">
        <v>163</v>
      </c>
      <c r="D128" s="77"/>
      <c r="E128" s="53"/>
      <c r="F128" s="183"/>
      <c r="G128" s="66"/>
      <c r="H128" s="354"/>
      <c r="I128" s="442"/>
      <c r="J128" s="443"/>
      <c r="K128" s="447"/>
      <c r="L128" s="439"/>
      <c r="M128" s="161" t="s">
        <v>266</v>
      </c>
      <c r="N128" s="168"/>
      <c r="O128" s="169">
        <v>44856</v>
      </c>
      <c r="P128" s="168"/>
      <c r="Q128" s="287">
        <f>O128-E2</f>
        <v>-285</v>
      </c>
      <c r="S128" s="476"/>
      <c r="T128" s="452"/>
      <c r="U128" s="473"/>
    </row>
    <row r="129" s="2" customFormat="1" ht="21" customHeight="1" spans="1:21">
      <c r="A129" s="26"/>
      <c r="B129" s="71"/>
      <c r="C129" s="283"/>
      <c r="D129" s="77"/>
      <c r="E129" s="53"/>
      <c r="F129" s="188"/>
      <c r="G129" s="490"/>
      <c r="H129" s="491"/>
      <c r="I129" s="442"/>
      <c r="J129" s="443"/>
      <c r="K129" s="525"/>
      <c r="L129" s="439"/>
      <c r="M129" s="176" t="s">
        <v>267</v>
      </c>
      <c r="N129" s="168"/>
      <c r="O129" s="169">
        <v>44856</v>
      </c>
      <c r="P129" s="168"/>
      <c r="Q129" s="287">
        <f>O129-E2</f>
        <v>-285</v>
      </c>
      <c r="R129" s="585" t="s">
        <v>153</v>
      </c>
      <c r="S129" s="476"/>
      <c r="T129" s="452"/>
      <c r="U129" s="473"/>
    </row>
    <row r="130" s="2" customFormat="1" ht="19.5" customHeight="1" spans="1:21">
      <c r="A130" s="26"/>
      <c r="B130" s="71" t="s">
        <v>243</v>
      </c>
      <c r="C130" s="976" t="s">
        <v>243</v>
      </c>
      <c r="D130" s="77"/>
      <c r="E130" s="53"/>
      <c r="F130" s="183"/>
      <c r="G130" s="5"/>
      <c r="H130" s="354"/>
      <c r="I130" s="442"/>
      <c r="J130" s="443"/>
      <c r="K130" s="447"/>
      <c r="L130" s="378"/>
      <c r="M130" s="526" t="s">
        <v>175</v>
      </c>
      <c r="N130" s="422">
        <v>2869.6</v>
      </c>
      <c r="O130" s="181"/>
      <c r="P130" s="422">
        <f>N130-D111</f>
        <v>65.7999999999997</v>
      </c>
      <c r="Q130" s="289"/>
      <c r="R130" s="478" t="s">
        <v>140</v>
      </c>
      <c r="S130" s="476"/>
      <c r="T130" s="452"/>
      <c r="U130" s="473"/>
    </row>
    <row r="131" s="2" customFormat="1" ht="21.75" customHeight="1" spans="1:21">
      <c r="A131" s="26"/>
      <c r="B131" s="71"/>
      <c r="C131" s="93"/>
      <c r="D131" s="77"/>
      <c r="E131" s="53"/>
      <c r="F131" s="188"/>
      <c r="G131" s="66"/>
      <c r="H131" s="491"/>
      <c r="I131" s="527"/>
      <c r="J131" s="443"/>
      <c r="K131" s="525"/>
      <c r="L131" s="439"/>
      <c r="M131" s="161" t="s">
        <v>59</v>
      </c>
      <c r="N131" s="174">
        <f>2830.5</f>
        <v>2830.5</v>
      </c>
      <c r="O131" s="227"/>
      <c r="P131" s="422">
        <f>N131-D111</f>
        <v>26.6999999999998</v>
      </c>
      <c r="Q131" s="227"/>
      <c r="R131" s="285"/>
      <c r="S131" s="476"/>
      <c r="T131" s="452"/>
      <c r="U131" s="473"/>
    </row>
    <row r="132" s="2" customFormat="1" ht="20.25" customHeight="1" spans="1:21">
      <c r="A132" s="26"/>
      <c r="B132" s="71"/>
      <c r="C132" s="93"/>
      <c r="D132" s="77"/>
      <c r="E132" s="53"/>
      <c r="F132" s="67"/>
      <c r="G132" s="493"/>
      <c r="H132" s="67"/>
      <c r="I132" s="442"/>
      <c r="J132" s="443"/>
      <c r="K132" s="447"/>
      <c r="L132" s="378"/>
      <c r="M132" s="526" t="s">
        <v>172</v>
      </c>
      <c r="N132" s="422">
        <v>2848.6</v>
      </c>
      <c r="O132" s="528"/>
      <c r="P132" s="422">
        <f>N132-D111</f>
        <v>44.7999999999997</v>
      </c>
      <c r="Q132" s="528"/>
      <c r="R132" s="285"/>
      <c r="S132" s="476"/>
      <c r="T132" s="452"/>
      <c r="U132" s="473"/>
    </row>
    <row r="133" s="2" customFormat="1" ht="21" customHeight="1" spans="1:21">
      <c r="A133" s="26"/>
      <c r="B133" s="93"/>
      <c r="C133" s="93"/>
      <c r="D133" s="77"/>
      <c r="E133" s="53"/>
      <c r="F133" s="494"/>
      <c r="G133" s="66"/>
      <c r="H133" s="495"/>
      <c r="I133" s="182"/>
      <c r="J133" s="352"/>
      <c r="K133" s="183"/>
      <c r="L133" s="439"/>
      <c r="M133" s="529" t="s">
        <v>268</v>
      </c>
      <c r="N133" s="422">
        <v>2857.8</v>
      </c>
      <c r="O133" s="162"/>
      <c r="P133" s="422">
        <f>N133-D111</f>
        <v>54</v>
      </c>
      <c r="Q133" s="162"/>
      <c r="R133" s="288" t="s">
        <v>177</v>
      </c>
      <c r="S133" s="476"/>
      <c r="T133" s="452"/>
      <c r="U133" s="473"/>
    </row>
    <row r="134" s="2" customFormat="1" ht="21" customHeight="1" spans="1:21">
      <c r="A134" s="26"/>
      <c r="B134" s="93"/>
      <c r="C134" s="93"/>
      <c r="D134" s="77"/>
      <c r="E134" s="53"/>
      <c r="F134" s="494"/>
      <c r="G134" s="66"/>
      <c r="H134" s="495"/>
      <c r="I134" s="182"/>
      <c r="J134" s="352"/>
      <c r="K134" s="183"/>
      <c r="L134" s="439"/>
      <c r="M134" s="529" t="s">
        <v>269</v>
      </c>
      <c r="N134" s="422">
        <v>2857.8</v>
      </c>
      <c r="O134" s="162"/>
      <c r="P134" s="530" t="e">
        <f>N134-C130</f>
        <v>#VALUE!</v>
      </c>
      <c r="Q134" s="162"/>
      <c r="R134" s="69"/>
      <c r="S134" s="476"/>
      <c r="T134" s="452"/>
      <c r="U134" s="473"/>
    </row>
    <row r="135" s="2" customFormat="1" ht="21" customHeight="1" spans="1:21">
      <c r="A135" s="26"/>
      <c r="B135" s="93"/>
      <c r="C135" s="93"/>
      <c r="D135" s="77"/>
      <c r="E135" s="53"/>
      <c r="F135" s="67">
        <v>44846</v>
      </c>
      <c r="G135" s="496" t="s">
        <v>270</v>
      </c>
      <c r="H135" s="67"/>
      <c r="I135" s="145"/>
      <c r="J135" s="352"/>
      <c r="K135" s="73"/>
      <c r="L135" s="378"/>
      <c r="M135" s="529" t="s">
        <v>271</v>
      </c>
      <c r="N135" s="227"/>
      <c r="O135" s="173">
        <v>44854</v>
      </c>
      <c r="P135" s="227"/>
      <c r="Q135" s="564">
        <f>O135-E2</f>
        <v>-287</v>
      </c>
      <c r="R135" s="586" t="s">
        <v>179</v>
      </c>
      <c r="S135" s="476"/>
      <c r="T135" s="452"/>
      <c r="U135" s="473"/>
    </row>
    <row r="136" s="2" customFormat="1" customHeight="1" spans="1:21">
      <c r="A136" s="26"/>
      <c r="B136" s="93"/>
      <c r="C136" s="497"/>
      <c r="D136" s="77"/>
      <c r="E136" s="53"/>
      <c r="F136" s="494"/>
      <c r="G136" s="91"/>
      <c r="H136" s="67"/>
      <c r="I136" s="443"/>
      <c r="J136" s="443"/>
      <c r="K136" s="531"/>
      <c r="L136" s="242"/>
      <c r="M136" s="374" t="s">
        <v>161</v>
      </c>
      <c r="N136" s="174">
        <v>2886.2</v>
      </c>
      <c r="O136" s="404">
        <v>45084</v>
      </c>
      <c r="P136" s="174">
        <f>N136-D111</f>
        <v>82.3999999999996</v>
      </c>
      <c r="Q136" s="276">
        <f>O136-E2</f>
        <v>-57</v>
      </c>
      <c r="R136" s="298"/>
      <c r="S136" s="476"/>
      <c r="T136" s="452"/>
      <c r="U136" s="473"/>
    </row>
    <row r="137" s="2" customFormat="1" customHeight="1" spans="1:21">
      <c r="A137" s="26"/>
      <c r="B137" s="93"/>
      <c r="D137" s="77"/>
      <c r="E137" s="53"/>
      <c r="F137" s="114"/>
      <c r="G137" s="68" t="s">
        <v>71</v>
      </c>
      <c r="H137" s="491">
        <v>45104</v>
      </c>
      <c r="I137" s="532"/>
      <c r="J137" s="99"/>
      <c r="K137" s="386"/>
      <c r="L137" s="242"/>
      <c r="M137" s="533" t="s">
        <v>272</v>
      </c>
      <c r="N137" s="218">
        <v>3007</v>
      </c>
      <c r="O137" s="534">
        <v>44862</v>
      </c>
      <c r="P137" s="218">
        <f>N137-D111</f>
        <v>203.2</v>
      </c>
      <c r="Q137" s="587">
        <f>O137-E2</f>
        <v>-279</v>
      </c>
      <c r="R137" s="298" t="s">
        <v>273</v>
      </c>
      <c r="S137" s="476"/>
      <c r="T137" s="452"/>
      <c r="U137" s="473"/>
    </row>
    <row r="138" s="2" customFormat="1" customHeight="1" spans="1:21">
      <c r="A138" s="26"/>
      <c r="B138" s="356"/>
      <c r="D138" s="77"/>
      <c r="E138" s="53"/>
      <c r="F138" s="73"/>
      <c r="G138" s="338" t="s">
        <v>274</v>
      </c>
      <c r="H138" s="354"/>
      <c r="I138" s="352"/>
      <c r="J138" s="352"/>
      <c r="K138" s="535"/>
      <c r="L138" s="242"/>
      <c r="M138" s="533" t="s">
        <v>275</v>
      </c>
      <c r="N138" s="405">
        <v>4450</v>
      </c>
      <c r="O138" s="536"/>
      <c r="P138" s="405">
        <f>N138-R154</f>
        <v>104</v>
      </c>
      <c r="Q138" s="557"/>
      <c r="R138" s="298" t="s">
        <v>276</v>
      </c>
      <c r="S138" s="476"/>
      <c r="T138" s="452"/>
      <c r="U138" s="473"/>
    </row>
    <row r="139" s="2" customFormat="1" customHeight="1" spans="1:21">
      <c r="A139" s="26"/>
      <c r="B139" s="356"/>
      <c r="D139" s="77"/>
      <c r="E139" s="53"/>
      <c r="F139" s="73"/>
      <c r="G139" s="338" t="s">
        <v>277</v>
      </c>
      <c r="H139" s="491" t="s">
        <v>278</v>
      </c>
      <c r="I139" s="352"/>
      <c r="J139" s="207"/>
      <c r="K139" s="206"/>
      <c r="L139" s="242"/>
      <c r="M139" s="537"/>
      <c r="N139" s="537"/>
      <c r="O139" s="537"/>
      <c r="P139" s="537"/>
      <c r="Q139" s="537"/>
      <c r="R139" s="298"/>
      <c r="S139" s="476"/>
      <c r="T139" s="452"/>
      <c r="U139" s="473"/>
    </row>
    <row r="140" s="2" customFormat="1" customHeight="1" spans="1:21">
      <c r="A140" s="26"/>
      <c r="B140" s="356"/>
      <c r="D140" s="77"/>
      <c r="E140" s="53"/>
      <c r="F140" s="73"/>
      <c r="G140" s="338"/>
      <c r="H140" s="491" t="s">
        <v>279</v>
      </c>
      <c r="I140" s="538"/>
      <c r="J140" s="539"/>
      <c r="K140" s="540"/>
      <c r="L140" s="242"/>
      <c r="M140" s="541"/>
      <c r="N140" s="541"/>
      <c r="O140" s="541"/>
      <c r="P140" s="541"/>
      <c r="Q140" s="541"/>
      <c r="R140" s="298"/>
      <c r="S140" s="476"/>
      <c r="T140" s="452"/>
      <c r="U140" s="473"/>
    </row>
    <row r="141" s="2" customFormat="1" customHeight="1" spans="1:21">
      <c r="A141" s="26"/>
      <c r="B141" s="356"/>
      <c r="D141" s="77"/>
      <c r="E141" s="53"/>
      <c r="F141" s="73"/>
      <c r="G141" s="498" t="s">
        <v>280</v>
      </c>
      <c r="H141" s="491">
        <v>45494</v>
      </c>
      <c r="I141" s="352"/>
      <c r="J141" s="352"/>
      <c r="K141" s="206"/>
      <c r="L141" s="242"/>
      <c r="M141" s="542" t="s">
        <v>178</v>
      </c>
      <c r="N141" s="543"/>
      <c r="O141" s="543"/>
      <c r="P141" s="543"/>
      <c r="Q141" s="588"/>
      <c r="R141" s="298"/>
      <c r="S141" s="476"/>
      <c r="T141" s="452"/>
      <c r="U141" s="473"/>
    </row>
    <row r="142" s="2" customFormat="1" customHeight="1" spans="1:21">
      <c r="A142" s="26"/>
      <c r="B142" s="356"/>
      <c r="D142" s="77"/>
      <c r="E142" s="53"/>
      <c r="F142" s="189"/>
      <c r="G142" s="499" t="s">
        <v>281</v>
      </c>
      <c r="H142" s="354"/>
      <c r="I142" s="352"/>
      <c r="J142" s="207"/>
      <c r="K142" s="206"/>
      <c r="L142" s="242"/>
      <c r="M142" s="436" t="s">
        <v>282</v>
      </c>
      <c r="N142" s="401"/>
      <c r="O142" s="166">
        <v>44847</v>
      </c>
      <c r="P142" s="197"/>
      <c r="Q142" s="589">
        <f>O142-E2</f>
        <v>-294</v>
      </c>
      <c r="R142" s="356"/>
      <c r="S142" s="476"/>
      <c r="T142" s="452"/>
      <c r="U142" s="473"/>
    </row>
    <row r="143" s="2" customFormat="1" customHeight="1" spans="1:21">
      <c r="A143" s="26"/>
      <c r="B143" s="356"/>
      <c r="D143" s="77"/>
      <c r="E143" s="53"/>
      <c r="F143" s="189"/>
      <c r="G143" s="91"/>
      <c r="H143" s="491"/>
      <c r="I143" s="73"/>
      <c r="J143" s="73"/>
      <c r="K143" s="354"/>
      <c r="L143" s="242"/>
      <c r="M143" s="161" t="s">
        <v>181</v>
      </c>
      <c r="N143" s="162"/>
      <c r="O143" s="163">
        <v>44872</v>
      </c>
      <c r="P143" s="162"/>
      <c r="Q143" s="272">
        <f>O143-E2</f>
        <v>-269</v>
      </c>
      <c r="R143" s="590" t="s">
        <v>182</v>
      </c>
      <c r="S143" s="476"/>
      <c r="T143" s="452"/>
      <c r="U143" s="473"/>
    </row>
    <row r="144" s="2" customFormat="1" ht="21" customHeight="1" spans="1:21">
      <c r="A144" s="26"/>
      <c r="B144" s="71"/>
      <c r="C144" s="93"/>
      <c r="D144" s="77"/>
      <c r="E144" s="53"/>
      <c r="F144" s="73"/>
      <c r="G144" s="91"/>
      <c r="H144" s="354"/>
      <c r="I144" s="207"/>
      <c r="J144" s="207"/>
      <c r="K144" s="206"/>
      <c r="L144" s="242"/>
      <c r="M144" s="161" t="s">
        <v>183</v>
      </c>
      <c r="N144" s="162"/>
      <c r="O144" s="163">
        <v>44862</v>
      </c>
      <c r="P144" s="162"/>
      <c r="Q144" s="272">
        <f>O144-E2</f>
        <v>-279</v>
      </c>
      <c r="R144" s="478" t="s">
        <v>140</v>
      </c>
      <c r="S144" s="476"/>
      <c r="T144" s="452"/>
      <c r="U144" s="473"/>
    </row>
    <row r="145" s="2" customFormat="1" ht="16.5" customHeight="1" spans="1:21">
      <c r="A145" s="26"/>
      <c r="B145" s="356"/>
      <c r="C145" s="93"/>
      <c r="D145" s="77"/>
      <c r="E145" s="53"/>
      <c r="F145" s="189"/>
      <c r="G145" s="500" t="s">
        <v>283</v>
      </c>
      <c r="H145" s="354"/>
      <c r="I145" s="207"/>
      <c r="J145" s="207"/>
      <c r="K145" s="206"/>
      <c r="L145" s="242"/>
      <c r="M145" s="161" t="s">
        <v>184</v>
      </c>
      <c r="N145" s="162"/>
      <c r="O145" s="163">
        <v>44862</v>
      </c>
      <c r="P145" s="544"/>
      <c r="Q145" s="272">
        <f>O145-E2</f>
        <v>-279</v>
      </c>
      <c r="R145" s="298"/>
      <c r="S145" s="476"/>
      <c r="T145" s="452"/>
      <c r="U145" s="473"/>
    </row>
    <row r="146" s="2" customFormat="1" ht="16.5" customHeight="1" spans="1:21">
      <c r="A146" s="26"/>
      <c r="B146" s="93" t="s">
        <v>187</v>
      </c>
      <c r="C146" s="356"/>
      <c r="D146" s="77"/>
      <c r="E146" s="53"/>
      <c r="F146" s="501"/>
      <c r="G146" s="94" t="s">
        <v>284</v>
      </c>
      <c r="H146" s="491"/>
      <c r="I146" s="352"/>
      <c r="J146" s="352"/>
      <c r="K146" s="545"/>
      <c r="L146" s="546"/>
      <c r="M146" s="363"/>
      <c r="N146" s="162"/>
      <c r="O146" s="547"/>
      <c r="P146" s="544"/>
      <c r="Q146" s="402"/>
      <c r="R146" s="591"/>
      <c r="S146" s="476"/>
      <c r="T146" s="452"/>
      <c r="U146" s="473"/>
    </row>
    <row r="147" s="2" customFormat="1" ht="22.5" customHeight="1" spans="1:21">
      <c r="A147" s="26"/>
      <c r="B147" s="93" t="s">
        <v>243</v>
      </c>
      <c r="C147" s="283" t="s">
        <v>187</v>
      </c>
      <c r="D147" s="77"/>
      <c r="E147" s="53"/>
      <c r="F147" s="73"/>
      <c r="G147" s="500"/>
      <c r="H147" s="354"/>
      <c r="I147" s="352"/>
      <c r="J147" s="352"/>
      <c r="K147" s="545"/>
      <c r="L147" s="546"/>
      <c r="M147" s="548"/>
      <c r="N147" s="178"/>
      <c r="O147" s="549"/>
      <c r="P147" s="178"/>
      <c r="Q147" s="465"/>
      <c r="R147" s="592"/>
      <c r="S147" s="476"/>
      <c r="T147" s="452"/>
      <c r="U147" s="473"/>
    </row>
    <row r="148" s="2" customFormat="1" customHeight="1" spans="1:21">
      <c r="A148" s="26"/>
      <c r="B148" s="93"/>
      <c r="C148" s="77" t="s">
        <v>243</v>
      </c>
      <c r="D148" s="77"/>
      <c r="E148" s="53"/>
      <c r="F148" s="73" t="s">
        <v>23</v>
      </c>
      <c r="G148" s="91"/>
      <c r="H148" s="502"/>
      <c r="J148" s="352"/>
      <c r="K148" s="550"/>
      <c r="L148" s="546"/>
      <c r="M148" s="143" t="s">
        <v>188</v>
      </c>
      <c r="N148" s="144"/>
      <c r="O148" s="144"/>
      <c r="P148" s="144"/>
      <c r="Q148" s="262"/>
      <c r="R148" s="593"/>
      <c r="S148" s="476"/>
      <c r="T148" s="452"/>
      <c r="U148" s="473"/>
    </row>
    <row r="149" s="2" customFormat="1" ht="32.25" customHeight="1" spans="1:21">
      <c r="A149" s="26"/>
      <c r="B149" s="503"/>
      <c r="C149" s="356"/>
      <c r="D149" s="77"/>
      <c r="E149" s="53"/>
      <c r="F149" s="73"/>
      <c r="G149" s="91"/>
      <c r="H149" s="491"/>
      <c r="I149" s="207"/>
      <c r="J149" s="207"/>
      <c r="K149" s="550"/>
      <c r="L149" s="546"/>
      <c r="M149" s="220" t="s">
        <v>190</v>
      </c>
      <c r="N149" s="551">
        <f>2774+50</f>
        <v>2824</v>
      </c>
      <c r="O149" s="552"/>
      <c r="P149" s="551">
        <f>N149-D111</f>
        <v>20.1999999999998</v>
      </c>
      <c r="Q149" s="465"/>
      <c r="R149" s="590" t="s">
        <v>191</v>
      </c>
      <c r="S149" s="476"/>
      <c r="T149" s="452"/>
      <c r="U149" s="473"/>
    </row>
    <row r="150" s="2" customFormat="1" ht="19.5" customHeight="1" spans="1:21">
      <c r="A150" s="26"/>
      <c r="B150" s="503"/>
      <c r="D150" s="77"/>
      <c r="E150" s="53"/>
      <c r="F150" s="189"/>
      <c r="G150" s="504"/>
      <c r="H150" s="354"/>
      <c r="I150" s="207"/>
      <c r="J150" s="207"/>
      <c r="K150" s="553"/>
      <c r="L150" s="546"/>
      <c r="M150" s="176" t="s">
        <v>285</v>
      </c>
      <c r="N150" s="178"/>
      <c r="O150" s="163">
        <v>44915</v>
      </c>
      <c r="P150" s="554"/>
      <c r="Q150" s="303">
        <f>O150-E2</f>
        <v>-226</v>
      </c>
      <c r="R150" s="295" t="s">
        <v>179</v>
      </c>
      <c r="S150" s="476"/>
      <c r="T150" s="452"/>
      <c r="U150" s="473"/>
    </row>
    <row r="151" s="2" customFormat="1" ht="30" customHeight="1" spans="1:21">
      <c r="A151" s="26"/>
      <c r="B151" s="356"/>
      <c r="D151" s="77"/>
      <c r="E151" s="53"/>
      <c r="F151" s="73"/>
      <c r="G151" s="505"/>
      <c r="H151" s="354"/>
      <c r="I151" s="207"/>
      <c r="J151" s="207"/>
      <c r="K151" s="206"/>
      <c r="L151" s="546"/>
      <c r="M151" s="167" t="s">
        <v>286</v>
      </c>
      <c r="N151" s="551">
        <f>2842.1</f>
        <v>2842.1</v>
      </c>
      <c r="O151" s="441">
        <v>44884</v>
      </c>
      <c r="P151" s="431">
        <f>N151-D111</f>
        <v>38.2999999999997</v>
      </c>
      <c r="Q151" s="292">
        <f>O151-E2</f>
        <v>-257</v>
      </c>
      <c r="R151" s="464" t="s">
        <v>287</v>
      </c>
      <c r="S151" s="476"/>
      <c r="T151" s="452"/>
      <c r="U151" s="473"/>
    </row>
    <row r="152" s="2" customFormat="1" ht="21" customHeight="1" spans="1:21">
      <c r="A152" s="26"/>
      <c r="B152" s="356"/>
      <c r="D152" s="77"/>
      <c r="E152" s="53"/>
      <c r="F152" s="189"/>
      <c r="G152" s="505"/>
      <c r="H152" s="354"/>
      <c r="I152" s="207"/>
      <c r="J152" s="207"/>
      <c r="K152" s="206"/>
      <c r="L152" s="546"/>
      <c r="M152" s="548"/>
      <c r="N152" s="555"/>
      <c r="O152" s="227"/>
      <c r="P152" s="555"/>
      <c r="Q152" s="227"/>
      <c r="R152" s="475" t="s">
        <v>202</v>
      </c>
      <c r="S152" s="476"/>
      <c r="T152" s="452"/>
      <c r="U152" s="473"/>
    </row>
    <row r="153" s="2" customFormat="1" ht="21" customHeight="1" spans="1:21">
      <c r="A153" s="26"/>
      <c r="B153" s="356"/>
      <c r="D153" s="77"/>
      <c r="E153" s="53"/>
      <c r="F153" s="189"/>
      <c r="G153" s="505"/>
      <c r="H153" s="354"/>
      <c r="I153" s="207"/>
      <c r="J153" s="207"/>
      <c r="K153" s="206"/>
      <c r="L153" s="546"/>
      <c r="M153" s="548"/>
      <c r="N153" s="556"/>
      <c r="O153" s="557"/>
      <c r="P153" s="556"/>
      <c r="Q153" s="557"/>
      <c r="R153" s="475"/>
      <c r="S153" s="476"/>
      <c r="T153" s="452"/>
      <c r="U153" s="473"/>
    </row>
    <row r="154" s="2" customFormat="1" ht="22.5" customHeight="1" spans="1:21">
      <c r="A154" s="26"/>
      <c r="B154" s="356"/>
      <c r="D154" s="77"/>
      <c r="E154" s="53"/>
      <c r="F154" s="501"/>
      <c r="G154" s="506"/>
      <c r="H154" s="491"/>
      <c r="I154" s="207"/>
      <c r="J154" s="207"/>
      <c r="K154" s="206"/>
      <c r="L154" s="546"/>
      <c r="M154" s="558" t="s">
        <v>288</v>
      </c>
      <c r="N154" s="559">
        <v>2853.8</v>
      </c>
      <c r="O154" s="560">
        <v>44906</v>
      </c>
      <c r="P154" s="559">
        <f>N154-D111</f>
        <v>50</v>
      </c>
      <c r="Q154" s="594">
        <f>O154-E2</f>
        <v>-235</v>
      </c>
      <c r="R154" s="305">
        <v>4346</v>
      </c>
      <c r="S154" s="476"/>
      <c r="T154" s="452"/>
      <c r="U154" s="473"/>
    </row>
    <row r="155" s="2" customFormat="1" ht="22.5" customHeight="1" spans="1:21">
      <c r="A155" s="26"/>
      <c r="B155" s="64"/>
      <c r="D155" s="77"/>
      <c r="E155" s="53"/>
      <c r="F155" s="73"/>
      <c r="G155" s="118"/>
      <c r="H155" s="354" t="s">
        <v>23</v>
      </c>
      <c r="I155" s="207"/>
      <c r="J155" s="207"/>
      <c r="K155" s="206"/>
      <c r="L155" s="561"/>
      <c r="M155" s="562" t="s">
        <v>198</v>
      </c>
      <c r="N155" s="222" t="s">
        <v>199</v>
      </c>
      <c r="O155" s="223"/>
      <c r="P155" s="222" t="s">
        <v>200</v>
      </c>
      <c r="Q155" s="223"/>
      <c r="R155" s="356"/>
      <c r="S155" s="476"/>
      <c r="T155" s="452"/>
      <c r="U155" s="473"/>
    </row>
    <row r="156" s="2" customFormat="1" ht="22.5" customHeight="1" spans="1:21">
      <c r="A156" s="26"/>
      <c r="B156" s="64"/>
      <c r="D156" s="77"/>
      <c r="E156" s="53"/>
      <c r="F156" s="73"/>
      <c r="G156" s="118"/>
      <c r="H156" s="354"/>
      <c r="I156" s="207"/>
      <c r="J156" s="207"/>
      <c r="K156" s="206"/>
      <c r="L156" s="546"/>
      <c r="M156" s="161" t="s">
        <v>289</v>
      </c>
      <c r="N156" s="173">
        <v>44895</v>
      </c>
      <c r="O156" s="276"/>
      <c r="P156" s="563"/>
      <c r="Q156" s="595"/>
      <c r="R156" s="356"/>
      <c r="S156" s="476"/>
      <c r="T156" s="452"/>
      <c r="U156" s="473"/>
    </row>
    <row r="157" ht="21" customHeight="1" spans="1:21">
      <c r="A157" s="26"/>
      <c r="B157" s="64"/>
      <c r="C157" s="507"/>
      <c r="D157" s="77"/>
      <c r="E157" s="53"/>
      <c r="F157" s="73"/>
      <c r="G157" s="355" t="s">
        <v>261</v>
      </c>
      <c r="H157" s="508"/>
      <c r="I157" s="207"/>
      <c r="J157" s="207"/>
      <c r="K157" s="207"/>
      <c r="L157" s="546" t="s">
        <v>23</v>
      </c>
      <c r="M157" s="161" t="s">
        <v>290</v>
      </c>
      <c r="N157" s="173">
        <v>44895</v>
      </c>
      <c r="O157" s="564">
        <f>N157-E2</f>
        <v>-246</v>
      </c>
      <c r="P157" s="177"/>
      <c r="Q157" s="484"/>
      <c r="R157" s="307" t="s">
        <v>204</v>
      </c>
      <c r="S157" s="476"/>
      <c r="T157" s="264"/>
      <c r="U157" s="473"/>
    </row>
    <row r="158" ht="32.25" customHeight="1" spans="1:21">
      <c r="A158" s="26"/>
      <c r="B158" s="509"/>
      <c r="C158" s="510"/>
      <c r="D158" s="511"/>
      <c r="E158" s="512"/>
      <c r="F158" s="513"/>
      <c r="G158" s="514"/>
      <c r="H158" s="513"/>
      <c r="I158" s="565"/>
      <c r="J158" s="565"/>
      <c r="K158" s="565"/>
      <c r="L158" s="566"/>
      <c r="M158" s="152" t="s">
        <v>291</v>
      </c>
      <c r="N158" s="177"/>
      <c r="O158" s="435"/>
      <c r="P158" s="173">
        <v>44894</v>
      </c>
      <c r="Q158" s="564">
        <f>P158-E2</f>
        <v>-247</v>
      </c>
      <c r="R158" s="464"/>
      <c r="S158" s="476"/>
      <c r="T158" s="264"/>
      <c r="U158" s="473"/>
    </row>
    <row r="159" ht="7.5" customHeight="1" spans="1:21">
      <c r="A159" s="28"/>
      <c r="B159" s="326"/>
      <c r="C159" s="326"/>
      <c r="D159" s="515"/>
      <c r="E159" s="516"/>
      <c r="F159" s="517"/>
      <c r="G159" s="518"/>
      <c r="H159" s="519"/>
      <c r="I159" s="567"/>
      <c r="J159" s="568"/>
      <c r="K159" s="568"/>
      <c r="L159" s="569"/>
      <c r="M159" s="12"/>
      <c r="N159" s="12"/>
      <c r="O159" s="12"/>
      <c r="P159" s="12"/>
      <c r="Q159" s="12"/>
      <c r="R159" s="12"/>
      <c r="S159" s="476"/>
      <c r="U159" s="450"/>
    </row>
    <row r="160" ht="7.5" customHeight="1" spans="1:21">
      <c r="A160" s="28"/>
      <c r="B160" s="326"/>
      <c r="C160" s="326"/>
      <c r="D160" s="515"/>
      <c r="E160" s="516"/>
      <c r="F160" s="517"/>
      <c r="G160" s="520"/>
      <c r="H160" s="519"/>
      <c r="I160" s="567"/>
      <c r="J160" s="568"/>
      <c r="K160" s="568"/>
      <c r="L160" s="569"/>
      <c r="M160" s="570"/>
      <c r="N160" s="571"/>
      <c r="P160" s="571"/>
      <c r="Q160" s="596"/>
      <c r="R160" s="12"/>
      <c r="S160" s="476"/>
      <c r="U160" s="450"/>
    </row>
    <row r="161" ht="7.5" customHeight="1" spans="1:21">
      <c r="A161" s="28"/>
      <c r="B161" s="326"/>
      <c r="C161" s="326"/>
      <c r="D161" s="515"/>
      <c r="E161" s="516"/>
      <c r="F161" s="517"/>
      <c r="G161" s="520"/>
      <c r="H161" s="519"/>
      <c r="I161" s="567"/>
      <c r="J161" s="568"/>
      <c r="K161" s="568"/>
      <c r="L161" s="569"/>
      <c r="R161" s="12"/>
      <c r="S161" s="476"/>
      <c r="U161" s="450"/>
    </row>
    <row r="162" ht="7.5" customHeight="1" spans="1:21">
      <c r="A162" s="28"/>
      <c r="B162" s="326"/>
      <c r="C162" s="326"/>
      <c r="D162" s="515"/>
      <c r="E162" s="516"/>
      <c r="F162" s="517"/>
      <c r="G162" s="521"/>
      <c r="H162" s="519"/>
      <c r="I162" s="567"/>
      <c r="J162" s="568"/>
      <c r="K162" s="568"/>
      <c r="L162" s="569"/>
      <c r="R162" s="12"/>
      <c r="S162" s="476"/>
      <c r="U162" s="450"/>
    </row>
    <row r="163" ht="7.5" customHeight="1" spans="1:21">
      <c r="A163" s="28"/>
      <c r="B163" s="326"/>
      <c r="C163" s="326"/>
      <c r="D163" s="515"/>
      <c r="E163" s="516"/>
      <c r="F163" s="517"/>
      <c r="G163" s="521"/>
      <c r="H163" s="519"/>
      <c r="I163" s="567"/>
      <c r="J163" s="568"/>
      <c r="K163" s="568"/>
      <c r="L163" s="569"/>
      <c r="M163" s="572"/>
      <c r="P163" s="573"/>
      <c r="R163" s="12"/>
      <c r="S163" s="476"/>
      <c r="U163" s="450"/>
    </row>
    <row r="164" ht="7.5" customHeight="1" spans="1:18">
      <c r="A164" s="522"/>
      <c r="B164" s="523"/>
      <c r="C164" s="523"/>
      <c r="D164" s="522"/>
      <c r="E164" s="522"/>
      <c r="F164" s="522"/>
      <c r="G164" s="522"/>
      <c r="H164" s="522"/>
      <c r="I164" s="522"/>
      <c r="J164" s="522"/>
      <c r="K164" s="522"/>
      <c r="L164" s="522"/>
      <c r="M164" s="574"/>
      <c r="O164" s="233"/>
      <c r="P164" s="575"/>
      <c r="R164" s="522"/>
    </row>
    <row r="165" ht="7.5" customHeight="1" spans="4:17">
      <c r="D165" s="3" t="s">
        <v>292</v>
      </c>
      <c r="M165" s="576"/>
      <c r="N165" s="232"/>
      <c r="P165" s="577"/>
      <c r="Q165" s="309"/>
    </row>
    <row r="166" ht="11.25" customHeight="1" spans="13:18">
      <c r="M166" s="463"/>
      <c r="P166" s="578"/>
      <c r="R166" s="12"/>
    </row>
    <row r="167" ht="11.25" customHeight="1" spans="13:18">
      <c r="M167" s="454"/>
      <c r="P167" s="579"/>
      <c r="R167" s="319"/>
    </row>
    <row r="168" ht="11.25" customHeight="1" spans="7:18">
      <c r="G168" s="524"/>
      <c r="M168" s="454"/>
      <c r="P168" s="579"/>
      <c r="R168" s="597"/>
    </row>
    <row r="169" ht="11.25" customHeight="1" spans="13:18">
      <c r="M169" s="454"/>
      <c r="P169" s="579"/>
      <c r="R169" s="463"/>
    </row>
    <row r="170" ht="11.25" customHeight="1" spans="13:18">
      <c r="M170" s="463"/>
      <c r="P170" s="580"/>
      <c r="R170" s="463"/>
    </row>
    <row r="171" ht="11.25" customHeight="1" spans="13:18">
      <c r="M171" s="581"/>
      <c r="P171" s="582"/>
      <c r="R171" s="454"/>
    </row>
    <row r="172" ht="11.25" customHeight="1" spans="18:18">
      <c r="R172" s="454"/>
    </row>
    <row r="173" ht="11.25" customHeight="1" spans="18:18">
      <c r="R173" s="454"/>
    </row>
    <row r="174" ht="11.25" customHeight="1" spans="18:18">
      <c r="R174" s="462"/>
    </row>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spans="4:4">
      <c r="D184" s="3" t="s">
        <v>23</v>
      </c>
    </row>
    <row r="185" ht="11.25" customHeight="1"/>
    <row r="189" customHeight="1" spans="9:10">
      <c r="I189" s="583"/>
      <c r="J189" s="584"/>
    </row>
    <row r="1217" customHeight="1" spans="18:18">
      <c r="R1217" s="5" t="s">
        <v>292</v>
      </c>
    </row>
    <row r="1227" customHeight="1" spans="18:18">
      <c r="R1227" s="5">
        <v>30</v>
      </c>
    </row>
  </sheetData>
  <protectedRanges>
    <protectedRange sqref="R46 R169:R173 R167 P163 P166:P169 M166:M171 M163 X92:X95 R152:R153 Z13 R103 R15 R114 W96:W103 R110:R112 R57:R59 R87 R13 R95 R146:R149 R133:R134 R130 Z124:Z126 Z68 Z70 Z72:Z73 R83 R116 Z42:Z46 R22 W91 R53 G29 R27 G133:G134 R118:R121 G128 G131 R123:R127 R71 R61 R143:R144 R67 R30:R32 G34:G35 R40:R41 R74:R76 R18 R34:R37 R78:R79 X74:X90 G37:G41" name="remarks_1_1"/>
    <protectedRange sqref="E2" name="date_1_1"/>
    <protectedRange sqref="J111:L114 F61:F67 O147 H12 F157 H15:H17 M39:P39 Q14 M38 O40:O41 M92:P92 Q61 M96:O96 M95:P95 Q114 M155:O155 M142:P142 M120:M121 M91:N91 G151:G153 J151:K158 L152:L158 M12:O16 M124:O124 M20:M22 I58:L69 J148:J150 M103:O103 M70:O70 M45:O45 M67:M69 I136:K136 F15:F33 O93:O94 M111:O116 Q67 Q69 O143:O144 J133:K134 O88 G104:G108 G93 G95 I159:L163 O66:O68 G142 G148 O128:O129 I82:L82 I141:K142 N131 L128:L148 M145:P146 O18:O22 I29:K29 M148:O148 I126:L127 J135 I128:K132 O117:O121 M58:O65 O150 Q20:Q22 I138:K139 I34:L42 M52:O52 O90 N23 I144:K147 I149:I158 D12:E56 O55:P55 M42:P44 D98:D103 I98:L103 O83 E94:E97 M30:O30 M33:O34 M36:O37 N46:N50 I45:L56 M53:N54 M56:N56" name="ac01_1_6"/>
    <protectedRange sqref="D69 F69 I111:I114 F118:F121 F58:F60 M26:M27 G159 D162:H163 N52 K148:K150 H111:H121 M129 D111:F117 N155 H124 G121 I143:K143 I12:L28 H69 G144 G155:G156 N103 H149:H161 H82 D159:F161 H26 H28 F124:F156 D118:E158 H126:H147 L29 I30:L32 F158:G158 J33:L33 E98:E109 F71:F83 E58:E93" name="ac3_1_1"/>
    <protectedRange sqref="H19 H33:H37 H39:H41" name="ac01_1_3_1"/>
    <protectedRange sqref="H18 H20:H25 H27 H29:H32" name="ac3_1_3_1"/>
    <protectedRange sqref="F12:G12 G15:G17 F46 G53 H42:H45 F34:F41 H47:H56 F54:F56" name="ac3_1_4_1"/>
    <protectedRange sqref="I125:L125 J115:K124" name="ac01_1_5_1"/>
    <protectedRange sqref="L115:L124 I115:I124" name="ac3_1_5_1"/>
    <protectedRange sqref="I43:L44" name="ac01_1_6_1"/>
    <protectedRange sqref="R62:R66 R17 R19:R21" name="remarks_1_1_2_1"/>
    <protectedRange sqref="N75" name="ac01_1_6_2"/>
  </protectedRanges>
  <mergeCells count="28">
    <mergeCell ref="E9:H9"/>
    <mergeCell ref="I9:L9"/>
    <mergeCell ref="M9:Q9"/>
    <mergeCell ref="N10:O10"/>
    <mergeCell ref="P10:Q10"/>
    <mergeCell ref="M12:Q12"/>
    <mergeCell ref="M38:Q38"/>
    <mergeCell ref="M45:Q45"/>
    <mergeCell ref="N52:O52"/>
    <mergeCell ref="P52:Q52"/>
    <mergeCell ref="M58:Q58"/>
    <mergeCell ref="M91:Q91"/>
    <mergeCell ref="M96:Q96"/>
    <mergeCell ref="N103:O103"/>
    <mergeCell ref="P103:Q103"/>
    <mergeCell ref="M111:Q111"/>
    <mergeCell ref="M141:Q141"/>
    <mergeCell ref="M148:Q148"/>
    <mergeCell ref="N155:O155"/>
    <mergeCell ref="C2:C3"/>
    <mergeCell ref="D12:D56"/>
    <mergeCell ref="D58:D109"/>
    <mergeCell ref="D111:D158"/>
    <mergeCell ref="E2:E3"/>
    <mergeCell ref="E12:E56"/>
    <mergeCell ref="E58:E109"/>
    <mergeCell ref="E111:E158"/>
    <mergeCell ref="F42:F46"/>
  </mergeCells>
  <conditionalFormatting sqref="P13">
    <cfRule type="cellIs" dxfId="4" priority="374" operator="lessThan">
      <formula>15</formula>
    </cfRule>
    <cfRule type="cellIs" dxfId="5" priority="373" operator="lessThan">
      <formula>0</formula>
    </cfRule>
  </conditionalFormatting>
  <conditionalFormatting sqref="P14">
    <cfRule type="cellIs" dxfId="5" priority="970" operator="lessThan">
      <formula>0</formula>
    </cfRule>
    <cfRule type="cellIs" dxfId="4" priority="969" operator="lessThanOrEqual">
      <formula>15</formula>
    </cfRule>
  </conditionalFormatting>
  <conditionalFormatting sqref="P15">
    <cfRule type="cellIs" dxfId="4" priority="56" operator="lessThan">
      <formula>20</formula>
    </cfRule>
  </conditionalFormatting>
  <conditionalFormatting sqref="P16">
    <cfRule type="cellIs" dxfId="6" priority="13" operator="lessThan">
      <formula>15</formula>
    </cfRule>
  </conditionalFormatting>
  <conditionalFormatting sqref="Q17">
    <cfRule type="cellIs" dxfId="5" priority="787" operator="lessThan">
      <formula>0</formula>
    </cfRule>
    <cfRule type="cellIs" dxfId="4" priority="964" operator="lessThan">
      <formula>10</formula>
    </cfRule>
  </conditionalFormatting>
  <conditionalFormatting sqref="Q18">
    <cfRule type="cellIs" dxfId="7" priority="121" operator="lessThan">
      <formula>0</formula>
    </cfRule>
    <cfRule type="cellIs" dxfId="4" priority="145" operator="lessThan">
      <formula>5</formula>
    </cfRule>
  </conditionalFormatting>
  <conditionalFormatting sqref="Q20">
    <cfRule type="cellIs" dxfId="4" priority="161" operator="lessThan">
      <formula>10</formula>
    </cfRule>
  </conditionalFormatting>
  <conditionalFormatting sqref="Q21">
    <cfRule type="cellIs" dxfId="5" priority="959" operator="lessThan">
      <formula>0</formula>
    </cfRule>
    <cfRule type="cellIs" dxfId="4" priority="855" operator="lessThan">
      <formula>7</formula>
    </cfRule>
  </conditionalFormatting>
  <conditionalFormatting sqref="P23">
    <cfRule type="cellIs" dxfId="4" priority="842" operator="lessThan">
      <formula>15</formula>
    </cfRule>
  </conditionalFormatting>
  <conditionalFormatting sqref="P23:Q23">
    <cfRule type="cellIs" dxfId="5" priority="844" operator="lessThan">
      <formula>0</formula>
    </cfRule>
  </conditionalFormatting>
  <conditionalFormatting sqref="Q23">
    <cfRule type="cellIs" dxfId="4" priority="841" operator="lessThan">
      <formula>14</formula>
    </cfRule>
  </conditionalFormatting>
  <conditionalFormatting sqref="P28">
    <cfRule type="cellIs" dxfId="4" priority="9" operator="lessThan">
      <formula>20</formula>
    </cfRule>
  </conditionalFormatting>
  <conditionalFormatting sqref="P29">
    <cfRule type="cellIs" dxfId="4" priority="11" operator="lessThan">
      <formula>15</formula>
    </cfRule>
  </conditionalFormatting>
  <conditionalFormatting sqref="P30">
    <cfRule type="cellIs" dxfId="4" priority="20" operator="lessThanOrEqual">
      <formula>50</formula>
    </cfRule>
    <cfRule type="cellIs" dxfId="8" priority="21" operator="lessThan">
      <formula>0</formula>
    </cfRule>
  </conditionalFormatting>
  <conditionalFormatting sqref="Q35">
    <cfRule type="cellIs" dxfId="5" priority="16" operator="lessThan">
      <formula>0</formula>
    </cfRule>
    <cfRule type="cellIs" dxfId="4" priority="17" operator="lessThan">
      <formula>10</formula>
    </cfRule>
  </conditionalFormatting>
  <conditionalFormatting sqref="N39">
    <cfRule type="cellIs" dxfId="2" priority="973" stopIfTrue="1" operator="between">
      <formula>#REF!</formula>
      <formula>0</formula>
    </cfRule>
    <cfRule type="cellIs" dxfId="0" priority="974" stopIfTrue="1" operator="lessThan">
      <formula>0</formula>
    </cfRule>
    <cfRule type="cellIs" dxfId="3" priority="972" stopIfTrue="1" operator="between">
      <formula>#REF!</formula>
      <formula>#REF!</formula>
    </cfRule>
  </conditionalFormatting>
  <conditionalFormatting sqref="Q39">
    <cfRule type="cellIs" dxfId="6" priority="971" operator="lessThan">
      <formula>7</formula>
    </cfRule>
  </conditionalFormatting>
  <conditionalFormatting sqref="P46">
    <cfRule type="cellIs" dxfId="4" priority="728" operator="lessThan">
      <formula>10</formula>
    </cfRule>
    <cfRule type="cellIs" dxfId="5" priority="727" operator="lessThan">
      <formula>0</formula>
    </cfRule>
    <cfRule type="cellIs" dxfId="9" priority="695" operator="lessThan">
      <formula>15</formula>
    </cfRule>
    <cfRule type="cellIs" dxfId="5" priority="694" operator="lessThan">
      <formula>0</formula>
    </cfRule>
  </conditionalFormatting>
  <conditionalFormatting sqref="P47:Q47">
    <cfRule type="cellIs" dxfId="4" priority="183" operator="lessThan">
      <formula>15</formula>
    </cfRule>
  </conditionalFormatting>
  <conditionalFormatting sqref="Q51">
    <cfRule type="cellIs" dxfId="4" priority="22" operator="lessThan">
      <formula>15</formula>
    </cfRule>
  </conditionalFormatting>
  <conditionalFormatting sqref="Q55">
    <cfRule type="cellIs" dxfId="5" priority="51" operator="lessThan">
      <formula>0</formula>
    </cfRule>
    <cfRule type="cellIs" dxfId="6" priority="52" operator="lessThan">
      <formula>30</formula>
    </cfRule>
  </conditionalFormatting>
  <conditionalFormatting sqref="P56">
    <cfRule type="cellIs" dxfId="5" priority="1" operator="lessThan">
      <formula>0</formula>
    </cfRule>
    <cfRule type="cellIs" dxfId="4" priority="2" operator="lessThan">
      <formula>26</formula>
    </cfRule>
  </conditionalFormatting>
  <conditionalFormatting sqref="E57">
    <cfRule type="expression" dxfId="10" priority="859" stopIfTrue="1">
      <formula>E57="Serviceable"</formula>
    </cfRule>
    <cfRule type="expression" dxfId="11" priority="860" stopIfTrue="1">
      <formula>E57="Maint."</formula>
    </cfRule>
  </conditionalFormatting>
  <conditionalFormatting sqref="S57">
    <cfRule type="cellIs" dxfId="3" priority="856" stopIfTrue="1" operator="between">
      <formula>#REF!</formula>
      <formula>#REF!</formula>
    </cfRule>
    <cfRule type="cellIs" dxfId="2" priority="857" stopIfTrue="1" operator="between">
      <formula>#REF!</formula>
      <formula>0</formula>
    </cfRule>
    <cfRule type="cellIs" dxfId="0" priority="858" stopIfTrue="1" operator="lessThan">
      <formula>0</formula>
    </cfRule>
  </conditionalFormatting>
  <conditionalFormatting sqref="P63">
    <cfRule type="cellIs" dxfId="6" priority="228" operator="lessThan">
      <formula>30</formula>
    </cfRule>
  </conditionalFormatting>
  <conditionalFormatting sqref="Q64">
    <cfRule type="cellIs" dxfId="4" priority="142" operator="lessThan">
      <formula>10</formula>
    </cfRule>
    <cfRule type="cellIs" dxfId="7" priority="100" operator="lessThan">
      <formula>0</formula>
    </cfRule>
  </conditionalFormatting>
  <conditionalFormatting sqref="Q65">
    <cfRule type="cellIs" dxfId="4" priority="475" operator="lessThan">
      <formula>10</formula>
    </cfRule>
  </conditionalFormatting>
  <conditionalFormatting sqref="Q66">
    <cfRule type="cellIs" dxfId="4" priority="483" operator="lessThan">
      <formula>14</formula>
    </cfRule>
  </conditionalFormatting>
  <conditionalFormatting sqref="Q67">
    <cfRule type="cellIs" dxfId="4" priority="482" operator="lessThan">
      <formula>7</formula>
    </cfRule>
  </conditionalFormatting>
  <conditionalFormatting sqref="Q68">
    <cfRule type="cellIs" dxfId="6" priority="141" operator="lessThan">
      <formula>10</formula>
    </cfRule>
  </conditionalFormatting>
  <conditionalFormatting sqref="P70">
    <cfRule type="cellIs" dxfId="4" priority="323" operator="lessThanOrEqual">
      <formula>15</formula>
    </cfRule>
  </conditionalFormatting>
  <conditionalFormatting sqref="P70:Q70">
    <cfRule type="cellIs" dxfId="5" priority="324" operator="lessThan">
      <formula>0</formula>
    </cfRule>
  </conditionalFormatting>
  <conditionalFormatting sqref="Q70">
    <cfRule type="cellIs" dxfId="4" priority="520" operator="lessThan">
      <formula>7</formula>
    </cfRule>
  </conditionalFormatting>
  <conditionalFormatting sqref="Q71">
    <cfRule type="cellIs" dxfId="5" priority="143" operator="lessThan">
      <formula>0</formula>
    </cfRule>
  </conditionalFormatting>
  <conditionalFormatting sqref="N75">
    <cfRule type="cellIs" dxfId="3" priority="3" stopIfTrue="1" operator="between">
      <formula>#REF!</formula>
      <formula>#REF!</formula>
    </cfRule>
    <cfRule type="cellIs" dxfId="2" priority="4" stopIfTrue="1" operator="between">
      <formula>#REF!</formula>
      <formula>0</formula>
    </cfRule>
    <cfRule type="cellIs" dxfId="0" priority="5" stopIfTrue="1" operator="lessThan">
      <formula>0</formula>
    </cfRule>
  </conditionalFormatting>
  <conditionalFormatting sqref="P75">
    <cfRule type="cellIs" dxfId="8" priority="269" operator="lessThan">
      <formula>0</formula>
    </cfRule>
    <cfRule type="cellIs" dxfId="4" priority="266" operator="lessThanOrEqual">
      <formula>20</formula>
    </cfRule>
    <cfRule type="cellIs" dxfId="5" priority="267" operator="lessThan">
      <formula>0</formula>
    </cfRule>
    <cfRule type="cellIs" dxfId="4" priority="268" operator="lessThanOrEqual">
      <formula>15</formula>
    </cfRule>
  </conditionalFormatting>
  <conditionalFormatting sqref="P82">
    <cfRule type="cellIs" dxfId="12" priority="37" operator="lessThan">
      <formula>30</formula>
    </cfRule>
    <cfRule type="cellIs" dxfId="13" priority="38" operator="lessThan">
      <formula>0</formula>
    </cfRule>
  </conditionalFormatting>
  <conditionalFormatting sqref="Q83">
    <cfRule type="cellIs" dxfId="12" priority="42" operator="lessThanOrEqual">
      <formula>20</formula>
    </cfRule>
    <cfRule type="cellIs" dxfId="13" priority="41" operator="lessThan">
      <formula>0</formula>
    </cfRule>
  </conditionalFormatting>
  <conditionalFormatting sqref="P87">
    <cfRule type="cellIs" dxfId="5" priority="35" operator="lessThan">
      <formula>0</formula>
    </cfRule>
    <cfRule type="cellIs" dxfId="4" priority="36" operator="lessThan">
      <formula>30</formula>
    </cfRule>
  </conditionalFormatting>
  <conditionalFormatting sqref="Q88">
    <cfRule type="cellIs" dxfId="13" priority="30" operator="lessThan">
      <formula>0</formula>
    </cfRule>
    <cfRule type="cellIs" dxfId="12" priority="31" operator="lessThan">
      <formula>14</formula>
    </cfRule>
  </conditionalFormatting>
  <conditionalFormatting sqref="Q90">
    <cfRule type="cellIs" dxfId="12" priority="44" operator="lessThan">
      <formula>45</formula>
    </cfRule>
    <cfRule type="cellIs" dxfId="13" priority="43" operator="lessThan">
      <formula>0</formula>
    </cfRule>
  </conditionalFormatting>
  <conditionalFormatting sqref="N92">
    <cfRule type="cellIs" dxfId="2" priority="951" stopIfTrue="1" operator="between">
      <formula>#REF!</formula>
      <formula>0</formula>
    </cfRule>
    <cfRule type="cellIs" dxfId="3" priority="950" stopIfTrue="1" operator="between">
      <formula>#REF!</formula>
      <formula>#REF!</formula>
    </cfRule>
    <cfRule type="cellIs" dxfId="0" priority="952" stopIfTrue="1" operator="lessThan">
      <formula>0</formula>
    </cfRule>
  </conditionalFormatting>
  <conditionalFormatting sqref="Q92">
    <cfRule type="cellIs" dxfId="9" priority="850" operator="lessThan">
      <formula>7</formula>
    </cfRule>
  </conditionalFormatting>
  <conditionalFormatting sqref="Q93">
    <cfRule type="cellIs" dxfId="4" priority="943" operator="lessThan">
      <formula>10</formula>
    </cfRule>
  </conditionalFormatting>
  <conditionalFormatting sqref="P97">
    <cfRule type="cellIs" dxfId="5" priority="622" operator="lessThan">
      <formula>0</formula>
    </cfRule>
    <cfRule type="cellIs" dxfId="4" priority="623" operator="lessThan">
      <formula>15</formula>
    </cfRule>
  </conditionalFormatting>
  <conditionalFormatting sqref="P98:Q98">
    <cfRule type="cellIs" dxfId="4" priority="181" operator="lessThan">
      <formula>15</formula>
    </cfRule>
  </conditionalFormatting>
  <conditionalFormatting sqref="P106">
    <cfRule type="cellIs" dxfId="9" priority="59" operator="lessThan">
      <formula>50</formula>
    </cfRule>
  </conditionalFormatting>
  <conditionalFormatting sqref="P109">
    <cfRule type="cellIs" dxfId="5" priority="6" operator="lessThan">
      <formula>0</formula>
    </cfRule>
    <cfRule type="cellIs" dxfId="4" priority="7" operator="lessThan">
      <formula>60</formula>
    </cfRule>
  </conditionalFormatting>
  <conditionalFormatting sqref="E110">
    <cfRule type="expression" dxfId="10" priority="988" stopIfTrue="1">
      <formula>E110="Serviceable"</formula>
    </cfRule>
    <cfRule type="expression" dxfId="11" priority="989" stopIfTrue="1">
      <formula>E110="Maint."</formula>
    </cfRule>
  </conditionalFormatting>
  <conditionalFormatting sqref="P116">
    <cfRule type="cellIs" dxfId="4" priority="487" operator="lessThanOrEqual">
      <formula>15</formula>
    </cfRule>
    <cfRule type="cellIs" dxfId="8" priority="488" operator="lessThan">
      <formula>0</formula>
    </cfRule>
  </conditionalFormatting>
  <conditionalFormatting sqref="Q117">
    <cfRule type="cellIs" dxfId="4" priority="491" operator="lessThan">
      <formula>10</formula>
    </cfRule>
    <cfRule type="cellIs" dxfId="14" priority="490" operator="lessThan">
      <formula>0</formula>
    </cfRule>
  </conditionalFormatting>
  <conditionalFormatting sqref="Q120">
    <cfRule type="cellIs" dxfId="4" priority="677" operator="lessThan">
      <formula>7</formula>
    </cfRule>
  </conditionalFormatting>
  <conditionalFormatting sqref="Q121">
    <cfRule type="cellIs" dxfId="4" priority="202" operator="lessThan">
      <formula>10</formula>
    </cfRule>
    <cfRule type="cellIs" dxfId="14" priority="201" operator="lessThan">
      <formula>0</formula>
    </cfRule>
  </conditionalFormatting>
  <conditionalFormatting sqref="N124">
    <cfRule type="cellIs" dxfId="3" priority="936" stopIfTrue="1" operator="between">
      <formula>#REF!</formula>
      <formula>#REF!</formula>
    </cfRule>
    <cfRule type="cellIs" dxfId="0" priority="938" stopIfTrue="1" operator="lessThan">
      <formula>0</formula>
    </cfRule>
    <cfRule type="cellIs" dxfId="2" priority="937" stopIfTrue="1" operator="between">
      <formula>#REF!</formula>
      <formula>0</formula>
    </cfRule>
  </conditionalFormatting>
  <conditionalFormatting sqref="P124">
    <cfRule type="cellIs" dxfId="6" priority="935" operator="lessThan">
      <formula>15</formula>
    </cfRule>
    <cfRule type="cellIs" dxfId="5" priority="934" operator="lessThan">
      <formula>0</formula>
    </cfRule>
  </conditionalFormatting>
  <conditionalFormatting sqref="Q124">
    <cfRule type="cellIs" dxfId="6" priority="928" operator="lessThan">
      <formula>14</formula>
    </cfRule>
  </conditionalFormatting>
  <conditionalFormatting sqref="P127">
    <cfRule type="cellIs" dxfId="4" priority="528" operator="lessThan">
      <formula>15</formula>
    </cfRule>
    <cfRule type="cellIs" dxfId="5" priority="527" operator="lessThan">
      <formula>0</formula>
    </cfRule>
  </conditionalFormatting>
  <conditionalFormatting sqref="P130">
    <cfRule type="cellIs" dxfId="4" priority="231" operator="lessThan">
      <formula>20</formula>
    </cfRule>
  </conditionalFormatting>
  <conditionalFormatting sqref="N131">
    <cfRule type="cellIs" dxfId="0" priority="265" stopIfTrue="1" operator="lessThan">
      <formula>0</formula>
    </cfRule>
    <cfRule type="cellIs" dxfId="2" priority="264" stopIfTrue="1" operator="between">
      <formula>#REF!</formula>
      <formula>0</formula>
    </cfRule>
    <cfRule type="cellIs" dxfId="3" priority="263" stopIfTrue="1" operator="between">
      <formula>#REF!</formula>
      <formula>#REF!</formula>
    </cfRule>
  </conditionalFormatting>
  <conditionalFormatting sqref="P131">
    <cfRule type="cellIs" dxfId="9" priority="262" operator="lessThan">
      <formula>15</formula>
    </cfRule>
  </conditionalFormatting>
  <conditionalFormatting sqref="Q135">
    <cfRule type="cellIs" dxfId="14" priority="112" operator="lessThan">
      <formula>0</formula>
    </cfRule>
    <cfRule type="cellIs" dxfId="4" priority="199" operator="lessThan">
      <formula>60</formula>
    </cfRule>
  </conditionalFormatting>
  <conditionalFormatting sqref="P136:Q136">
    <cfRule type="cellIs" dxfId="4" priority="208" operator="lessThan">
      <formula>20</formula>
    </cfRule>
    <cfRule type="cellIs" dxfId="5" priority="207" operator="lessThan">
      <formula>0</formula>
    </cfRule>
  </conditionalFormatting>
  <conditionalFormatting sqref="Q137">
    <cfRule type="cellIs" dxfId="14" priority="111" operator="lessThan">
      <formula>0</formula>
    </cfRule>
    <cfRule type="cellIs" dxfId="4" priority="196" operator="lessThan">
      <formula>14</formula>
    </cfRule>
  </conditionalFormatting>
  <conditionalFormatting sqref="N142">
    <cfRule type="cellIs" dxfId="0" priority="461" stopIfTrue="1" operator="lessThan">
      <formula>0</formula>
    </cfRule>
    <cfRule type="cellIs" dxfId="2" priority="460" stopIfTrue="1" operator="between">
      <formula>#REF!</formula>
      <formula>0</formula>
    </cfRule>
    <cfRule type="cellIs" dxfId="3" priority="459" stopIfTrue="1" operator="between">
      <formula>#REF!</formula>
      <formula>#REF!</formula>
    </cfRule>
  </conditionalFormatting>
  <conditionalFormatting sqref="P149">
    <cfRule type="cellIs" dxfId="4" priority="732" operator="lessThan">
      <formula>15</formula>
    </cfRule>
    <cfRule type="cellIs" dxfId="5" priority="731" operator="lessThan">
      <formula>0</formula>
    </cfRule>
  </conditionalFormatting>
  <conditionalFormatting sqref="Q150">
    <cfRule type="cellIs" dxfId="5" priority="197" operator="lessThan">
      <formula>0</formula>
    </cfRule>
    <cfRule type="cellIs" dxfId="4" priority="198" operator="lessThan">
      <formula>20</formula>
    </cfRule>
  </conditionalFormatting>
  <conditionalFormatting sqref="P151:Q151">
    <cfRule type="cellIs" dxfId="4" priority="179" operator="lessThan">
      <formula>15</formula>
    </cfRule>
  </conditionalFormatting>
  <conditionalFormatting sqref="Q151">
    <cfRule type="cellIs" dxfId="14" priority="114" operator="lessThan">
      <formula>0</formula>
    </cfRule>
  </conditionalFormatting>
  <conditionalFormatting sqref="P154:Q154">
    <cfRule type="cellIs" dxfId="4" priority="164" operator="lessThan">
      <formula>10</formula>
    </cfRule>
    <cfRule type="cellIs" dxfId="5" priority="163" operator="lessThan">
      <formula>0</formula>
    </cfRule>
  </conditionalFormatting>
  <conditionalFormatting sqref="O156">
    <cfRule type="cellIs" dxfId="4" priority="177" operator="lessThan">
      <formula>30</formula>
    </cfRule>
    <cfRule type="cellIs" dxfId="5" priority="176" operator="lessThan">
      <formula>0</formula>
    </cfRule>
  </conditionalFormatting>
  <conditionalFormatting sqref="N114:N116">
    <cfRule type="cellIs" dxfId="0" priority="486" stopIfTrue="1" operator="lessThan">
      <formula>0</formula>
    </cfRule>
    <cfRule type="cellIs" dxfId="3" priority="484" stopIfTrue="1" operator="between">
      <formula>#REF!</formula>
      <formula>#REF!</formula>
    </cfRule>
    <cfRule type="cellIs" dxfId="2" priority="485" stopIfTrue="1" operator="between">
      <formula>#REF!</formula>
      <formula>0</formula>
    </cfRule>
  </conditionalFormatting>
  <conditionalFormatting sqref="P15:P16">
    <cfRule type="cellIs" dxfId="5" priority="12" operator="lessThan">
      <formula>0</formula>
    </cfRule>
  </conditionalFormatting>
  <conditionalFormatting sqref="P28:P29">
    <cfRule type="cellIs" dxfId="5" priority="8" operator="lessThan">
      <formula>0</formula>
    </cfRule>
  </conditionalFormatting>
  <conditionalFormatting sqref="P32:P37">
    <cfRule type="cellIs" dxfId="8" priority="19" operator="lessThan">
      <formula>0</formula>
    </cfRule>
    <cfRule type="cellIs" dxfId="4" priority="18" operator="lessThanOrEqual">
      <formula>50</formula>
    </cfRule>
  </conditionalFormatting>
  <conditionalFormatting sqref="P48:P50">
    <cfRule type="cellIs" dxfId="5" priority="173" operator="lessThan">
      <formula>0</formula>
    </cfRule>
    <cfRule type="cellIs" dxfId="4" priority="174" operator="lessThan">
      <formula>26</formula>
    </cfRule>
  </conditionalFormatting>
  <conditionalFormatting sqref="P53:P54">
    <cfRule type="cellIs" dxfId="5" priority="14" operator="lessThan">
      <formula>0</formula>
    </cfRule>
    <cfRule type="cellIs" dxfId="4" priority="15" operator="lessThan">
      <formula>26</formula>
    </cfRule>
  </conditionalFormatting>
  <conditionalFormatting sqref="P77:P81">
    <cfRule type="cellIs" dxfId="5" priority="782" operator="lessThan">
      <formula>0</formula>
    </cfRule>
  </conditionalFormatting>
  <conditionalFormatting sqref="P99:P102">
    <cfRule type="cellIs" dxfId="5" priority="169" operator="lessThan">
      <formula>0</formula>
    </cfRule>
    <cfRule type="cellIs" dxfId="6" priority="170" operator="lessThan">
      <formula>15</formula>
    </cfRule>
  </conditionalFormatting>
  <conditionalFormatting sqref="P113:P114">
    <cfRule type="cellIs" dxfId="4" priority="924" operator="lessThanOrEqual">
      <formula>15</formula>
    </cfRule>
    <cfRule type="cellIs" dxfId="5" priority="925" operator="lessThan">
      <formula>0</formula>
    </cfRule>
  </conditionalFormatting>
  <conditionalFormatting sqref="P130:P131">
    <cfRule type="cellIs" dxfId="5" priority="230" operator="lessThan">
      <formula>0</formula>
    </cfRule>
  </conditionalFormatting>
  <conditionalFormatting sqref="P133:P134">
    <cfRule type="cellIs" dxfId="5" priority="251" operator="lessThan">
      <formula>0</formula>
    </cfRule>
    <cfRule type="cellIs" dxfId="4" priority="252" operator="lessThan">
      <formula>30</formula>
    </cfRule>
  </conditionalFormatting>
  <conditionalFormatting sqref="Q19:Q20">
    <cfRule type="cellIs" dxfId="5" priority="160" operator="lessThan">
      <formula>0</formula>
    </cfRule>
  </conditionalFormatting>
  <conditionalFormatting sqref="Q24:Q25">
    <cfRule type="cellIs" dxfId="4" priority="75" operator="lessThan">
      <formula>10</formula>
    </cfRule>
  </conditionalFormatting>
  <conditionalFormatting sqref="Q31:Q32">
    <cfRule type="cellIs" dxfId="4" priority="108" operator="lessThan">
      <formula>10</formula>
    </cfRule>
    <cfRule type="cellIs" dxfId="5" priority="107" operator="lessThan">
      <formula>0</formula>
    </cfRule>
  </conditionalFormatting>
  <conditionalFormatting sqref="Q39:Q44">
    <cfRule type="cellIs" dxfId="5" priority="60" operator="lessThan">
      <formula>0</formula>
    </cfRule>
  </conditionalFormatting>
  <conditionalFormatting sqref="Q40:Q41">
    <cfRule type="cellIs" dxfId="4" priority="61" operator="lessThan">
      <formula>10</formula>
    </cfRule>
  </conditionalFormatting>
  <conditionalFormatting sqref="Q42:Q44">
    <cfRule type="cellIs" dxfId="6" priority="968" operator="lessThan">
      <formula>30</formula>
    </cfRule>
  </conditionalFormatting>
  <conditionalFormatting sqref="Q65:Q67">
    <cfRule type="cellIs" dxfId="5" priority="474" operator="lessThan">
      <formula>0</formula>
    </cfRule>
  </conditionalFormatting>
  <conditionalFormatting sqref="Q71:Q72">
    <cfRule type="cellIs" dxfId="4" priority="144" operator="lessThan">
      <formula>10</formula>
    </cfRule>
  </conditionalFormatting>
  <conditionalFormatting sqref="Q73:Q74">
    <cfRule type="cellIs" dxfId="9" priority="476" operator="lessThan">
      <formula>15</formula>
    </cfRule>
  </conditionalFormatting>
  <conditionalFormatting sqref="Q92:Q95">
    <cfRule type="cellIs" dxfId="5" priority="117" operator="lessThan">
      <formula>0</formula>
    </cfRule>
  </conditionalFormatting>
  <conditionalFormatting sqref="Q101:Q102">
    <cfRule type="cellIs" dxfId="4" priority="63" operator="lessThan">
      <formula>15</formula>
    </cfRule>
  </conditionalFormatting>
  <conditionalFormatting sqref="Q104:Q105">
    <cfRule type="cellIs" dxfId="5" priority="189" operator="lessThan">
      <formula>0</formula>
    </cfRule>
    <cfRule type="cellIs" dxfId="4" priority="136" operator="lessThan">
      <formula>30</formula>
    </cfRule>
  </conditionalFormatting>
  <conditionalFormatting sqref="Q107:Q108">
    <cfRule type="cellIs" dxfId="5" priority="57" operator="lessThan">
      <formula>0</formula>
    </cfRule>
    <cfRule type="cellIs" dxfId="9" priority="58" operator="lessThan">
      <formula>15</formula>
    </cfRule>
  </conditionalFormatting>
  <conditionalFormatting sqref="Q118:Q119">
    <cfRule type="cellIs" dxfId="4" priority="489" operator="lessThan">
      <formula>14</formula>
    </cfRule>
  </conditionalFormatting>
  <conditionalFormatting sqref="Q118:Q120">
    <cfRule type="cellIs" dxfId="5" priority="158" operator="lessThan">
      <formula>0</formula>
    </cfRule>
  </conditionalFormatting>
  <conditionalFormatting sqref="Q124:Q126">
    <cfRule type="cellIs" dxfId="5" priority="397" operator="lessThan">
      <formula>0</formula>
    </cfRule>
  </conditionalFormatting>
  <conditionalFormatting sqref="Q125:Q126">
    <cfRule type="cellIs" dxfId="4" priority="669" operator="lessThan">
      <formula>10</formula>
    </cfRule>
  </conditionalFormatting>
  <conditionalFormatting sqref="Q142:Q145">
    <cfRule type="cellIs" dxfId="6" priority="458" operator="lessThan">
      <formula>15</formula>
    </cfRule>
    <cfRule type="cellIs" dxfId="14" priority="453" operator="lessThan">
      <formula>0</formula>
    </cfRule>
  </conditionalFormatting>
  <conditionalFormatting sqref="Q19 Q94">
    <cfRule type="cellIs" dxfId="4" priority="966" operator="lessThan">
      <formula>14</formula>
    </cfRule>
  </conditionalFormatting>
  <conditionalFormatting sqref="Q26:Q27 Q129">
    <cfRule type="cellIs" dxfId="4" priority="927" operator="lessThan">
      <formula>10</formula>
    </cfRule>
    <cfRule type="cellIs" dxfId="5" priority="926" operator="lessThan">
      <formula>0</formula>
    </cfRule>
  </conditionalFormatting>
  <conditionalFormatting sqref="P58 P60:P61">
    <cfRule type="cellIs" dxfId="5" priority="948" operator="lessThan">
      <formula>0</formula>
    </cfRule>
    <cfRule type="cellIs" dxfId="4" priority="947" operator="lessThanOrEqual">
      <formula>15</formula>
    </cfRule>
  </conditionalFormatting>
  <conditionalFormatting sqref="N61:N65 S68:S110 N70">
    <cfRule type="cellIs" dxfId="2" priority="956" stopIfTrue="1" operator="between">
      <formula>#REF!</formula>
      <formula>0</formula>
    </cfRule>
    <cfRule type="cellIs" dxfId="3" priority="955" stopIfTrue="1" operator="between">
      <formula>#REF!</formula>
      <formula>#REF!</formula>
    </cfRule>
    <cfRule type="cellIs" dxfId="0" priority="957" stopIfTrue="1" operator="lessThan">
      <formula>0</formula>
    </cfRule>
  </conditionalFormatting>
  <conditionalFormatting sqref="P77:P81 Q95">
    <cfRule type="cellIs" dxfId="4" priority="783" operator="lessThan">
      <formula>30</formula>
    </cfRule>
  </conditionalFormatting>
  <conditionalFormatting sqref="P84:P86 P89">
    <cfRule type="cellIs" dxfId="13" priority="39" operator="lessThan">
      <formula>0</formula>
    </cfRule>
    <cfRule type="cellIs" dxfId="12" priority="40" operator="lessThan">
      <formula>30</formula>
    </cfRule>
  </conditionalFormatting>
  <dataValidations count="1">
    <dataValidation type="list" allowBlank="1" showInputMessage="1" showErrorMessage="1" sqref="E57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57:JB69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57:SX69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57:ACT69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57:AMP69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57:AWL69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57:BGH69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57:BQD69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57:BZZ69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57:CJV69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57:CTR69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57:DDN69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57:DNJ69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57:DXF69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57:EHB69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57:EQX69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57:FAT69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57:FKP69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57:FUL69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57:GEH69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57:GOD69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57:GXZ69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57:HHV69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57:HRR69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57:IBN69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57:ILJ69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57:IVF69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57:JFB69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57:JOX69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57:JYT69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57:KIP69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57:KSL69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57:LCH69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57:LMD69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57:LVZ69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57:MFV69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57:MPR69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57:MZN69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57:NJJ69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57:NTF69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57:ODB69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57:OMX69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57:OWT69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57:PGP69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57:PQL69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57:QAH69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57:QKD69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57:QTZ69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57:RDV69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57:RNR69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57:RXN69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57:SHJ69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57:SRF69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57:TBB69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57:TKX69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57:TUT69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57:UEP69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57:UOL69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57:UYH69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57:VID69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57:VRZ69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57:WBV69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57:WLR69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57:WVN69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formula1>"Serviceable, Maint., Defect"</formula1>
    </dataValidation>
  </dataValidations>
  <printOptions horizontalCentered="1" verticalCentered="1"/>
  <pageMargins left="0.236220472440945" right="0.236220472440945" top="0.748031496062992" bottom="0.748031496062992" header="0.31496062992126" footer="0.31496062992126"/>
  <pageSetup paperSize="9" scale="37" fitToHeight="0" orientation="landscape" horizontalDpi="300" verticalDpi="300"/>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7" max="19" man="1"/>
    <brk id="110" max="1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14:M17"/>
  <sheetViews>
    <sheetView workbookViewId="0">
      <selection activeCell="I26" sqref="I26"/>
    </sheetView>
  </sheetViews>
  <sheetFormatPr defaultColWidth="9" defaultRowHeight="15"/>
  <cols>
    <col min="13" max="13" width="9.71428571428571" customWidth="1"/>
  </cols>
  <sheetData>
    <row r="14" spans="11:12">
      <c r="K14" s="1"/>
      <c r="L14" s="1"/>
    </row>
    <row r="16" spans="12:13">
      <c r="L16" s="1"/>
      <c r="M16" s="1"/>
    </row>
    <row r="17" spans="12:12">
      <c r="L17" s="1"/>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LAMPIRAN 1 - A</vt:lpstr>
      <vt:lpstr>LAMPIRAN 1 - B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Nurulazhan Sallehuddin</cp:lastModifiedBy>
  <dcterms:created xsi:type="dcterms:W3CDTF">2014-11-27T17:57:00Z</dcterms:created>
  <cp:lastPrinted>2023-08-02T11:01:00Z</cp:lastPrinted>
  <dcterms:modified xsi:type="dcterms:W3CDTF">2023-08-03T03:39:43Z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5E10A36B48434B43B1D76F72220696B8_13</vt:lpwstr>
  </property>
</Properties>
</file>