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/>
  <mc:AlternateContent xmlns:mc="http://schemas.openxmlformats.org/markup-compatibility/2006">
    <mc:Choice Requires="x15">
      <x15ac:absPath xmlns:x15ac="http://schemas.microsoft.com/office/spreadsheetml/2010/11/ac" url="C:\Users\apmm3\OneDrive\Desktop\AS365N3 MMEA\AO &amp; DAILY STATUS\2024\JAN 2024\"/>
    </mc:Choice>
  </mc:AlternateContent>
  <xr:revisionPtr revIDLastSave="0" documentId="13_ncr:1_{6927A3A1-B4E6-4F10-9648-0C67D36CF7B7}" xr6:coauthVersionLast="47" xr6:coauthVersionMax="47" xr10:uidLastSave="{00000000-0000-0000-0000-000000000000}"/>
  <bookViews>
    <workbookView xWindow="15" yWindow="0" windowWidth="28785" windowHeight="16200" activeTab="1" xr2:uid="{00000000-000D-0000-FFFF-FFFF00000000}"/>
  </bookViews>
  <sheets>
    <sheet name="LAMPIRAN G-1 " sheetId="2" r:id="rId1"/>
    <sheet name="LAMPIRAN G-2 " sheetId="3" r:id="rId2"/>
  </sheets>
  <externalReferences>
    <externalReference r:id="rId3"/>
  </externalReferences>
  <definedNames>
    <definedName name="aa_hours_table" localSheetId="0">#REF!</definedName>
    <definedName name="aa_hours_table" localSheetId="1">#REF!</definedName>
    <definedName name="aa_hours_table">#REF!</definedName>
    <definedName name="aaa_DailyData" localSheetId="0">#REF!</definedName>
    <definedName name="aaa_DailyData" localSheetId="1">#REF!</definedName>
    <definedName name="aaa_DailyData">#REF!</definedName>
    <definedName name="aaa_DailyRecord" localSheetId="0">#REF!</definedName>
    <definedName name="aaa_DailyRecord" localSheetId="1">#REF!</definedName>
    <definedName name="aaa_DailyRecord">#REF!</definedName>
    <definedName name="aaa_email_BBerry" localSheetId="1">[1]Calculation!$A$1:$B$54</definedName>
    <definedName name="aaa_email_BBerry">[1]Calculation!$A$1:$B$54</definedName>
    <definedName name="aaa_recordTransfer" localSheetId="0">#REF!</definedName>
    <definedName name="aaa_recordTransfer" localSheetId="1">#REF!</definedName>
    <definedName name="aaa_recordTransfer">#REF!</definedName>
    <definedName name="aaaaaa" localSheetId="1">'[1]email Attachment (3)'!$A$1:$A$29</definedName>
    <definedName name="aaaaaa">'[1]email Attachment (3)'!$A$1:$A$29</definedName>
    <definedName name="chartRemaining" localSheetId="0">#REF!</definedName>
    <definedName name="chartRemaining" localSheetId="1">#REF!</definedName>
    <definedName name="chartRemaining">#REF!</definedName>
    <definedName name="cyclesperday" localSheetId="1">'[1]AC Status Update'!$B$2</definedName>
    <definedName name="cyclesperday">'[1]AC Status Update'!$B$2</definedName>
    <definedName name="data_status" localSheetId="1">[1]Chart!$B$3:$C$21</definedName>
    <definedName name="data_status">[1]Chart!$B$3:$C$21</definedName>
    <definedName name="data_status2" localSheetId="1">[1]Chart!$F$3:$G$21</definedName>
    <definedName name="data_status2">[1]Chart!$F$3:$G$21</definedName>
    <definedName name="E_HMB" localSheetId="1">'[1]AC Status Update'!$A$2000:$G$2036</definedName>
    <definedName name="E_HMB">'[1]AC Status Update'!$A$2000:$G$2036</definedName>
    <definedName name="E_HMB_Date" localSheetId="1">'[1]AC Status Update'!$B$2005</definedName>
    <definedName name="E_HMB_Date">'[1]AC Status Update'!$B$2005</definedName>
    <definedName name="E_HMD" localSheetId="1">'[1]AC Status Update'!$A$2100:$G$2136</definedName>
    <definedName name="E_HMD">'[1]AC Status Update'!$A$2100:$G$2136</definedName>
    <definedName name="E_HMD_Date" localSheetId="1">'[1]AC Status Update'!$B$2105</definedName>
    <definedName name="E_HMD_Date">'[1]AC Status Update'!$B$2105</definedName>
    <definedName name="E_HME" localSheetId="1">'[1]AC Status Update'!$A$2200:$G$2236</definedName>
    <definedName name="E_HME">'[1]AC Status Update'!$A$2200:$G$2236</definedName>
    <definedName name="E_HME_Date" localSheetId="1">'[1]AC Status Update'!$B$2205</definedName>
    <definedName name="E_HME_Date">'[1]AC Status Update'!$B$2205</definedName>
    <definedName name="E_HMF" localSheetId="1">'[1]AC Status Update'!$A$2300:$G$2336</definedName>
    <definedName name="E_HMF">'[1]AC Status Update'!$A$2300:$G$2336</definedName>
    <definedName name="E_HMF_Date" localSheetId="1">'[1]AC Status Update'!$B$2305</definedName>
    <definedName name="E_HMF_Date">'[1]AC Status Update'!$B$2305</definedName>
    <definedName name="E_HMG" localSheetId="1">'[1]AC Status Update'!$A$2400:$G$2436</definedName>
    <definedName name="E_HMG">'[1]AC Status Update'!$A$2400:$G$2436</definedName>
    <definedName name="E_HMG_Date" localSheetId="1">'[1]AC Status Update'!$B$2405</definedName>
    <definedName name="E_HMG_Date">'[1]AC Status Update'!$B$2405</definedName>
    <definedName name="E_HMH" localSheetId="1">'[1]AC Status Update'!$A$2500:$G$2536</definedName>
    <definedName name="E_HMH">'[1]AC Status Update'!$A$2500:$G$2536</definedName>
    <definedName name="E_HMH_Date" localSheetId="1">'[1]AC Status Update'!$B$2505</definedName>
    <definedName name="E_HMH_Date">'[1]AC Status Update'!$B$2505</definedName>
    <definedName name="E_HMI" localSheetId="1">'[1]AC Status Update'!$A$200:$G$236</definedName>
    <definedName name="E_HMI">'[1]AC Status Update'!$A$200:$G$236</definedName>
    <definedName name="E_HMI_Date" localSheetId="1">'[1]AC Status Update'!$B$205</definedName>
    <definedName name="E_HMI_Date">'[1]AC Status Update'!$B$205</definedName>
    <definedName name="E_HMJ" localSheetId="1">'[1]AC Status Update'!$A$300:$G$336</definedName>
    <definedName name="E_HMJ">'[1]AC Status Update'!$A$300:$G$336</definedName>
    <definedName name="E_HMJ_Date" localSheetId="1">'[1]AC Status Update'!$B$305</definedName>
    <definedName name="E_HMJ_Date">'[1]AC Status Update'!$B$305</definedName>
    <definedName name="E_HMK" localSheetId="1">'[1]AC Status Update'!$A$400:$G$436</definedName>
    <definedName name="E_HMK">'[1]AC Status Update'!$A$400:$G$436</definedName>
    <definedName name="E_HMK_Date" localSheetId="1">'[1]AC Status Update'!$B$405</definedName>
    <definedName name="E_HMK_Date">'[1]AC Status Update'!$B$405</definedName>
    <definedName name="E_HML" localSheetId="1">'[1]AC Status Update'!$A$500:$G$536</definedName>
    <definedName name="E_HML">'[1]AC Status Update'!$A$500:$G$536</definedName>
    <definedName name="E_HML_Date" localSheetId="1">'[1]AC Status Update'!$B$505</definedName>
    <definedName name="E_HML_Date">'[1]AC Status Update'!$B$505</definedName>
    <definedName name="E_HMM" localSheetId="1">'[1]AC Status Update'!$A$600:$G$636</definedName>
    <definedName name="E_HMM">'[1]AC Status Update'!$A$600:$G$636</definedName>
    <definedName name="E_HMM_Date" localSheetId="1">'[1]AC Status Update'!$B$605</definedName>
    <definedName name="E_HMM_Date">'[1]AC Status Update'!$B$605</definedName>
    <definedName name="E_HMN" localSheetId="1">'[1]AC Status Update'!$A$700:$G$736</definedName>
    <definedName name="E_HMN">'[1]AC Status Update'!$A$700:$G$736</definedName>
    <definedName name="E_HMN_Date" localSheetId="1">'[1]AC Status Update'!$B$705</definedName>
    <definedName name="E_HMN_Date">'[1]AC Status Update'!$B$705</definedName>
    <definedName name="E_HMO" localSheetId="1">'[1]AC Status Update'!$A$800:$G$836</definedName>
    <definedName name="E_HMO">'[1]AC Status Update'!$A$800:$G$836</definedName>
    <definedName name="E_HMO_Date" localSheetId="1">'[1]AC Status Update'!$B$805</definedName>
    <definedName name="E_HMO_Date">'[1]AC Status Update'!$B$805</definedName>
    <definedName name="E_HMP" localSheetId="1">'[1]AC Status Update'!$A$900:$G$936</definedName>
    <definedName name="E_HMP">'[1]AC Status Update'!$A$900:$G$936</definedName>
    <definedName name="E_HMP_Date" localSheetId="1">'[1]AC Status Update'!$B$905</definedName>
    <definedName name="E_HMP_Date">'[1]AC Status Update'!$B$905</definedName>
    <definedName name="E_HMQ" localSheetId="1">'[1]AC Status Update'!$A$1000:$G$1036</definedName>
    <definedName name="E_HMQ">'[1]AC Status Update'!$A$1000:$G$1036</definedName>
    <definedName name="E_HMQ_Date" localSheetId="1">'[1]AC Status Update'!$B$1005</definedName>
    <definedName name="E_HMQ_Date">'[1]AC Status Update'!$B$1005</definedName>
    <definedName name="E_HMR" localSheetId="1">'[1]AC Status Update'!$A$1100:$G$1136</definedName>
    <definedName name="E_HMR">'[1]AC Status Update'!$A$1100:$G$1136</definedName>
    <definedName name="E_HMR_Date" localSheetId="1">'[1]AC Status Update'!$B$1105</definedName>
    <definedName name="E_HMR_Date">'[1]AC Status Update'!$B$1105</definedName>
    <definedName name="E_HMS" localSheetId="1">'[1]AC Status Update'!$A$1200:$G$1236</definedName>
    <definedName name="E_HMS">'[1]AC Status Update'!$A$1200:$G$1236</definedName>
    <definedName name="E_HMS_Date" localSheetId="1">'[1]AC Status Update'!$B$1205</definedName>
    <definedName name="E_HMS_Date">'[1]AC Status Update'!$B$1205</definedName>
    <definedName name="E_HMT" localSheetId="1">'[1]AC Status Update'!$A$1300:$G$1336</definedName>
    <definedName name="E_HMT">'[1]AC Status Update'!$A$1300:$G$1336</definedName>
    <definedName name="E_HMT_Date" localSheetId="1">'[1]AC Status Update'!$B$1305</definedName>
    <definedName name="E_HMT_Date">'[1]AC Status Update'!$B$1305</definedName>
    <definedName name="E_HMU" localSheetId="1">'[1]AC Status Update'!$A$1400:$G$1436</definedName>
    <definedName name="E_HMU">'[1]AC Status Update'!$A$1400:$G$1436</definedName>
    <definedName name="E_HMU_Date" localSheetId="1">'[1]AC Status Update'!$B$1405</definedName>
    <definedName name="E_HMU_Date">'[1]AC Status Update'!$B$1405</definedName>
    <definedName name="E_HMV" localSheetId="1">'[1]AC Status Update'!$A$1500:$G$1536</definedName>
    <definedName name="E_HMV">'[1]AC Status Update'!$A$1500:$G$1536</definedName>
    <definedName name="E_HMV_Date" localSheetId="1">'[1]AC Status Update'!$B$1505</definedName>
    <definedName name="E_HMV_Date">'[1]AC Status Update'!$B$1505</definedName>
    <definedName name="E_HMW" localSheetId="1">'[1]AC Status Update'!$A$1600:$G$1636</definedName>
    <definedName name="E_HMW">'[1]AC Status Update'!$A$1600:$G$1636</definedName>
    <definedName name="E_HMW_Date" localSheetId="1">'[1]AC Status Update'!$B$1605</definedName>
    <definedName name="E_HMW_Date">'[1]AC Status Update'!$B$1605</definedName>
    <definedName name="E_HMX" localSheetId="1">'[1]AC Status Update'!$A$1700:$G$1736</definedName>
    <definedName name="E_HMX">'[1]AC Status Update'!$A$1700:$G$1736</definedName>
    <definedName name="E_HMX_Date" localSheetId="1">'[1]AC Status Update'!$B$1705</definedName>
    <definedName name="E_HMX_Date">'[1]AC Status Update'!$B$1705</definedName>
    <definedName name="E_HMY" localSheetId="1">'[1]AC Status Update'!$A$1800:$G$1836</definedName>
    <definedName name="E_HMY">'[1]AC Status Update'!$A$1800:$G$1836</definedName>
    <definedName name="E_HMY_Date" localSheetId="1">'[1]AC Status Update'!$B$1805</definedName>
    <definedName name="E_HMY_Date">'[1]AC Status Update'!$B$1805</definedName>
    <definedName name="E_HMZ" localSheetId="1">'[1]AC Status Update'!$A$1900:$G$1936</definedName>
    <definedName name="E_HMZ">'[1]AC Status Update'!$A$1900:$G$1936</definedName>
    <definedName name="E_HMZ_Date" localSheetId="1">'[1]AC Status Update'!$B$1905</definedName>
    <definedName name="E_HMZ_Date">'[1]AC Status Update'!$B$1905</definedName>
    <definedName name="hoursperday" localSheetId="1">'[1]AC Status Update'!$B$1</definedName>
    <definedName name="hoursperday">'[1]AC Status Update'!$B$1</definedName>
    <definedName name="PP" localSheetId="0">#REF!</definedName>
    <definedName name="PP" localSheetId="1">#REF!</definedName>
    <definedName name="PP">#REF!</definedName>
    <definedName name="_xlnm.Print_Area" localSheetId="0">'LAMPIRAN G-1 '!$A$1:$BK$93</definedName>
    <definedName name="_xlnm.Print_Area" localSheetId="1">'LAMPIRAN G-2 '!$F$1:$V$132</definedName>
    <definedName name="_xlnm.Print_Titles" localSheetId="1">'LAMPIRAN G-2 '!$1:$11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13" i="3" l="1"/>
  <c r="BH14" i="2"/>
  <c r="U130" i="3"/>
  <c r="U129" i="3"/>
  <c r="U122" i="3"/>
  <c r="T121" i="3"/>
  <c r="T120" i="3"/>
  <c r="G119" i="3"/>
  <c r="U116" i="3"/>
  <c r="U115" i="3"/>
  <c r="H115" i="3"/>
  <c r="T116" i="3" s="1"/>
  <c r="U114" i="3"/>
  <c r="U113" i="3"/>
  <c r="Z112" i="3"/>
  <c r="U112" i="3"/>
  <c r="T112" i="3"/>
  <c r="U111" i="3"/>
  <c r="T111" i="3"/>
  <c r="U109" i="3"/>
  <c r="U108" i="3"/>
  <c r="T108" i="3"/>
  <c r="U106" i="3"/>
  <c r="U105" i="3"/>
  <c r="T105" i="3"/>
  <c r="T104" i="3"/>
  <c r="T103" i="3"/>
  <c r="U101" i="3"/>
  <c r="B101" i="3"/>
  <c r="G116" i="3" s="1"/>
  <c r="Z100" i="3"/>
  <c r="U86" i="3"/>
  <c r="U85" i="3"/>
  <c r="Z71" i="3"/>
  <c r="U70" i="3"/>
  <c r="U69" i="3"/>
  <c r="Z68" i="3"/>
  <c r="U68" i="3"/>
  <c r="U67" i="3"/>
  <c r="U65" i="3"/>
  <c r="U64" i="3"/>
  <c r="U62" i="3"/>
  <c r="U61" i="3"/>
  <c r="U57" i="3"/>
  <c r="Z56" i="3"/>
  <c r="B56" i="3"/>
  <c r="G76" i="3" s="1"/>
  <c r="U41" i="3"/>
  <c r="U40" i="3"/>
  <c r="U33" i="3"/>
  <c r="U27" i="3"/>
  <c r="U26" i="3"/>
  <c r="U25" i="3"/>
  <c r="Z24" i="3"/>
  <c r="U24" i="3"/>
  <c r="U23" i="3"/>
  <c r="U21" i="3"/>
  <c r="U20" i="3"/>
  <c r="U18" i="3"/>
  <c r="U17" i="3"/>
  <c r="U13" i="3"/>
  <c r="Z12" i="3"/>
  <c r="B12" i="3"/>
  <c r="G31" i="3" s="1"/>
  <c r="BH32" i="2"/>
  <c r="BH27" i="2"/>
  <c r="BJ27" i="2" s="1"/>
  <c r="BH23" i="2"/>
  <c r="BH18" i="2"/>
  <c r="BJ18" i="2" s="1"/>
  <c r="BH9" i="2"/>
  <c r="BJ9" i="2" s="1"/>
  <c r="H71" i="3" l="1"/>
  <c r="G73" i="3"/>
  <c r="H27" i="3"/>
  <c r="G28" i="3"/>
  <c r="BJ36" i="2"/>
  <c r="BI9" i="2"/>
  <c r="BK9" i="2" s="1"/>
  <c r="T106" i="3"/>
  <c r="T122" i="3"/>
  <c r="BI18" i="2"/>
  <c r="BK18" i="2" s="1"/>
  <c r="T107" i="3"/>
  <c r="T125" i="3"/>
  <c r="T126" i="3"/>
  <c r="T115" i="3"/>
  <c r="T127" i="3"/>
  <c r="T101" i="3"/>
  <c r="T109" i="3"/>
  <c r="T128" i="3"/>
  <c r="BI27" i="2"/>
  <c r="BK27" i="2" s="1"/>
  <c r="T102" i="3"/>
  <c r="T110" i="3"/>
  <c r="BK36" i="2" l="1"/>
  <c r="T79" i="3"/>
  <c r="T68" i="3"/>
  <c r="T61" i="3"/>
  <c r="T78" i="3"/>
  <c r="T60" i="3"/>
  <c r="T77" i="3"/>
  <c r="T67" i="3"/>
  <c r="T59" i="3"/>
  <c r="T76" i="3"/>
  <c r="T66" i="3"/>
  <c r="T58" i="3"/>
  <c r="T82" i="3"/>
  <c r="T62" i="3"/>
  <c r="T65" i="3"/>
  <c r="T57" i="3"/>
  <c r="T64" i="3"/>
  <c r="T84" i="3"/>
  <c r="T63" i="3"/>
  <c r="T83" i="3"/>
  <c r="T38" i="3"/>
  <c r="T24" i="3"/>
  <c r="T17" i="3"/>
  <c r="T16" i="3"/>
  <c r="T33" i="3"/>
  <c r="T23" i="3"/>
  <c r="T15" i="3"/>
  <c r="T32" i="3"/>
  <c r="T22" i="3"/>
  <c r="T14" i="3"/>
  <c r="T18" i="3"/>
  <c r="T39" i="3"/>
  <c r="T21" i="3"/>
  <c r="T20" i="3"/>
  <c r="T19" i="3"/>
</calcChain>
</file>

<file path=xl/sharedStrings.xml><?xml version="1.0" encoding="utf-8"?>
<sst xmlns="http://schemas.openxmlformats.org/spreadsheetml/2006/main" count="568" uniqueCount="203">
  <si>
    <t>LAMPIRAN G-1</t>
  </si>
  <si>
    <t>OPERATIONAL AVAILABILITY SURVEILLANCE</t>
  </si>
  <si>
    <t>Aircraft Type:</t>
  </si>
  <si>
    <t>DAUPHINE AS365N3</t>
  </si>
  <si>
    <t>Date:</t>
  </si>
  <si>
    <t>Tail No</t>
  </si>
  <si>
    <t>Time of the day</t>
  </si>
  <si>
    <t>Uptime (S)</t>
  </si>
  <si>
    <t>Downtime (ALDT)</t>
  </si>
  <si>
    <t>Total Time</t>
  </si>
  <si>
    <t>Overall Total Time</t>
  </si>
  <si>
    <t>Ao %</t>
  </si>
  <si>
    <t>Mc %</t>
  </si>
  <si>
    <t>F</t>
  </si>
  <si>
    <t>Tf</t>
  </si>
  <si>
    <t>FMC</t>
  </si>
  <si>
    <t>PMC</t>
  </si>
  <si>
    <t>MOD</t>
  </si>
  <si>
    <t>Ms</t>
  </si>
  <si>
    <t>Mr</t>
  </si>
  <si>
    <t>L</t>
  </si>
  <si>
    <t>A</t>
  </si>
  <si>
    <t>M70-01  s/n: 6723</t>
  </si>
  <si>
    <t xml:space="preserve"> </t>
  </si>
  <si>
    <t>I</t>
  </si>
  <si>
    <t>.</t>
  </si>
  <si>
    <t>M70-02                                       s/n: 6737</t>
  </si>
  <si>
    <t xml:space="preserve">   </t>
  </si>
  <si>
    <t>M70-03                                       s/n: 6741</t>
  </si>
  <si>
    <t>AVERAGE</t>
  </si>
  <si>
    <t>Prepared by:</t>
  </si>
  <si>
    <t>NOTE:</t>
  </si>
  <si>
    <t>M70-01</t>
  </si>
  <si>
    <t>M70-02</t>
  </si>
  <si>
    <t>M70-03</t>
  </si>
  <si>
    <t>Verified by:</t>
  </si>
  <si>
    <t>1. NIL</t>
  </si>
  <si>
    <t xml:space="preserve">Sign: </t>
  </si>
  <si>
    <t xml:space="preserve">Name: </t>
  </si>
  <si>
    <t xml:space="preserve">Abbreviation </t>
  </si>
  <si>
    <t>Flying</t>
  </si>
  <si>
    <t>Maintenance schedule</t>
  </si>
  <si>
    <t>ALDT</t>
  </si>
  <si>
    <t>Aircraft on ground / Maintenance down time</t>
  </si>
  <si>
    <t>Test flight</t>
  </si>
  <si>
    <t>Maintenance repair</t>
  </si>
  <si>
    <t>Modification / Service Bulletin</t>
  </si>
  <si>
    <t>Full Mission Capability</t>
  </si>
  <si>
    <t>Awaiting Maintenance</t>
  </si>
  <si>
    <t>Partial Mission Capability</t>
  </si>
  <si>
    <t>Awaiting Spare</t>
  </si>
  <si>
    <t>Formula</t>
  </si>
  <si>
    <t>S</t>
  </si>
  <si>
    <t>Serviceable</t>
  </si>
  <si>
    <t>Ao</t>
  </si>
  <si>
    <t>Operation Availability</t>
  </si>
  <si>
    <r>
      <rPr>
        <sz val="11"/>
        <color indexed="8"/>
        <rFont val="Calibri"/>
        <family val="2"/>
      </rPr>
      <t>Ao =</t>
    </r>
    <r>
      <rPr>
        <u/>
        <sz val="11"/>
        <color rgb="FF000000"/>
        <rFont val="Calibri"/>
        <family val="2"/>
      </rPr>
      <t xml:space="preserve"> ∑FMC+[∑PMC] x 100</t>
    </r>
    <r>
      <rPr>
        <sz val="11"/>
        <color indexed="8"/>
        <rFont val="Calibri"/>
        <family val="2"/>
      </rPr>
      <t xml:space="preserve"> = _____ %</t>
    </r>
  </si>
  <si>
    <r>
      <rPr>
        <sz val="11"/>
        <color indexed="8"/>
        <rFont val="Calibri"/>
        <family val="2"/>
      </rPr>
      <t>Mc =</t>
    </r>
    <r>
      <rPr>
        <u/>
        <sz val="11"/>
        <color rgb="FF000000"/>
        <rFont val="Calibri"/>
        <family val="2"/>
      </rPr>
      <t xml:space="preserve"> [(∑FMC)+0.6(∑PMC)] x 100</t>
    </r>
    <r>
      <rPr>
        <sz val="11"/>
        <color indexed="8"/>
        <rFont val="Calibri"/>
        <family val="2"/>
      </rPr>
      <t xml:space="preserve"> = ___ %</t>
    </r>
  </si>
  <si>
    <t>Task / Defect Description</t>
  </si>
  <si>
    <t>Duration</t>
  </si>
  <si>
    <t>Job No.</t>
  </si>
  <si>
    <t>Remarks</t>
  </si>
  <si>
    <t>M70-01 s/n: 6723</t>
  </si>
  <si>
    <t xml:space="preserve">                                                                                                               M70-02 s/n : 6737</t>
  </si>
  <si>
    <t>SERVICEABLE (PMC)</t>
  </si>
  <si>
    <t xml:space="preserve">  </t>
  </si>
  <si>
    <t>UNSERVICEABLE (MS)</t>
  </si>
  <si>
    <t>LAST FLOWN 15/6/2023</t>
  </si>
  <si>
    <t>50H/100H/300H/400H/500H/600H/1200H/2400H/1M/3M/6M/24M/1Y/2Y/4Y INSPECTION IN PROGRES.</t>
  </si>
  <si>
    <t>M70-03-3873</t>
  </si>
  <si>
    <t>LAMPIRAN G-2</t>
  </si>
  <si>
    <t xml:space="preserve">Pesawat: </t>
  </si>
  <si>
    <t>DAUPHINE</t>
  </si>
  <si>
    <t xml:space="preserve">Tarikh: </t>
  </si>
  <si>
    <t>Aircraft:</t>
  </si>
  <si>
    <r>
      <rPr>
        <i/>
        <sz val="14"/>
        <rFont val="Century Gothic"/>
        <family val="2"/>
      </rPr>
      <t>Date:</t>
    </r>
    <r>
      <rPr>
        <b/>
        <sz val="14"/>
        <rFont val="Century Gothic"/>
        <family val="2"/>
      </rPr>
      <t xml:space="preserve"> </t>
    </r>
  </si>
  <si>
    <t>BAHAGIAN 2 - STATUS HARIAN PESAWAT</t>
  </si>
  <si>
    <t>Bahagian ini diisi oleh MC</t>
  </si>
  <si>
    <t>Part 2 - Daily Aircraft Status</t>
  </si>
  <si>
    <t>This parts to be filled by MC</t>
  </si>
  <si>
    <t>Keadaan Pesawat pada jam 0800H</t>
  </si>
  <si>
    <t>Aircraft State at 0800H</t>
  </si>
  <si>
    <r>
      <rPr>
        <b/>
        <sz val="12"/>
        <rFont val="Century Gothic"/>
        <family val="2"/>
      </rPr>
      <t>Keadaan Semasa</t>
    </r>
    <r>
      <rPr>
        <sz val="12"/>
        <rFont val="Century Gothic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 xml:space="preserve"> Current Status</t>
    </r>
  </si>
  <si>
    <r>
      <rPr>
        <b/>
        <sz val="12"/>
        <rFont val="Century Gothic"/>
        <family val="2"/>
      </rPr>
      <t xml:space="preserve">Penangguhan Kerosakan (Jika ada)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>Deferred Defect (If any)</t>
    </r>
  </si>
  <si>
    <r>
      <rPr>
        <b/>
        <sz val="12"/>
        <rFont val="Century Gothic"/>
        <family val="2"/>
      </rPr>
      <t xml:space="preserve">        Rawatan Barisan Kedua                          </t>
    </r>
    <r>
      <rPr>
        <sz val="12"/>
        <rFont val="Century Gothic"/>
        <family val="2"/>
      </rPr>
      <t xml:space="preserve">                                                                        </t>
    </r>
    <r>
      <rPr>
        <i/>
        <sz val="12"/>
        <rFont val="Century Gothic"/>
        <family val="2"/>
      </rPr>
      <t>Second Line Servicing</t>
    </r>
  </si>
  <si>
    <t>Pesawat</t>
  </si>
  <si>
    <t>Jam Enjin</t>
  </si>
  <si>
    <t>Jam Pesawat</t>
  </si>
  <si>
    <t>Keadaan</t>
  </si>
  <si>
    <t>Tarikh Rosak</t>
  </si>
  <si>
    <t>Butir Kerosakan</t>
  </si>
  <si>
    <t>Jangka Masa Siap</t>
  </si>
  <si>
    <t>Perkara</t>
  </si>
  <si>
    <t>Had Operasi                                         (Jika ada)</t>
  </si>
  <si>
    <r>
      <rPr>
        <b/>
        <sz val="12"/>
        <rFont val="Century Gothic"/>
        <family val="2"/>
      </rPr>
      <t xml:space="preserve">Tamat Pada                                                    </t>
    </r>
    <r>
      <rPr>
        <i/>
        <sz val="12"/>
        <rFont val="Century Gothic"/>
        <family val="2"/>
      </rPr>
      <t>Due at</t>
    </r>
  </si>
  <si>
    <r>
      <rPr>
        <b/>
        <sz val="12"/>
        <rFont val="Century Gothic"/>
        <family val="2"/>
      </rPr>
      <t xml:space="preserve">Baki                                                       </t>
    </r>
    <r>
      <rPr>
        <i/>
        <sz val="12"/>
        <rFont val="Century Gothic"/>
        <family val="2"/>
      </rPr>
      <t>Balance</t>
    </r>
  </si>
  <si>
    <t>Catatan</t>
  </si>
  <si>
    <t>Tail Number</t>
  </si>
  <si>
    <t>Eng TSN</t>
  </si>
  <si>
    <t>A/C TSN</t>
  </si>
  <si>
    <t>State</t>
  </si>
  <si>
    <t xml:space="preserve">Date Unserviceable </t>
  </si>
  <si>
    <t>Details of Unserviceable</t>
  </si>
  <si>
    <t>Estimate</t>
  </si>
  <si>
    <t>Description</t>
  </si>
  <si>
    <t>Date Unserviceable</t>
  </si>
  <si>
    <t>Operational Limitation</t>
  </si>
  <si>
    <r>
      <rPr>
        <b/>
        <sz val="12"/>
        <rFont val="Century Gothic"/>
        <family val="2"/>
      </rPr>
      <t xml:space="preserve">Jam  </t>
    </r>
    <r>
      <rPr>
        <i/>
        <sz val="12"/>
        <rFont val="Century Gothic"/>
        <family val="2"/>
      </rPr>
      <t xml:space="preserve">                                       Hrs</t>
    </r>
  </si>
  <si>
    <r>
      <rPr>
        <b/>
        <sz val="12"/>
        <rFont val="Century Gothic"/>
        <family val="2"/>
      </rPr>
      <t>Kalendar</t>
    </r>
    <r>
      <rPr>
        <i/>
        <sz val="12"/>
        <rFont val="Century Gothic"/>
        <family val="2"/>
      </rPr>
      <t xml:space="preserve">                                                Calendar </t>
    </r>
  </si>
  <si>
    <r>
      <rPr>
        <b/>
        <sz val="12"/>
        <rFont val="Century Gothic"/>
        <family val="2"/>
      </rPr>
      <t xml:space="preserve">Hari  </t>
    </r>
    <r>
      <rPr>
        <i/>
        <sz val="12"/>
        <rFont val="Century Gothic"/>
        <family val="2"/>
      </rPr>
      <t xml:space="preserve">                                       Day</t>
    </r>
  </si>
  <si>
    <t>TOTAL HOUR:</t>
  </si>
  <si>
    <t>M70-01
ENG #1 S/N: 24223
ENG #2 S/N: 24125</t>
  </si>
  <si>
    <t xml:space="preserve">
ENG #1: 1739.9
ENG #2: 1395.7</t>
  </si>
  <si>
    <t>DOPPLER RADAR INOPERATIVE (S/NO:377)</t>
  </si>
  <si>
    <t>26.06.2023</t>
  </si>
  <si>
    <t>UNABLE FOR AUTO HOVER MODE</t>
  </si>
  <si>
    <t>SCHEDULE INSPECTION</t>
  </si>
  <si>
    <t>FLIR</t>
  </si>
  <si>
    <t>10H/7D</t>
  </si>
  <si>
    <t>REMOVED</t>
  </si>
  <si>
    <t>20H</t>
  </si>
  <si>
    <t>25H/30H</t>
  </si>
  <si>
    <t>50H</t>
  </si>
  <si>
    <t>100H,100H/6M,</t>
  </si>
  <si>
    <t>150H/300H/3M/6M</t>
  </si>
  <si>
    <t>RESCUE HOIST</t>
  </si>
  <si>
    <t>300 HRS (AF, ENG #1 &amp; #2)</t>
  </si>
  <si>
    <t>INSTALLED</t>
  </si>
  <si>
    <t>300H/2Y</t>
  </si>
  <si>
    <t>400H/2Y</t>
  </si>
  <si>
    <t>500H</t>
  </si>
  <si>
    <t>600H/1Y,1Y</t>
  </si>
  <si>
    <t>600H,600H/2Y</t>
  </si>
  <si>
    <t xml:space="preserve"> LOUD HAILER</t>
  </si>
  <si>
    <t>1M ELT</t>
  </si>
  <si>
    <t>6M</t>
  </si>
  <si>
    <t>ENG #1 HRS</t>
  </si>
  <si>
    <t>1Y CVFDR</t>
  </si>
  <si>
    <t>ENG #2 HRS</t>
  </si>
  <si>
    <t>SERVICE BULLETIN / AIRWORTHINESS DIRECTIVE</t>
  </si>
  <si>
    <t>EASB 01.00.71 REV 4/EASA AD No 2021-0170 (500H TGB)</t>
  </si>
  <si>
    <t>ASB 71.00.28 REV 0/ EASA AD No 2022-231 REV O (FIREWALL)</t>
  </si>
  <si>
    <t>NIGHT SUN</t>
  </si>
  <si>
    <t>COMPONENT</t>
  </si>
  <si>
    <t>SPHERICAL THRUST BEARING BOLT QTY:06</t>
  </si>
  <si>
    <t>CARGO HOOK</t>
  </si>
  <si>
    <t>MAIN ROTOR MAST HUB BOLT QTY:16</t>
  </si>
  <si>
    <t xml:space="preserve"> 1Y CVFDR</t>
  </si>
  <si>
    <t>RH FWD FLOAT (S/N: 165) DUE 18M</t>
  </si>
  <si>
    <t>FUEL</t>
  </si>
  <si>
    <t>LAMPIRAN 1-B (Semakan 1)</t>
  </si>
  <si>
    <r>
      <rPr>
        <b/>
        <sz val="12"/>
        <rFont val="Century Gothic"/>
        <family val="2"/>
      </rPr>
      <t>Keadaan Semasa</t>
    </r>
    <r>
      <rPr>
        <sz val="12"/>
        <rFont val="Century Gothic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 xml:space="preserve"> </t>
    </r>
    <r>
      <rPr>
        <i/>
        <sz val="9"/>
        <rFont val="Century Gothic"/>
        <family val="2"/>
      </rPr>
      <t>Current Status</t>
    </r>
  </si>
  <si>
    <r>
      <rPr>
        <b/>
        <sz val="12"/>
        <rFont val="Century Gothic"/>
        <family val="2"/>
      </rPr>
      <t xml:space="preserve">Penangguhan Kerosakan (Jika ada)                                                                                                                                                                     </t>
    </r>
    <r>
      <rPr>
        <b/>
        <sz val="9"/>
        <rFont val="Century Gothic"/>
        <family val="2"/>
      </rPr>
      <t xml:space="preserve"> </t>
    </r>
    <r>
      <rPr>
        <i/>
        <sz val="9"/>
        <rFont val="Century Gothic"/>
        <family val="2"/>
      </rPr>
      <t>Deferred Defect (If any)</t>
    </r>
  </si>
  <si>
    <r>
      <rPr>
        <b/>
        <sz val="12"/>
        <rFont val="Century Gothic"/>
        <family val="2"/>
      </rPr>
      <t xml:space="preserve">        Rawatan Barisan Kedua                          </t>
    </r>
    <r>
      <rPr>
        <sz val="12"/>
        <rFont val="Century Gothic"/>
        <family val="2"/>
      </rPr>
      <t xml:space="preserve">                                                                   </t>
    </r>
    <r>
      <rPr>
        <sz val="9"/>
        <rFont val="Century Gothic"/>
        <family val="2"/>
      </rPr>
      <t xml:space="preserve">     </t>
    </r>
    <r>
      <rPr>
        <i/>
        <sz val="9"/>
        <rFont val="Century Gothic"/>
        <family val="2"/>
      </rPr>
      <t>Second Line Servicing</t>
    </r>
  </si>
  <si>
    <r>
      <rPr>
        <b/>
        <sz val="11"/>
        <rFont val="Century Gothic"/>
        <family val="2"/>
      </rPr>
      <t xml:space="preserve">Tamat Pada                                                    </t>
    </r>
    <r>
      <rPr>
        <i/>
        <sz val="9"/>
        <rFont val="Century Gothic"/>
        <family val="2"/>
      </rPr>
      <t>Due at</t>
    </r>
  </si>
  <si>
    <r>
      <rPr>
        <b/>
        <sz val="11"/>
        <rFont val="Century Gothic"/>
        <family val="2"/>
      </rPr>
      <t xml:space="preserve">Baki                                                       </t>
    </r>
    <r>
      <rPr>
        <i/>
        <sz val="9"/>
        <rFont val="Century Gothic"/>
        <family val="2"/>
      </rPr>
      <t>Balance</t>
    </r>
  </si>
  <si>
    <r>
      <rPr>
        <b/>
        <sz val="10"/>
        <rFont val="Century Gothic"/>
        <family val="2"/>
      </rPr>
      <t xml:space="preserve">Jam  </t>
    </r>
    <r>
      <rPr>
        <i/>
        <sz val="10"/>
        <rFont val="Century Gothic"/>
        <family val="2"/>
      </rPr>
      <t xml:space="preserve">                                       Hrs</t>
    </r>
  </si>
  <si>
    <r>
      <rPr>
        <b/>
        <sz val="10"/>
        <rFont val="Century Gothic"/>
        <family val="2"/>
      </rPr>
      <t>Kalendar</t>
    </r>
    <r>
      <rPr>
        <i/>
        <sz val="10"/>
        <rFont val="Century Gothic"/>
        <family val="2"/>
      </rPr>
      <t xml:space="preserve">                                                Calendar </t>
    </r>
  </si>
  <si>
    <r>
      <rPr>
        <b/>
        <sz val="10"/>
        <rFont val="Century Gothic"/>
        <family val="2"/>
      </rPr>
      <t xml:space="preserve">Hari  </t>
    </r>
    <r>
      <rPr>
        <i/>
        <sz val="10"/>
        <rFont val="Century Gothic"/>
        <family val="2"/>
      </rPr>
      <t xml:space="preserve">                                       Day</t>
    </r>
  </si>
  <si>
    <t>M70-02
ENG #1 S/N: 24453
ENG #2 S/N: 24275</t>
  </si>
  <si>
    <t xml:space="preserve">
ENG #1: 4742.6
ENG #2: 5446.1</t>
  </si>
  <si>
    <t>DOPPLER RADAR INOPERATIVE (S/NO:423)</t>
  </si>
  <si>
    <t>07.10.2022</t>
  </si>
  <si>
    <t>EDD:10 MAC 2023 @ 2359H
NEW REVISE EDD: 10 JAN 2024 @ 2359H</t>
  </si>
  <si>
    <t>300H,300H/2Y</t>
  </si>
  <si>
    <t>LOUD HAILER</t>
  </si>
  <si>
    <t>SB 80.00.03 REV 1, #1 STARTER GENERATOR</t>
  </si>
  <si>
    <t>SB 80.00.03 REV 1, #2 STARTER GENERATOR</t>
  </si>
  <si>
    <t>SB 05.00.81 R1</t>
  </si>
  <si>
    <t>SPHERICAL THRUST BEARING BOLT QTY:08</t>
  </si>
  <si>
    <t>#1 STARTER GENERATOR</t>
  </si>
  <si>
    <t>6M MAIN BATTERY</t>
  </si>
  <si>
    <t>6M  SOLID STATE CVFDR,CABIN FIREX</t>
  </si>
  <si>
    <t xml:space="preserve">M70-03
ENG #1 S/N: 24401
ENG #2 S/N: </t>
  </si>
  <si>
    <t xml:space="preserve">
ENG #1: 1709.3
ENG #2: 4535.3</t>
  </si>
  <si>
    <t>Ms'
MAINTENANCE SCHEDULE</t>
  </si>
  <si>
    <t>16 JUN 2023 @ 1030H</t>
  </si>
  <si>
    <t xml:space="preserve"> 24 OCT 2023 @ 2359H (AS PER CONTRACT ESTIMATE: 130 DAYS).      NEW REVISE EDD: 31 JAN 2024 @ 2359H.</t>
  </si>
  <si>
    <t>DOPPLER RADAR INOPERATIVE. (S/NO: 520)</t>
  </si>
  <si>
    <t>03.10.2022</t>
  </si>
  <si>
    <t>EDD: 06 MAC 2023 @ 2359H 
NEW REVISE EDD: 06 JAN 2024 @ 2359H.</t>
  </si>
  <si>
    <t>1200 HRS / 4Y (CONCESSION)</t>
  </si>
  <si>
    <t>2400 HRS / 4Y (CONCESSION)</t>
  </si>
  <si>
    <t>ASB 25.01.91 R0/EASA AD No 2022-0220 REV 0 (SHEAR BUTTON)</t>
  </si>
  <si>
    <t>#1 ENGINE MODULE 03 SN:948 3500H TBO</t>
  </si>
  <si>
    <t>BOOSTER PUMP S/N: C44910 2000H TBO</t>
  </si>
  <si>
    <t>BOOSTER PUMP S/N: A79760 2000H TBO</t>
  </si>
  <si>
    <t>ROTOR MAST-HUB ATTACHMENT BOLT 1000H SLL</t>
  </si>
  <si>
    <t>RH AFT FLOAT  1Y (S/N:3420)</t>
  </si>
  <si>
    <t>LH HMU 10Y TBO (S/N:1401B)</t>
  </si>
  <si>
    <t xml:space="preserve">EDD:28 DEC 2023 @ 2359H
NEW REVISE EDD:28 JAN 2024 @ 2359H
</t>
  </si>
  <si>
    <t xml:space="preserve">50H/100H/300H/400H/500H/600H/1200H/2400H/1M/3M/6M/24M/1Y/2Y/4Y INSPECTION IN PROGRES.      
AWAITING SPARE:
1). LOUDHAILER REMOVED TO SERVICE A/C M70-02 (S/NO:2111).
2). HOIST ELECTRONIC CONTROL BOX DUE FOR 5Y TBO (S/NO:790).
</t>
  </si>
  <si>
    <t>1. WMSA-WMSA 0900H-1036H (1.6H)</t>
  </si>
  <si>
    <t>1. WMSA-WMSA 0836H-1112H (2.6H)</t>
  </si>
  <si>
    <t>LAST FLOWN 04/01/2024</t>
  </si>
  <si>
    <t>MR MAINTENANCE REPAIR</t>
  </si>
  <si>
    <t>UNSERVICEABLE (MR)</t>
  </si>
  <si>
    <t>04.01.2024 @1130H</t>
  </si>
  <si>
    <t>07.01.2024 @2359H</t>
  </si>
  <si>
    <t>UW/M70-01/24-001</t>
  </si>
  <si>
    <t xml:space="preserve">AEOTQ CODE APPEARED ON  #1 ENGINE IN MEMORY MODE DURING ALF CHECK </t>
  </si>
  <si>
    <t>AWAITING CVFDR DATA DOWNLOAD</t>
  </si>
  <si>
    <t>AEOTQ CODE APPEARED ON #1 ENGINE IN MEMORY MODE DURING ALF CHECK.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</si>
</sst>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d\.m\.yy"/>
    <numFmt numFmtId="165" formatCode="[h]:mm"/>
    <numFmt numFmtId="166" formatCode="0.0\ \H"/>
    <numFmt numFmtId="167" formatCode="[$-14409]dd/mm/yy;@"/>
    <numFmt numFmtId="168" formatCode="0.0"/>
    <numFmt numFmtId="169" formatCode="dd/mm/yyyy;@"/>
    <numFmt numFmtId="170" formatCode="d\-mmm\-yyyy"/>
    <numFmt numFmtId="171" formatCode="dd/m/yy"/>
    <numFmt numFmtId="172" formatCode="dd\.mm\.yy"/>
    <numFmt numFmtId="173" formatCode="[$-14409]d/m/yyyy;@"/>
    <numFmt numFmtId="174" formatCode="dd/mm/yyyy"/>
    <numFmt numFmtId="175" formatCode="0.0\ \H\r\s"/>
    <numFmt numFmtId="176" formatCode="0.0%"/>
  </numFmts>
  <fonts count="71">
    <font>
      <sz val="11"/>
      <color theme="1"/>
      <name val="Calibri"/>
      <charset val="134"/>
      <scheme val="minor"/>
    </font>
    <font>
      <sz val="12"/>
      <name val="Calibri"/>
      <family val="2"/>
    </font>
    <font>
      <sz val="11"/>
      <name val="Calibri"/>
      <family val="2"/>
    </font>
    <font>
      <sz val="10"/>
      <name val="Century Gothic"/>
      <family val="2"/>
    </font>
    <font>
      <sz val="14"/>
      <name val="Century Gothic"/>
      <family val="2"/>
    </font>
    <font>
      <b/>
      <sz val="14"/>
      <name val="Century Gothic"/>
      <family val="2"/>
    </font>
    <font>
      <b/>
      <sz val="10"/>
      <name val="Century Gothic"/>
      <family val="2"/>
    </font>
    <font>
      <i/>
      <sz val="14"/>
      <name val="Century Gothic"/>
      <family val="2"/>
    </font>
    <font>
      <b/>
      <i/>
      <sz val="14"/>
      <name val="Century Gothic"/>
      <family val="2"/>
    </font>
    <font>
      <sz val="12"/>
      <name val="Century Gothic"/>
      <family val="2"/>
    </font>
    <font>
      <b/>
      <i/>
      <sz val="12"/>
      <name val="Century Gothic"/>
      <family val="2"/>
    </font>
    <font>
      <b/>
      <sz val="12"/>
      <name val="Century Gothic"/>
      <family val="2"/>
    </font>
    <font>
      <i/>
      <sz val="12"/>
      <name val="Century Gothic"/>
      <family val="2"/>
    </font>
    <font>
      <b/>
      <sz val="11"/>
      <name val="Century Gothic"/>
      <family val="2"/>
    </font>
    <font>
      <i/>
      <sz val="11"/>
      <name val="Century Gothic"/>
      <family val="2"/>
    </font>
    <font>
      <i/>
      <sz val="10"/>
      <name val="Century Gothic"/>
      <family val="2"/>
    </font>
    <font>
      <b/>
      <sz val="16"/>
      <color rgb="FF0000FF"/>
      <name val="Century Gothic"/>
      <family val="2"/>
    </font>
    <font>
      <b/>
      <sz val="16"/>
      <name val="Century Gothic"/>
      <family val="2"/>
    </font>
    <font>
      <b/>
      <sz val="16"/>
      <name val="Century Gothic"/>
      <family val="2"/>
    </font>
    <font>
      <b/>
      <sz val="14"/>
      <color rgb="FF00B0F0"/>
      <name val="Century Gothic"/>
      <family val="2"/>
    </font>
    <font>
      <sz val="13"/>
      <name val="Century Gothic"/>
      <family val="2"/>
    </font>
    <font>
      <b/>
      <sz val="16"/>
      <color rgb="FFFF0000"/>
      <name val="Century Gothic"/>
      <family val="2"/>
    </font>
    <font>
      <i/>
      <sz val="9"/>
      <name val="Century Gothic"/>
      <family val="2"/>
    </font>
    <font>
      <b/>
      <sz val="12"/>
      <name val="Tahoma"/>
      <family val="2"/>
    </font>
    <font>
      <sz val="12"/>
      <name val="Tahoma"/>
      <family val="2"/>
    </font>
    <font>
      <sz val="12"/>
      <color theme="1"/>
      <name val="Century Gothic"/>
      <family val="2"/>
    </font>
    <font>
      <sz val="16"/>
      <name val="Century Gothic"/>
      <family val="2"/>
    </font>
    <font>
      <sz val="12"/>
      <color theme="1"/>
      <name val="Tahoma"/>
      <family val="2"/>
    </font>
    <font>
      <b/>
      <sz val="11"/>
      <color rgb="FFFA7D00"/>
      <name val="Calibri"/>
      <family val="2"/>
    </font>
    <font>
      <sz val="12"/>
      <color indexed="8"/>
      <name val="Tahoma"/>
      <family val="2"/>
    </font>
    <font>
      <b/>
      <sz val="16"/>
      <color rgb="FF000000"/>
      <name val="Century Gothic"/>
      <family val="2"/>
    </font>
    <font>
      <b/>
      <sz val="12"/>
      <color rgb="FFFF0000"/>
      <name val="Tahoma"/>
      <family val="2"/>
    </font>
    <font>
      <sz val="11"/>
      <name val="Tahoma"/>
      <family val="2"/>
    </font>
    <font>
      <sz val="10"/>
      <name val="Tahoma"/>
      <family val="2"/>
    </font>
    <font>
      <b/>
      <u/>
      <sz val="14"/>
      <color indexed="8"/>
      <name val="Calibri"/>
      <family val="2"/>
    </font>
    <font>
      <sz val="11"/>
      <color indexed="8"/>
      <name val="Calibri"/>
      <family val="2"/>
    </font>
    <font>
      <b/>
      <sz val="12"/>
      <color indexed="8"/>
      <name val="Calibri"/>
      <family val="2"/>
    </font>
    <font>
      <b/>
      <i/>
      <sz val="11"/>
      <color indexed="8"/>
      <name val="Calibri"/>
      <family val="2"/>
    </font>
    <font>
      <b/>
      <sz val="11"/>
      <color indexed="8"/>
      <name val="Calibri"/>
      <family val="2"/>
    </font>
    <font>
      <sz val="12"/>
      <color indexed="8"/>
      <name val="Calibri"/>
      <family val="2"/>
    </font>
    <font>
      <b/>
      <i/>
      <sz val="9"/>
      <color indexed="8"/>
      <name val="Calibri"/>
      <family val="2"/>
    </font>
    <font>
      <b/>
      <i/>
      <sz val="9"/>
      <name val="Calibri"/>
      <family val="2"/>
    </font>
    <font>
      <b/>
      <i/>
      <sz val="10"/>
      <color indexed="8"/>
      <name val="Calibri"/>
      <family val="2"/>
    </font>
    <font>
      <b/>
      <i/>
      <sz val="11"/>
      <color indexed="10"/>
      <name val="Calibri"/>
      <family val="2"/>
    </font>
    <font>
      <b/>
      <i/>
      <sz val="9"/>
      <color rgb="FFFF0000"/>
      <name val="Calibri"/>
      <family val="2"/>
    </font>
    <font>
      <b/>
      <i/>
      <sz val="9"/>
      <color theme="1"/>
      <name val="Calibri"/>
      <family val="2"/>
    </font>
    <font>
      <b/>
      <i/>
      <sz val="9"/>
      <color rgb="FF000000"/>
      <name val="Calibri"/>
      <family val="2"/>
    </font>
    <font>
      <b/>
      <sz val="12"/>
      <color rgb="FF000000"/>
      <name val="Calibri"/>
      <family val="2"/>
    </font>
    <font>
      <b/>
      <u/>
      <sz val="14"/>
      <name val="Tahoma"/>
      <family val="2"/>
    </font>
    <font>
      <b/>
      <sz val="11"/>
      <name val="Tahoma"/>
      <family val="2"/>
    </font>
    <font>
      <b/>
      <sz val="11"/>
      <color indexed="8"/>
      <name val="Tahoma"/>
      <family val="2"/>
    </font>
    <font>
      <sz val="10"/>
      <name val="Tahoma"/>
      <family val="2"/>
    </font>
    <font>
      <sz val="10"/>
      <color rgb="FFFF0000"/>
      <name val="Tahoma"/>
      <family val="2"/>
    </font>
    <font>
      <sz val="18"/>
      <color indexed="8"/>
      <name val="Calibri"/>
      <family val="2"/>
    </font>
    <font>
      <b/>
      <sz val="11"/>
      <color rgb="FFFF0000"/>
      <name val="Calibri"/>
      <family val="2"/>
    </font>
    <font>
      <sz val="11"/>
      <color rgb="FFFF0000"/>
      <name val="Calibri"/>
      <family val="2"/>
    </font>
    <font>
      <sz val="11"/>
      <color theme="0"/>
      <name val="Calibri"/>
      <family val="2"/>
    </font>
    <font>
      <sz val="14"/>
      <name val="Arial"/>
      <family val="2"/>
    </font>
    <font>
      <b/>
      <sz val="11"/>
      <name val="Calibri"/>
      <family val="2"/>
    </font>
    <font>
      <sz val="11"/>
      <color rgb="FF000000"/>
      <name val="Calibri"/>
      <family val="2"/>
    </font>
    <font>
      <b/>
      <sz val="14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sz val="10"/>
      <color theme="1"/>
      <name val="Tahoma"/>
      <family val="2"/>
    </font>
    <font>
      <sz val="10"/>
      <name val="Arial"/>
      <family val="2"/>
    </font>
    <font>
      <b/>
      <sz val="9"/>
      <name val="Century Gothic"/>
      <family val="2"/>
    </font>
    <font>
      <sz val="9"/>
      <name val="Century Gothic"/>
      <family val="2"/>
    </font>
    <font>
      <u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1"/>
      <name val="Tahoma"/>
      <family val="2"/>
    </font>
    <font>
      <b/>
      <sz val="16"/>
      <color theme="1"/>
      <name val="Century Gothic"/>
      <family val="2"/>
    </font>
  </fonts>
  <fills count="2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94CDDD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99CCF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9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rgb="FF000000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 style="hair">
        <color auto="1"/>
      </bottom>
      <diagonal/>
    </border>
    <border>
      <left/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double">
        <color auto="1"/>
      </bottom>
      <diagonal/>
    </border>
    <border>
      <left/>
      <right style="thin">
        <color auto="1"/>
      </right>
      <top style="hair">
        <color auto="1"/>
      </top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/>
      <bottom/>
      <diagonal/>
    </border>
    <border>
      <left style="double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/>
      <bottom style="double">
        <color auto="1"/>
      </bottom>
      <diagonal/>
    </border>
    <border>
      <left/>
      <right style="double">
        <color auto="1"/>
      </right>
      <top style="hair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/>
      <right/>
      <top style="hair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 style="hair">
        <color auto="1"/>
      </bottom>
      <diagonal/>
    </border>
  </borders>
  <cellStyleXfs count="4">
    <xf numFmtId="0" fontId="0" fillId="0" borderId="0"/>
    <xf numFmtId="0" fontId="28" fillId="23" borderId="26">
      <protection locked="0"/>
    </xf>
    <xf numFmtId="0" fontId="64" fillId="0" borderId="0">
      <protection locked="0"/>
    </xf>
    <xf numFmtId="0" fontId="2" fillId="0" borderId="0">
      <alignment vertical="center"/>
    </xf>
  </cellStyleXfs>
  <cellXfs count="822">
    <xf numFmtId="0" fontId="0" fillId="0" borderId="0" xfId="0"/>
    <xf numFmtId="0" fontId="1" fillId="0" borderId="0" xfId="3" applyFont="1">
      <alignment vertical="center"/>
    </xf>
    <xf numFmtId="0" fontId="2" fillId="0" borderId="0" xfId="3">
      <alignment vertical="center"/>
    </xf>
    <xf numFmtId="0" fontId="2" fillId="0" borderId="0" xfId="3" applyAlignment="1">
      <alignment horizontal="center" vertical="center"/>
    </xf>
    <xf numFmtId="0" fontId="3" fillId="0" borderId="0" xfId="2" applyFont="1" applyAlignment="1" applyProtection="1">
      <alignment horizontal="center" vertical="center"/>
    </xf>
    <xf numFmtId="0" fontId="4" fillId="0" borderId="0" xfId="2" applyFont="1" applyAlignment="1" applyProtection="1">
      <alignment horizontal="center" vertical="center"/>
    </xf>
    <xf numFmtId="3" fontId="3" fillId="0" borderId="0" xfId="2" applyNumberFormat="1" applyFont="1" applyAlignment="1" applyProtection="1">
      <alignment horizontal="center" vertical="center"/>
    </xf>
    <xf numFmtId="164" fontId="3" fillId="0" borderId="0" xfId="2" applyNumberFormat="1" applyFont="1" applyAlignment="1" applyProtection="1">
      <alignment horizontal="center" vertical="center"/>
    </xf>
    <xf numFmtId="165" fontId="3" fillId="0" borderId="0" xfId="2" applyNumberFormat="1" applyFont="1" applyAlignment="1" applyProtection="1">
      <alignment horizontal="center" vertical="center"/>
    </xf>
    <xf numFmtId="166" fontId="3" fillId="0" borderId="0" xfId="2" applyNumberFormat="1" applyFont="1" applyAlignment="1" applyProtection="1">
      <alignment horizontal="center" vertical="center"/>
    </xf>
    <xf numFmtId="167" fontId="3" fillId="0" borderId="0" xfId="2" applyNumberFormat="1" applyFont="1" applyAlignment="1" applyProtection="1">
      <alignment horizontal="center" vertical="center"/>
    </xf>
    <xf numFmtId="165" fontId="3" fillId="2" borderId="0" xfId="2" applyNumberFormat="1" applyFont="1" applyFill="1" applyAlignment="1" applyProtection="1">
      <alignment vertical="center"/>
    </xf>
    <xf numFmtId="0" fontId="3" fillId="0" borderId="0" xfId="2" applyFont="1" applyAlignment="1" applyProtection="1">
      <alignment horizontal="left" vertical="center"/>
    </xf>
    <xf numFmtId="0" fontId="3" fillId="2" borderId="0" xfId="2" applyFont="1" applyFill="1" applyAlignment="1" applyProtection="1">
      <alignment horizontal="center" vertical="center"/>
    </xf>
    <xf numFmtId="0" fontId="4" fillId="2" borderId="0" xfId="2" applyFont="1" applyFill="1" applyAlignment="1" applyProtection="1">
      <alignment horizontal="center" vertical="center"/>
    </xf>
    <xf numFmtId="0" fontId="5" fillId="3" borderId="1" xfId="2" applyFont="1" applyFill="1" applyBorder="1" applyAlignment="1" applyProtection="1">
      <alignment horizontal="center" vertical="center"/>
    </xf>
    <xf numFmtId="3" fontId="6" fillId="3" borderId="1" xfId="2" applyNumberFormat="1" applyFont="1" applyFill="1" applyBorder="1" applyAlignment="1" applyProtection="1">
      <alignment horizontal="center" vertical="center"/>
    </xf>
    <xf numFmtId="0" fontId="7" fillId="3" borderId="2" xfId="2" applyFont="1" applyFill="1" applyBorder="1" applyAlignment="1" applyProtection="1">
      <alignment horizontal="center" vertical="center"/>
    </xf>
    <xf numFmtId="3" fontId="5" fillId="3" borderId="2" xfId="2" applyNumberFormat="1" applyFont="1" applyFill="1" applyBorder="1" applyAlignment="1" applyProtection="1">
      <alignment horizontal="center" vertical="center"/>
    </xf>
    <xf numFmtId="0" fontId="3" fillId="4" borderId="0" xfId="2" applyFont="1" applyFill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 wrapText="1"/>
    </xf>
    <xf numFmtId="0" fontId="8" fillId="4" borderId="0" xfId="2" applyFont="1" applyFill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/>
    </xf>
    <xf numFmtId="0" fontId="9" fillId="4" borderId="0" xfId="2" applyFont="1" applyFill="1" applyAlignment="1" applyProtection="1">
      <alignment horizontal="center" vertical="center"/>
    </xf>
    <xf numFmtId="0" fontId="1" fillId="0" borderId="0" xfId="3" applyFont="1" applyAlignment="1">
      <alignment horizontal="center" vertical="center"/>
    </xf>
    <xf numFmtId="0" fontId="10" fillId="4" borderId="0" xfId="2" applyFont="1" applyFill="1" applyAlignment="1" applyProtection="1">
      <alignment horizontal="center" vertical="center"/>
    </xf>
    <xf numFmtId="0" fontId="11" fillId="5" borderId="1" xfId="2" applyFont="1" applyFill="1" applyBorder="1" applyAlignment="1" applyProtection="1">
      <alignment horizontal="center" vertical="center" wrapText="1"/>
    </xf>
    <xf numFmtId="0" fontId="12" fillId="5" borderId="4" xfId="2" applyFont="1" applyFill="1" applyBorder="1" applyAlignment="1" applyProtection="1">
      <alignment horizontal="center" vertical="center" wrapText="1"/>
    </xf>
    <xf numFmtId="0" fontId="5" fillId="0" borderId="5" xfId="2" applyFont="1" applyBorder="1" applyAlignment="1" applyProtection="1">
      <alignment vertical="center" wrapText="1"/>
    </xf>
    <xf numFmtId="166" fontId="5" fillId="0" borderId="5" xfId="2" applyNumberFormat="1" applyFont="1" applyBorder="1" applyAlignment="1" applyProtection="1">
      <alignment vertical="center" wrapText="1"/>
    </xf>
    <xf numFmtId="0" fontId="2" fillId="0" borderId="6" xfId="3" applyBorder="1" applyAlignment="1">
      <alignment horizontal="center" vertical="center"/>
    </xf>
    <xf numFmtId="0" fontId="5" fillId="0" borderId="7" xfId="2" applyFont="1" applyBorder="1" applyAlignment="1" applyProtection="1">
      <alignment horizontal="center" vertical="center" wrapText="1"/>
    </xf>
    <xf numFmtId="0" fontId="5" fillId="0" borderId="7" xfId="2" applyFont="1" applyBorder="1" applyAlignment="1" applyProtection="1">
      <alignment vertical="center" wrapText="1"/>
    </xf>
    <xf numFmtId="166" fontId="5" fillId="0" borderId="7" xfId="2" applyNumberFormat="1" applyFont="1" applyBorder="1" applyAlignment="1" applyProtection="1">
      <alignment vertical="center" wrapText="1"/>
    </xf>
    <xf numFmtId="168" fontId="2" fillId="0" borderId="6" xfId="3" applyNumberFormat="1" applyBorder="1" applyAlignment="1">
      <alignment horizontal="center" vertical="center"/>
    </xf>
    <xf numFmtId="0" fontId="3" fillId="0" borderId="7" xfId="2" applyFont="1" applyBorder="1" applyAlignment="1" applyProtection="1">
      <alignment horizontal="center" vertical="center"/>
    </xf>
    <xf numFmtId="166" fontId="5" fillId="0" borderId="7" xfId="2" applyNumberFormat="1" applyFont="1" applyBorder="1" applyAlignment="1" applyProtection="1">
      <alignment horizontal="center" vertical="center" wrapText="1"/>
    </xf>
    <xf numFmtId="168" fontId="2" fillId="0" borderId="0" xfId="3" applyNumberFormat="1" applyAlignment="1">
      <alignment horizontal="center" vertical="center"/>
    </xf>
    <xf numFmtId="0" fontId="5" fillId="0" borderId="2" xfId="2" applyFont="1" applyBorder="1" applyAlignment="1" applyProtection="1">
      <alignment vertical="center" wrapText="1"/>
    </xf>
    <xf numFmtId="166" fontId="5" fillId="0" borderId="2" xfId="2" applyNumberFormat="1" applyFont="1" applyBorder="1" applyAlignment="1" applyProtection="1">
      <alignment vertical="center" wrapText="1"/>
    </xf>
    <xf numFmtId="166" fontId="5" fillId="6" borderId="8" xfId="2" applyNumberFormat="1" applyFont="1" applyFill="1" applyBorder="1" applyAlignment="1" applyProtection="1">
      <alignment horizontal="center" vertical="center" wrapText="1"/>
    </xf>
    <xf numFmtId="0" fontId="5" fillId="5" borderId="1" xfId="2" applyFont="1" applyFill="1" applyBorder="1" applyAlignment="1" applyProtection="1">
      <alignment horizontal="center" vertical="center" wrapText="1"/>
    </xf>
    <xf numFmtId="0" fontId="13" fillId="5" borderId="1" xfId="2" applyFont="1" applyFill="1" applyBorder="1" applyAlignment="1" applyProtection="1">
      <alignment horizontal="center" vertical="center" wrapText="1"/>
    </xf>
    <xf numFmtId="0" fontId="7" fillId="5" borderId="4" xfId="2" applyFont="1" applyFill="1" applyBorder="1" applyAlignment="1" applyProtection="1">
      <alignment horizontal="center" vertical="center" wrapText="1"/>
    </xf>
    <xf numFmtId="0" fontId="14" fillId="5" borderId="4" xfId="2" applyFont="1" applyFill="1" applyBorder="1" applyAlignment="1" applyProtection="1">
      <alignment horizontal="center" vertical="center" wrapText="1"/>
    </xf>
    <xf numFmtId="0" fontId="15" fillId="5" borderId="4" xfId="2" applyFont="1" applyFill="1" applyBorder="1" applyAlignment="1" applyProtection="1">
      <alignment horizontal="center" vertical="center" wrapText="1"/>
    </xf>
    <xf numFmtId="3" fontId="3" fillId="2" borderId="0" xfId="2" applyNumberFormat="1" applyFont="1" applyFill="1" applyAlignment="1" applyProtection="1">
      <alignment horizontal="center" vertical="center"/>
    </xf>
    <xf numFmtId="164" fontId="3" fillId="2" borderId="0" xfId="2" applyNumberFormat="1" applyFont="1" applyFill="1" applyAlignment="1" applyProtection="1">
      <alignment horizontal="center" vertical="center"/>
    </xf>
    <xf numFmtId="165" fontId="3" fillId="2" borderId="0" xfId="2" applyNumberFormat="1" applyFont="1" applyFill="1" applyAlignment="1" applyProtection="1">
      <alignment horizontal="center" vertical="center"/>
    </xf>
    <xf numFmtId="3" fontId="3" fillId="4" borderId="0" xfId="2" applyNumberFormat="1" applyFont="1" applyFill="1" applyAlignment="1" applyProtection="1">
      <alignment horizontal="center" vertical="center"/>
    </xf>
    <xf numFmtId="164" fontId="3" fillId="4" borderId="0" xfId="2" applyNumberFormat="1" applyFont="1" applyFill="1" applyAlignment="1" applyProtection="1">
      <alignment horizontal="center" vertical="center"/>
    </xf>
    <xf numFmtId="165" fontId="3" fillId="4" borderId="0" xfId="2" applyNumberFormat="1" applyFont="1" applyFill="1" applyAlignment="1" applyProtection="1">
      <alignment horizontal="center" vertical="center"/>
    </xf>
    <xf numFmtId="3" fontId="11" fillId="5" borderId="7" xfId="2" applyNumberFormat="1" applyFont="1" applyFill="1" applyBorder="1" applyAlignment="1" applyProtection="1">
      <alignment horizontal="center" vertical="center" wrapText="1"/>
    </xf>
    <xf numFmtId="164" fontId="11" fillId="5" borderId="3" xfId="2" applyNumberFormat="1" applyFont="1" applyFill="1" applyBorder="1" applyAlignment="1" applyProtection="1">
      <alignment horizontal="center" vertical="center" wrapText="1"/>
    </xf>
    <xf numFmtId="165" fontId="11" fillId="5" borderId="7" xfId="2" applyNumberFormat="1" applyFont="1" applyFill="1" applyBorder="1" applyAlignment="1" applyProtection="1">
      <alignment horizontal="center" vertical="center" wrapText="1"/>
    </xf>
    <xf numFmtId="3" fontId="12" fillId="5" borderId="4" xfId="2" applyNumberFormat="1" applyFont="1" applyFill="1" applyBorder="1" applyAlignment="1" applyProtection="1">
      <alignment horizontal="center" vertical="center" wrapText="1"/>
    </xf>
    <xf numFmtId="164" fontId="12" fillId="5" borderId="13" xfId="2" applyNumberFormat="1" applyFont="1" applyFill="1" applyBorder="1" applyAlignment="1" applyProtection="1">
      <alignment horizontal="center" vertical="center" wrapText="1"/>
    </xf>
    <xf numFmtId="165" fontId="12" fillId="5" borderId="4" xfId="2" applyNumberFormat="1" applyFont="1" applyFill="1" applyBorder="1" applyAlignment="1" applyProtection="1">
      <alignment horizontal="center" vertical="center" wrapText="1"/>
    </xf>
    <xf numFmtId="164" fontId="12" fillId="5" borderId="4" xfId="2" applyNumberFormat="1" applyFont="1" applyFill="1" applyBorder="1" applyAlignment="1" applyProtection="1">
      <alignment horizontal="center" vertical="center" wrapText="1"/>
    </xf>
    <xf numFmtId="0" fontId="16" fillId="0" borderId="7" xfId="2" applyFont="1" applyBorder="1" applyAlignment="1" applyProtection="1">
      <alignment horizontal="center" vertical="center" wrapText="1"/>
    </xf>
    <xf numFmtId="170" fontId="17" fillId="7" borderId="7" xfId="2" applyNumberFormat="1" applyFont="1" applyFill="1" applyBorder="1" applyAlignment="1" applyProtection="1">
      <alignment horizontal="center" vertical="center" wrapText="1"/>
    </xf>
    <xf numFmtId="165" fontId="17" fillId="0" borderId="7" xfId="2" applyNumberFormat="1" applyFont="1" applyBorder="1" applyAlignment="1" applyProtection="1">
      <alignment horizontal="center" vertical="center" wrapText="1"/>
    </xf>
    <xf numFmtId="171" fontId="17" fillId="0" borderId="7" xfId="2" applyNumberFormat="1" applyFont="1" applyBorder="1" applyAlignment="1" applyProtection="1">
      <alignment horizontal="center" vertical="center" wrapText="1"/>
    </xf>
    <xf numFmtId="0" fontId="16" fillId="0" borderId="2" xfId="2" applyFont="1" applyBorder="1" applyAlignment="1" applyProtection="1">
      <alignment horizontal="center" vertical="center" wrapText="1"/>
    </xf>
    <xf numFmtId="170" fontId="17" fillId="7" borderId="2" xfId="2" applyNumberFormat="1" applyFont="1" applyFill="1" applyBorder="1" applyAlignment="1" applyProtection="1">
      <alignment horizontal="center" vertical="center" wrapText="1"/>
    </xf>
    <xf numFmtId="0" fontId="19" fillId="6" borderId="8" xfId="2" applyFont="1" applyFill="1" applyBorder="1" applyAlignment="1" applyProtection="1">
      <alignment horizontal="center" vertical="center" wrapText="1"/>
    </xf>
    <xf numFmtId="171" fontId="20" fillId="4" borderId="0" xfId="2" applyNumberFormat="1" applyFont="1" applyFill="1" applyAlignment="1" applyProtection="1">
      <alignment horizontal="center" vertical="center" wrapText="1"/>
    </xf>
    <xf numFmtId="3" fontId="20" fillId="4" borderId="0" xfId="2" applyNumberFormat="1" applyFont="1" applyFill="1" applyAlignment="1" applyProtection="1">
      <alignment horizontal="left" vertical="center" wrapText="1"/>
    </xf>
    <xf numFmtId="165" fontId="20" fillId="4" borderId="3" xfId="2" applyNumberFormat="1" applyFont="1" applyFill="1" applyBorder="1" applyAlignment="1" applyProtection="1">
      <alignment horizontal="left" vertical="center" wrapText="1"/>
    </xf>
    <xf numFmtId="172" fontId="20" fillId="4" borderId="0" xfId="2" applyNumberFormat="1" applyFont="1" applyFill="1" applyAlignment="1" applyProtection="1">
      <alignment horizontal="center" vertical="center" wrapText="1"/>
    </xf>
    <xf numFmtId="3" fontId="13" fillId="5" borderId="7" xfId="2" applyNumberFormat="1" applyFont="1" applyFill="1" applyBorder="1" applyAlignment="1" applyProtection="1">
      <alignment horizontal="center" vertical="center" wrapText="1"/>
    </xf>
    <xf numFmtId="3" fontId="6" fillId="5" borderId="7" xfId="2" applyNumberFormat="1" applyFont="1" applyFill="1" applyBorder="1" applyAlignment="1" applyProtection="1">
      <alignment horizontal="center" vertical="center" wrapText="1"/>
    </xf>
    <xf numFmtId="164" fontId="13" fillId="5" borderId="3" xfId="2" applyNumberFormat="1" applyFont="1" applyFill="1" applyBorder="1" applyAlignment="1" applyProtection="1">
      <alignment horizontal="center" vertical="center" wrapText="1"/>
    </xf>
    <xf numFmtId="165" fontId="13" fillId="5" borderId="7" xfId="2" applyNumberFormat="1" applyFont="1" applyFill="1" applyBorder="1" applyAlignment="1" applyProtection="1">
      <alignment horizontal="center" vertical="center" wrapText="1"/>
    </xf>
    <xf numFmtId="164" fontId="6" fillId="5" borderId="3" xfId="2" applyNumberFormat="1" applyFont="1" applyFill="1" applyBorder="1" applyAlignment="1" applyProtection="1">
      <alignment horizontal="center" vertical="center" wrapText="1"/>
    </xf>
    <xf numFmtId="3" fontId="15" fillId="5" borderId="4" xfId="2" applyNumberFormat="1" applyFont="1" applyFill="1" applyBorder="1" applyAlignment="1" applyProtection="1">
      <alignment horizontal="center" vertical="center" wrapText="1"/>
    </xf>
    <xf numFmtId="3" fontId="15" fillId="5" borderId="7" xfId="2" applyNumberFormat="1" applyFont="1" applyFill="1" applyBorder="1" applyAlignment="1" applyProtection="1">
      <alignment horizontal="center" vertical="center" wrapText="1"/>
    </xf>
    <xf numFmtId="164" fontId="15" fillId="5" borderId="13" xfId="2" applyNumberFormat="1" applyFont="1" applyFill="1" applyBorder="1" applyAlignment="1" applyProtection="1">
      <alignment horizontal="center" vertical="center" wrapText="1"/>
    </xf>
    <xf numFmtId="165" fontId="15" fillId="5" borderId="4" xfId="2" applyNumberFormat="1" applyFont="1" applyFill="1" applyBorder="1" applyAlignment="1" applyProtection="1">
      <alignment horizontal="center" vertical="center" wrapText="1"/>
    </xf>
    <xf numFmtId="164" fontId="15" fillId="5" borderId="4" xfId="2" applyNumberFormat="1" applyFont="1" applyFill="1" applyBorder="1" applyAlignment="1" applyProtection="1">
      <alignment horizontal="center" vertical="center" wrapText="1"/>
    </xf>
    <xf numFmtId="166" fontId="3" fillId="2" borderId="0" xfId="2" applyNumberFormat="1" applyFont="1" applyFill="1" applyAlignment="1" applyProtection="1">
      <alignment horizontal="center" vertical="center"/>
    </xf>
    <xf numFmtId="167" fontId="3" fillId="2" borderId="0" xfId="2" applyNumberFormat="1" applyFont="1" applyFill="1" applyAlignment="1" applyProtection="1">
      <alignment horizontal="center" vertical="center"/>
    </xf>
    <xf numFmtId="3" fontId="11" fillId="2" borderId="0" xfId="2" applyNumberFormat="1" applyFont="1" applyFill="1" applyAlignment="1" applyProtection="1">
      <alignment horizontal="right" vertical="center"/>
    </xf>
    <xf numFmtId="166" fontId="3" fillId="4" borderId="0" xfId="2" applyNumberFormat="1" applyFont="1" applyFill="1" applyAlignment="1" applyProtection="1">
      <alignment horizontal="center" vertical="center"/>
    </xf>
    <xf numFmtId="167" fontId="3" fillId="4" borderId="0" xfId="2" applyNumberFormat="1" applyFont="1" applyFill="1" applyAlignment="1" applyProtection="1">
      <alignment horizontal="center" vertical="center"/>
    </xf>
    <xf numFmtId="3" fontId="3" fillId="4" borderId="0" xfId="2" applyNumberFormat="1" applyFont="1" applyFill="1" applyAlignment="1" applyProtection="1">
      <alignment horizontal="right" vertical="center"/>
    </xf>
    <xf numFmtId="3" fontId="22" fillId="4" borderId="0" xfId="2" applyNumberFormat="1" applyFont="1" applyFill="1" applyAlignment="1" applyProtection="1">
      <alignment horizontal="right" vertical="center"/>
    </xf>
    <xf numFmtId="3" fontId="9" fillId="4" borderId="0" xfId="2" applyNumberFormat="1" applyFont="1" applyFill="1" applyAlignment="1" applyProtection="1">
      <alignment horizontal="center" vertical="center"/>
    </xf>
    <xf numFmtId="0" fontId="9" fillId="0" borderId="0" xfId="2" applyFont="1" applyAlignment="1" applyProtection="1">
      <alignment horizontal="left" vertical="center"/>
    </xf>
    <xf numFmtId="165" fontId="11" fillId="5" borderId="3" xfId="2" applyNumberFormat="1" applyFont="1" applyFill="1" applyBorder="1" applyAlignment="1" applyProtection="1">
      <alignment horizontal="center" vertical="center" wrapText="1"/>
    </xf>
    <xf numFmtId="164" fontId="11" fillId="5" borderId="1" xfId="2" applyNumberFormat="1" applyFont="1" applyFill="1" applyBorder="1" applyAlignment="1" applyProtection="1">
      <alignment horizontal="center" vertical="center" wrapText="1"/>
    </xf>
    <xf numFmtId="165" fontId="12" fillId="5" borderId="13" xfId="2" applyNumberFormat="1" applyFont="1" applyFill="1" applyBorder="1" applyAlignment="1" applyProtection="1">
      <alignment horizontal="center" vertical="center" wrapText="1"/>
    </xf>
    <xf numFmtId="166" fontId="12" fillId="5" borderId="4" xfId="2" applyNumberFormat="1" applyFont="1" applyFill="1" applyBorder="1" applyAlignment="1" applyProtection="1">
      <alignment horizontal="center" vertical="center" wrapText="1"/>
    </xf>
    <xf numFmtId="167" fontId="12" fillId="5" borderId="17" xfId="2" applyNumberFormat="1" applyFont="1" applyFill="1" applyBorder="1" applyAlignment="1" applyProtection="1">
      <alignment horizontal="center" vertical="center" wrapText="1"/>
    </xf>
    <xf numFmtId="0" fontId="12" fillId="5" borderId="17" xfId="2" applyFont="1" applyFill="1" applyBorder="1" applyAlignment="1" applyProtection="1">
      <alignment horizontal="center" vertical="center" wrapText="1"/>
    </xf>
    <xf numFmtId="164" fontId="12" fillId="5" borderId="7" xfId="2" applyNumberFormat="1" applyFont="1" applyFill="1" applyBorder="1" applyAlignment="1" applyProtection="1">
      <alignment horizontal="center" vertical="center" wrapText="1"/>
    </xf>
    <xf numFmtId="164" fontId="17" fillId="7" borderId="1" xfId="2" applyNumberFormat="1" applyFont="1" applyFill="1" applyBorder="1" applyAlignment="1" applyProtection="1">
      <alignment horizontal="center" vertical="center" wrapText="1"/>
    </xf>
    <xf numFmtId="164" fontId="23" fillId="0" borderId="2" xfId="2" applyNumberFormat="1" applyFont="1" applyBorder="1" applyAlignment="1" applyProtection="1">
      <alignment horizontal="left" vertical="center" wrapText="1"/>
    </xf>
    <xf numFmtId="166" fontId="24" fillId="8" borderId="2" xfId="2" applyNumberFormat="1" applyFont="1" applyFill="1" applyBorder="1" applyAlignment="1" applyProtection="1">
      <alignment horizontal="center" vertical="center" wrapText="1"/>
    </xf>
    <xf numFmtId="167" fontId="24" fillId="8" borderId="2" xfId="2" applyNumberFormat="1" applyFont="1" applyFill="1" applyBorder="1" applyAlignment="1" applyProtection="1">
      <alignment horizontal="center" vertical="center" wrapText="1"/>
    </xf>
    <xf numFmtId="166" fontId="24" fillId="8" borderId="2" xfId="1" applyNumberFormat="1" applyFont="1" applyFill="1" applyBorder="1" applyAlignment="1" applyProtection="1">
      <alignment horizontal="center" vertical="center" wrapText="1"/>
    </xf>
    <xf numFmtId="0" fontId="24" fillId="8" borderId="16" xfId="2" applyFont="1" applyFill="1" applyBorder="1" applyAlignment="1" applyProtection="1">
      <alignment horizontal="center" vertical="center" wrapText="1"/>
    </xf>
    <xf numFmtId="164" fontId="4" fillId="7" borderId="7" xfId="2" applyNumberFormat="1" applyFont="1" applyFill="1" applyBorder="1" applyAlignment="1" applyProtection="1">
      <alignment horizontal="center" vertical="center" wrapText="1"/>
    </xf>
    <xf numFmtId="164" fontId="23" fillId="0" borderId="6" xfId="2" applyNumberFormat="1" applyFont="1" applyBorder="1" applyAlignment="1" applyProtection="1">
      <alignment horizontal="left" vertical="center" wrapText="1"/>
    </xf>
    <xf numFmtId="166" fontId="24" fillId="0" borderId="6" xfId="2" applyNumberFormat="1" applyFont="1" applyBorder="1" applyAlignment="1" applyProtection="1">
      <alignment horizontal="center" vertical="center" wrapText="1"/>
    </xf>
    <xf numFmtId="167" fontId="24" fillId="9" borderId="6" xfId="2" applyNumberFormat="1" applyFont="1" applyFill="1" applyBorder="1" applyAlignment="1" applyProtection="1">
      <alignment horizontal="center" vertical="center" wrapText="1"/>
    </xf>
    <xf numFmtId="166" fontId="24" fillId="8" borderId="6" xfId="1" applyNumberFormat="1" applyFont="1" applyFill="1" applyBorder="1" applyAlignment="1" applyProtection="1">
      <alignment horizontal="center" vertical="center" wrapText="1"/>
    </xf>
    <xf numFmtId="0" fontId="24" fillId="9" borderId="21" xfId="2" applyFont="1" applyFill="1" applyBorder="1" applyAlignment="1" applyProtection="1">
      <alignment horizontal="center" vertical="center" wrapText="1"/>
    </xf>
    <xf numFmtId="164" fontId="17" fillId="7" borderId="7" xfId="2" applyNumberFormat="1" applyFont="1" applyFill="1" applyBorder="1" applyAlignment="1" applyProtection="1">
      <alignment horizontal="center" vertical="center" wrapText="1"/>
    </xf>
    <xf numFmtId="166" fontId="24" fillId="8" borderId="6" xfId="2" applyNumberFormat="1" applyFont="1" applyFill="1" applyBorder="1" applyAlignment="1" applyProtection="1">
      <alignment horizontal="center" vertical="center" wrapText="1"/>
    </xf>
    <xf numFmtId="164" fontId="23" fillId="0" borderId="6" xfId="2" applyNumberFormat="1" applyFont="1" applyBorder="1" applyAlignment="1" applyProtection="1">
      <alignment horizontal="left" vertical="center"/>
    </xf>
    <xf numFmtId="166" fontId="24" fillId="7" borderId="6" xfId="2" applyNumberFormat="1" applyFont="1" applyFill="1" applyBorder="1" applyAlignment="1" applyProtection="1">
      <alignment horizontal="center" vertical="center"/>
    </xf>
    <xf numFmtId="167" fontId="24" fillId="9" borderId="6" xfId="2" applyNumberFormat="1" applyFont="1" applyFill="1" applyBorder="1" applyAlignment="1" applyProtection="1">
      <alignment horizontal="center" vertical="center" shrinkToFit="1"/>
    </xf>
    <xf numFmtId="0" fontId="24" fillId="9" borderId="21" xfId="2" applyFont="1" applyFill="1" applyBorder="1" applyAlignment="1" applyProtection="1">
      <alignment horizontal="center" vertical="center"/>
    </xf>
    <xf numFmtId="164" fontId="23" fillId="8" borderId="1" xfId="2" applyNumberFormat="1" applyFont="1" applyFill="1" applyBorder="1" applyAlignment="1" applyProtection="1">
      <alignment horizontal="left" vertical="center" wrapText="1"/>
    </xf>
    <xf numFmtId="166" fontId="9" fillId="8" borderId="1" xfId="2" applyNumberFormat="1" applyFont="1" applyFill="1" applyBorder="1" applyAlignment="1" applyProtection="1">
      <alignment horizontal="center" vertical="center"/>
    </xf>
    <xf numFmtId="167" fontId="24" fillId="8" borderId="1" xfId="2" applyNumberFormat="1" applyFont="1" applyFill="1" applyBorder="1" applyAlignment="1" applyProtection="1">
      <alignment horizontal="center" vertical="center" shrinkToFit="1"/>
    </xf>
    <xf numFmtId="0" fontId="24" fillId="8" borderId="22" xfId="2" applyFont="1" applyFill="1" applyBorder="1" applyAlignment="1" applyProtection="1">
      <alignment horizontal="center" vertical="center" wrapText="1"/>
    </xf>
    <xf numFmtId="0" fontId="5" fillId="7" borderId="2" xfId="2" applyFont="1" applyFill="1" applyBorder="1" applyAlignment="1" applyProtection="1">
      <alignment horizontal="center" vertical="center" wrapText="1"/>
    </xf>
    <xf numFmtId="166" fontId="25" fillId="8" borderId="1" xfId="2" applyNumberFormat="1" applyFont="1" applyFill="1" applyBorder="1" applyAlignment="1" applyProtection="1">
      <alignment horizontal="center" vertical="center"/>
    </xf>
    <xf numFmtId="164" fontId="17" fillId="0" borderId="7" xfId="2" applyNumberFormat="1" applyFont="1" applyBorder="1" applyAlignment="1" applyProtection="1">
      <alignment horizontal="center" vertical="center" wrapText="1"/>
    </xf>
    <xf numFmtId="164" fontId="23" fillId="7" borderId="6" xfId="2" applyNumberFormat="1" applyFont="1" applyFill="1" applyBorder="1" applyAlignment="1" applyProtection="1">
      <alignment horizontal="left" vertical="center" wrapText="1"/>
    </xf>
    <xf numFmtId="166" fontId="24" fillId="8" borderId="6" xfId="2" applyNumberFormat="1" applyFont="1" applyFill="1" applyBorder="1" applyAlignment="1" applyProtection="1">
      <alignment horizontal="center" vertical="center"/>
    </xf>
    <xf numFmtId="167" fontId="24" fillId="9" borderId="6" xfId="2" applyNumberFormat="1" applyFont="1" applyFill="1" applyBorder="1" applyAlignment="1" applyProtection="1">
      <alignment horizontal="center" vertical="center"/>
    </xf>
    <xf numFmtId="0" fontId="24" fillId="9" borderId="6" xfId="2" applyFont="1" applyFill="1" applyBorder="1" applyAlignment="1" applyProtection="1">
      <alignment horizontal="center" vertical="center"/>
    </xf>
    <xf numFmtId="164" fontId="4" fillId="0" borderId="7" xfId="2" applyNumberFormat="1" applyFont="1" applyBorder="1" applyAlignment="1" applyProtection="1">
      <alignment horizontal="center" vertical="center" wrapText="1"/>
    </xf>
    <xf numFmtId="164" fontId="24" fillId="0" borderId="6" xfId="2" applyNumberFormat="1" applyFont="1" applyBorder="1" applyAlignment="1" applyProtection="1">
      <alignment horizontal="left" vertical="center"/>
    </xf>
    <xf numFmtId="167" fontId="24" fillId="0" borderId="6" xfId="2" applyNumberFormat="1" applyFont="1" applyBorder="1" applyAlignment="1" applyProtection="1">
      <alignment horizontal="center" vertical="center"/>
    </xf>
    <xf numFmtId="0" fontId="24" fillId="8" borderId="6" xfId="2" applyFont="1" applyFill="1" applyBorder="1" applyAlignment="1" applyProtection="1">
      <alignment horizontal="center" vertical="center"/>
    </xf>
    <xf numFmtId="164" fontId="26" fillId="0" borderId="7" xfId="2" applyNumberFormat="1" applyFont="1" applyBorder="1" applyAlignment="1" applyProtection="1">
      <alignment horizontal="center" vertical="center" wrapText="1"/>
    </xf>
    <xf numFmtId="164" fontId="24" fillId="8" borderId="6" xfId="2" applyNumberFormat="1" applyFont="1" applyFill="1" applyBorder="1" applyAlignment="1" applyProtection="1">
      <alignment horizontal="left" vertical="center"/>
    </xf>
    <xf numFmtId="167" fontId="24" fillId="8" borderId="6" xfId="2" applyNumberFormat="1" applyFont="1" applyFill="1" applyBorder="1" applyAlignment="1" applyProtection="1">
      <alignment horizontal="center" vertical="center"/>
    </xf>
    <xf numFmtId="164" fontId="24" fillId="8" borderId="6" xfId="2" applyNumberFormat="1" applyFont="1" applyFill="1" applyBorder="1" applyAlignment="1" applyProtection="1">
      <alignment horizontal="left" vertical="center" wrapText="1"/>
    </xf>
    <xf numFmtId="164" fontId="17" fillId="0" borderId="2" xfId="2" applyNumberFormat="1" applyFont="1" applyBorder="1" applyAlignment="1" applyProtection="1">
      <alignment horizontal="center" vertical="center" wrapText="1"/>
    </xf>
    <xf numFmtId="164" fontId="27" fillId="8" borderId="6" xfId="2" applyNumberFormat="1" applyFont="1" applyFill="1" applyBorder="1" applyAlignment="1" applyProtection="1">
      <alignment horizontal="left" vertical="center"/>
    </xf>
    <xf numFmtId="166" fontId="9" fillId="8" borderId="6" xfId="2" applyNumberFormat="1" applyFont="1" applyFill="1" applyBorder="1" applyAlignment="1" applyProtection="1">
      <alignment horizontal="center" vertical="center"/>
    </xf>
    <xf numFmtId="167" fontId="24" fillId="8" borderId="6" xfId="2" applyNumberFormat="1" applyFont="1" applyFill="1" applyBorder="1" applyAlignment="1" applyProtection="1">
      <alignment horizontal="center" vertical="center" shrinkToFit="1"/>
    </xf>
    <xf numFmtId="0" fontId="5" fillId="7" borderId="7" xfId="2" applyFont="1" applyFill="1" applyBorder="1" applyAlignment="1" applyProtection="1">
      <alignment horizontal="center" vertical="center" wrapText="1"/>
    </xf>
    <xf numFmtId="166" fontId="9" fillId="9" borderId="6" xfId="2" applyNumberFormat="1" applyFont="1" applyFill="1" applyBorder="1" applyAlignment="1" applyProtection="1">
      <alignment horizontal="center" vertical="center"/>
    </xf>
    <xf numFmtId="166" fontId="24" fillId="9" borderId="6" xfId="2" applyNumberFormat="1" applyFont="1" applyFill="1" applyBorder="1" applyAlignment="1" applyProtection="1">
      <alignment horizontal="center" vertical="center"/>
    </xf>
    <xf numFmtId="0" fontId="9" fillId="0" borderId="6" xfId="2" applyFont="1" applyBorder="1" applyAlignment="1" applyProtection="1">
      <alignment horizontal="center" vertical="center"/>
    </xf>
    <xf numFmtId="164" fontId="9" fillId="0" borderId="6" xfId="2" applyNumberFormat="1" applyFont="1" applyBorder="1" applyAlignment="1" applyProtection="1">
      <alignment vertical="center"/>
    </xf>
    <xf numFmtId="164" fontId="11" fillId="10" borderId="6" xfId="2" applyNumberFormat="1" applyFont="1" applyFill="1" applyBorder="1" applyAlignment="1" applyProtection="1">
      <alignment vertical="center"/>
    </xf>
    <xf numFmtId="164" fontId="9" fillId="0" borderId="6" xfId="2" applyNumberFormat="1" applyFont="1" applyBorder="1" applyAlignment="1" applyProtection="1">
      <alignment horizontal="center" vertical="center"/>
    </xf>
    <xf numFmtId="164" fontId="9" fillId="8" borderId="6" xfId="2" applyNumberFormat="1" applyFont="1" applyFill="1" applyBorder="1" applyAlignment="1" applyProtection="1">
      <alignment vertical="center"/>
    </xf>
    <xf numFmtId="164" fontId="9" fillId="8" borderId="6" xfId="2" applyNumberFormat="1" applyFont="1" applyFill="1" applyBorder="1" applyAlignment="1" applyProtection="1">
      <alignment horizontal="center" vertical="center"/>
    </xf>
    <xf numFmtId="0" fontId="9" fillId="8" borderId="6" xfId="2" applyFont="1" applyFill="1" applyBorder="1" applyAlignment="1" applyProtection="1">
      <alignment horizontal="center" vertical="center"/>
    </xf>
    <xf numFmtId="164" fontId="9" fillId="10" borderId="6" xfId="2" applyNumberFormat="1" applyFont="1" applyFill="1" applyBorder="1" applyAlignment="1" applyProtection="1">
      <alignment vertical="center"/>
    </xf>
    <xf numFmtId="164" fontId="9" fillId="10" borderId="6" xfId="2" applyNumberFormat="1" applyFont="1" applyFill="1" applyBorder="1" applyAlignment="1" applyProtection="1">
      <alignment horizontal="center" vertical="center"/>
    </xf>
    <xf numFmtId="0" fontId="9" fillId="10" borderId="6" xfId="2" applyFont="1" applyFill="1" applyBorder="1" applyAlignment="1" applyProtection="1">
      <alignment horizontal="center" vertical="center"/>
    </xf>
    <xf numFmtId="164" fontId="5" fillId="7" borderId="7" xfId="2" applyNumberFormat="1" applyFont="1" applyFill="1" applyBorder="1" applyAlignment="1" applyProtection="1">
      <alignment horizontal="center" vertical="center" wrapText="1"/>
    </xf>
    <xf numFmtId="164" fontId="24" fillId="8" borderId="1" xfId="2" applyNumberFormat="1" applyFont="1" applyFill="1" applyBorder="1" applyAlignment="1" applyProtection="1">
      <alignment horizontal="left" vertical="center" wrapText="1"/>
    </xf>
    <xf numFmtId="167" fontId="24" fillId="10" borderId="6" xfId="2" applyNumberFormat="1" applyFont="1" applyFill="1" applyBorder="1" applyAlignment="1" applyProtection="1">
      <alignment horizontal="center" vertical="center" shrinkToFit="1"/>
    </xf>
    <xf numFmtId="0" fontId="24" fillId="10" borderId="21" xfId="2" applyFont="1" applyFill="1" applyBorder="1" applyAlignment="1" applyProtection="1">
      <alignment horizontal="center" vertical="center"/>
    </xf>
    <xf numFmtId="166" fontId="24" fillId="8" borderId="1" xfId="2" applyNumberFormat="1" applyFont="1" applyFill="1" applyBorder="1" applyAlignment="1" applyProtection="1">
      <alignment horizontal="center" vertical="center" wrapText="1"/>
    </xf>
    <xf numFmtId="166" fontId="24" fillId="8" borderId="1" xfId="2" applyNumberFormat="1" applyFont="1" applyFill="1" applyBorder="1" applyAlignment="1" applyProtection="1">
      <alignment horizontal="center" vertical="center" shrinkToFit="1"/>
    </xf>
    <xf numFmtId="164" fontId="17" fillId="0" borderId="1" xfId="2" applyNumberFormat="1" applyFont="1" applyBorder="1" applyAlignment="1" applyProtection="1">
      <alignment horizontal="center" vertical="center" wrapText="1"/>
    </xf>
    <xf numFmtId="3" fontId="4" fillId="7" borderId="7" xfId="2" applyNumberFormat="1" applyFont="1" applyFill="1" applyBorder="1" applyAlignment="1" applyProtection="1">
      <alignment horizontal="center" vertical="center"/>
    </xf>
    <xf numFmtId="167" fontId="3" fillId="9" borderId="6" xfId="2" applyNumberFormat="1" applyFont="1" applyFill="1" applyBorder="1" applyAlignment="1" applyProtection="1">
      <alignment horizontal="center" vertical="center"/>
    </xf>
    <xf numFmtId="0" fontId="3" fillId="9" borderId="21" xfId="2" applyFont="1" applyFill="1" applyBorder="1" applyAlignment="1" applyProtection="1">
      <alignment horizontal="center" vertical="center"/>
    </xf>
    <xf numFmtId="166" fontId="24" fillId="11" borderId="6" xfId="2" applyNumberFormat="1" applyFont="1" applyFill="1" applyBorder="1" applyAlignment="1" applyProtection="1">
      <alignment horizontal="center" vertical="center"/>
    </xf>
    <xf numFmtId="0" fontId="24" fillId="9" borderId="16" xfId="2" applyFont="1" applyFill="1" applyBorder="1" applyAlignment="1" applyProtection="1">
      <alignment horizontal="center" vertical="center"/>
    </xf>
    <xf numFmtId="164" fontId="5" fillId="0" borderId="1" xfId="2" applyNumberFormat="1" applyFont="1" applyBorder="1" applyAlignment="1" applyProtection="1">
      <alignment horizontal="center" vertical="center" wrapText="1"/>
    </xf>
    <xf numFmtId="164" fontId="24" fillId="8" borderId="1" xfId="2" applyNumberFormat="1" applyFont="1" applyFill="1" applyBorder="1" applyAlignment="1" applyProtection="1">
      <alignment horizontal="left" vertical="center"/>
    </xf>
    <xf numFmtId="0" fontId="28" fillId="9" borderId="26" xfId="1" applyFill="1">
      <protection locked="0"/>
    </xf>
    <xf numFmtId="0" fontId="24" fillId="8" borderId="21" xfId="2" applyFont="1" applyFill="1" applyBorder="1" applyAlignment="1" applyProtection="1">
      <alignment horizontal="center" vertical="center"/>
    </xf>
    <xf numFmtId="166" fontId="24" fillId="9" borderId="1" xfId="2" applyNumberFormat="1" applyFont="1" applyFill="1" applyBorder="1" applyAlignment="1" applyProtection="1">
      <alignment horizontal="center" vertical="center"/>
    </xf>
    <xf numFmtId="166" fontId="3" fillId="9" borderId="1" xfId="2" applyNumberFormat="1" applyFont="1" applyFill="1" applyBorder="1" applyAlignment="1" applyProtection="1">
      <alignment horizontal="center" vertical="center"/>
    </xf>
    <xf numFmtId="0" fontId="24" fillId="8" borderId="22" xfId="2" applyFont="1" applyFill="1" applyBorder="1" applyAlignment="1" applyProtection="1">
      <alignment horizontal="center" vertical="center"/>
    </xf>
    <xf numFmtId="3" fontId="5" fillId="7" borderId="2" xfId="2" applyNumberFormat="1" applyFont="1" applyFill="1" applyBorder="1" applyAlignment="1" applyProtection="1">
      <alignment horizontal="center" vertical="center"/>
    </xf>
    <xf numFmtId="166" fontId="29" fillId="9" borderId="6" xfId="3" applyNumberFormat="1" applyFont="1" applyFill="1" applyBorder="1" applyAlignment="1">
      <alignment horizontal="center" vertical="center"/>
    </xf>
    <xf numFmtId="3" fontId="17" fillId="0" borderId="7" xfId="2" applyNumberFormat="1" applyFont="1" applyBorder="1" applyAlignment="1" applyProtection="1">
      <alignment horizontal="center" vertical="center"/>
    </xf>
    <xf numFmtId="0" fontId="5" fillId="0" borderId="2" xfId="2" applyFont="1" applyBorder="1" applyAlignment="1" applyProtection="1">
      <alignment horizontal="center" vertical="center"/>
    </xf>
    <xf numFmtId="164" fontId="3" fillId="6" borderId="0" xfId="2" applyNumberFormat="1" applyFont="1" applyFill="1" applyAlignment="1" applyProtection="1">
      <alignment horizontal="center" vertical="center"/>
    </xf>
    <xf numFmtId="166" fontId="3" fillId="6" borderId="0" xfId="2" applyNumberFormat="1" applyFont="1" applyFill="1" applyAlignment="1" applyProtection="1">
      <alignment horizontal="center" vertical="center"/>
    </xf>
    <xf numFmtId="167" fontId="3" fillId="6" borderId="0" xfId="2" applyNumberFormat="1" applyFont="1" applyFill="1" applyAlignment="1" applyProtection="1">
      <alignment horizontal="center" vertical="center"/>
    </xf>
    <xf numFmtId="0" fontId="3" fillId="6" borderId="0" xfId="2" applyFont="1" applyFill="1" applyAlignment="1" applyProtection="1">
      <alignment horizontal="center" vertical="center"/>
    </xf>
    <xf numFmtId="164" fontId="4" fillId="4" borderId="8" xfId="2" applyNumberFormat="1" applyFont="1" applyFill="1" applyBorder="1" applyAlignment="1" applyProtection="1">
      <alignment horizontal="left" vertical="center" wrapText="1"/>
    </xf>
    <xf numFmtId="165" fontId="13" fillId="5" borderId="3" xfId="2" applyNumberFormat="1" applyFont="1" applyFill="1" applyBorder="1" applyAlignment="1" applyProtection="1">
      <alignment horizontal="center" vertical="center" wrapText="1"/>
    </xf>
    <xf numFmtId="164" fontId="13" fillId="5" borderId="1" xfId="2" applyNumberFormat="1" applyFont="1" applyFill="1" applyBorder="1" applyAlignment="1" applyProtection="1">
      <alignment horizontal="center" vertical="center" wrapText="1"/>
    </xf>
    <xf numFmtId="165" fontId="15" fillId="5" borderId="13" xfId="2" applyNumberFormat="1" applyFont="1" applyFill="1" applyBorder="1" applyAlignment="1" applyProtection="1">
      <alignment horizontal="center" vertical="center" wrapText="1"/>
    </xf>
    <xf numFmtId="166" fontId="15" fillId="5" borderId="4" xfId="2" applyNumberFormat="1" applyFont="1" applyFill="1" applyBorder="1" applyAlignment="1" applyProtection="1">
      <alignment horizontal="center" vertical="center" wrapText="1"/>
    </xf>
    <xf numFmtId="167" fontId="15" fillId="5" borderId="17" xfId="2" applyNumberFormat="1" applyFont="1" applyFill="1" applyBorder="1" applyAlignment="1" applyProtection="1">
      <alignment horizontal="center" vertical="center" wrapText="1"/>
    </xf>
    <xf numFmtId="0" fontId="15" fillId="5" borderId="17" xfId="2" applyFont="1" applyFill="1" applyBorder="1" applyAlignment="1" applyProtection="1">
      <alignment horizontal="center" vertical="center" wrapText="1"/>
    </xf>
    <xf numFmtId="164" fontId="15" fillId="5" borderId="7" xfId="2" applyNumberFormat="1" applyFont="1" applyFill="1" applyBorder="1" applyAlignment="1" applyProtection="1">
      <alignment horizontal="center" vertical="center" wrapText="1"/>
    </xf>
    <xf numFmtId="166" fontId="24" fillId="0" borderId="2" xfId="2" applyNumberFormat="1" applyFont="1" applyBorder="1" applyAlignment="1" applyProtection="1">
      <alignment horizontal="center" vertical="center" wrapText="1"/>
    </xf>
    <xf numFmtId="166" fontId="24" fillId="7" borderId="2" xfId="1" applyNumberFormat="1" applyFont="1" applyFill="1" applyBorder="1" applyAlignment="1" applyProtection="1">
      <alignment horizontal="center" vertical="center" wrapText="1"/>
    </xf>
    <xf numFmtId="164" fontId="26" fillId="7" borderId="7" xfId="2" applyNumberFormat="1" applyFont="1" applyFill="1" applyBorder="1" applyAlignment="1" applyProtection="1">
      <alignment horizontal="center" vertical="center" wrapText="1"/>
    </xf>
    <xf numFmtId="167" fontId="24" fillId="9" borderId="2" xfId="2" applyNumberFormat="1" applyFont="1" applyFill="1" applyBorder="1" applyAlignment="1" applyProtection="1">
      <alignment horizontal="center" vertical="center" wrapText="1"/>
    </xf>
    <xf numFmtId="166" fontId="24" fillId="7" borderId="6" xfId="1" applyNumberFormat="1" applyFont="1" applyFill="1" applyBorder="1" applyAlignment="1" applyProtection="1">
      <alignment horizontal="center" vertical="center" wrapText="1"/>
    </xf>
    <xf numFmtId="166" fontId="24" fillId="7" borderId="6" xfId="2" applyNumberFormat="1" applyFont="1" applyFill="1" applyBorder="1" applyAlignment="1" applyProtection="1">
      <alignment horizontal="center" vertical="center" wrapText="1"/>
    </xf>
    <xf numFmtId="166" fontId="9" fillId="7" borderId="1" xfId="2" applyNumberFormat="1" applyFont="1" applyFill="1" applyBorder="1" applyAlignment="1" applyProtection="1">
      <alignment horizontal="center" vertical="center"/>
    </xf>
    <xf numFmtId="0" fontId="24" fillId="8" borderId="1" xfId="2" applyFont="1" applyFill="1" applyBorder="1" applyAlignment="1" applyProtection="1">
      <alignment horizontal="center" vertical="center" wrapText="1"/>
    </xf>
    <xf numFmtId="0" fontId="24" fillId="0" borderId="6" xfId="2" applyFont="1" applyBorder="1" applyAlignment="1" applyProtection="1">
      <alignment horizontal="center" vertical="center"/>
    </xf>
    <xf numFmtId="167" fontId="24" fillId="10" borderId="6" xfId="2" applyNumberFormat="1" applyFont="1" applyFill="1" applyBorder="1" applyAlignment="1" applyProtection="1">
      <alignment horizontal="center" vertical="center"/>
    </xf>
    <xf numFmtId="167" fontId="24" fillId="7" borderId="6" xfId="2" applyNumberFormat="1" applyFont="1" applyFill="1" applyBorder="1" applyAlignment="1" applyProtection="1">
      <alignment horizontal="center" vertical="center"/>
    </xf>
    <xf numFmtId="0" fontId="24" fillId="7" borderId="21" xfId="2" applyFont="1" applyFill="1" applyBorder="1" applyAlignment="1" applyProtection="1">
      <alignment horizontal="center" vertical="center"/>
    </xf>
    <xf numFmtId="0" fontId="6" fillId="12" borderId="6" xfId="2" applyFont="1" applyFill="1" applyBorder="1" applyAlignment="1" applyProtection="1">
      <alignment horizontal="center" vertical="center"/>
    </xf>
    <xf numFmtId="0" fontId="3" fillId="0" borderId="3" xfId="2" applyFont="1" applyBorder="1" applyAlignment="1" applyProtection="1">
      <alignment vertical="center"/>
    </xf>
    <xf numFmtId="0" fontId="2" fillId="0" borderId="27" xfId="3" applyBorder="1" applyAlignment="1">
      <alignment horizontal="center" vertical="center"/>
    </xf>
    <xf numFmtId="0" fontId="7" fillId="5" borderId="7" xfId="2" applyFont="1" applyFill="1" applyBorder="1" applyAlignment="1" applyProtection="1">
      <alignment horizontal="center" vertical="center" wrapText="1"/>
    </xf>
    <xf numFmtId="0" fontId="5" fillId="0" borderId="28" xfId="2" applyFont="1" applyBorder="1" applyAlignment="1" applyProtection="1">
      <alignment vertical="center" wrapText="1"/>
    </xf>
    <xf numFmtId="0" fontId="5" fillId="0" borderId="29" xfId="2" applyFont="1" applyBorder="1" applyAlignment="1" applyProtection="1">
      <alignment vertical="center" wrapText="1"/>
    </xf>
    <xf numFmtId="0" fontId="5" fillId="0" borderId="29" xfId="2" applyFont="1" applyBorder="1" applyAlignment="1" applyProtection="1">
      <alignment horizontal="center" vertical="center" wrapText="1"/>
    </xf>
    <xf numFmtId="166" fontId="5" fillId="0" borderId="29" xfId="2" applyNumberFormat="1" applyFont="1" applyBorder="1" applyAlignment="1" applyProtection="1">
      <alignment horizontal="center" vertical="center" wrapText="1"/>
    </xf>
    <xf numFmtId="171" fontId="11" fillId="7" borderId="2" xfId="2" applyNumberFormat="1" applyFont="1" applyFill="1" applyBorder="1" applyAlignment="1" applyProtection="1">
      <alignment vertical="center"/>
    </xf>
    <xf numFmtId="49" fontId="17" fillId="0" borderId="7" xfId="2" applyNumberFormat="1" applyFont="1" applyBorder="1" applyAlignment="1" applyProtection="1">
      <alignment horizontal="left" vertical="center" wrapText="1"/>
    </xf>
    <xf numFmtId="171" fontId="30" fillId="0" borderId="29" xfId="2" applyNumberFormat="1" applyFont="1" applyBorder="1" applyAlignment="1" applyProtection="1">
      <alignment horizontal="center" vertical="center" wrapText="1"/>
    </xf>
    <xf numFmtId="0" fontId="24" fillId="0" borderId="16" xfId="2" applyFont="1" applyBorder="1" applyAlignment="1" applyProtection="1">
      <alignment horizontal="center" vertical="center"/>
    </xf>
    <xf numFmtId="166" fontId="24" fillId="11" borderId="30" xfId="2" applyNumberFormat="1" applyFont="1" applyFill="1" applyBorder="1" applyAlignment="1" applyProtection="1">
      <alignment horizontal="center" vertical="center"/>
    </xf>
    <xf numFmtId="167" fontId="24" fillId="10" borderId="30" xfId="2" applyNumberFormat="1" applyFont="1" applyFill="1" applyBorder="1" applyAlignment="1" applyProtection="1">
      <alignment horizontal="center" vertical="center"/>
    </xf>
    <xf numFmtId="0" fontId="24" fillId="10" borderId="30" xfId="2" applyFont="1" applyFill="1" applyBorder="1" applyAlignment="1" applyProtection="1">
      <alignment horizontal="center" vertical="center"/>
    </xf>
    <xf numFmtId="166" fontId="24" fillId="8" borderId="2" xfId="2" applyNumberFormat="1" applyFont="1" applyFill="1" applyBorder="1" applyAlignment="1" applyProtection="1">
      <alignment horizontal="center" vertical="center"/>
    </xf>
    <xf numFmtId="167" fontId="24" fillId="8" borderId="2" xfId="2" applyNumberFormat="1" applyFont="1" applyFill="1" applyBorder="1" applyAlignment="1" applyProtection="1">
      <alignment horizontal="center" vertical="center" shrinkToFit="1"/>
    </xf>
    <xf numFmtId="0" fontId="24" fillId="8" borderId="16" xfId="2" applyFont="1" applyFill="1" applyBorder="1" applyAlignment="1" applyProtection="1">
      <alignment horizontal="center" vertical="center"/>
    </xf>
    <xf numFmtId="164" fontId="27" fillId="8" borderId="6" xfId="2" applyNumberFormat="1" applyFont="1" applyFill="1" applyBorder="1" applyAlignment="1" applyProtection="1">
      <alignment horizontal="left" vertical="center" wrapText="1"/>
    </xf>
    <xf numFmtId="166" fontId="24" fillId="9" borderId="2" xfId="2" applyNumberFormat="1" applyFont="1" applyFill="1" applyBorder="1" applyAlignment="1" applyProtection="1">
      <alignment horizontal="center" vertical="center"/>
    </xf>
    <xf numFmtId="167" fontId="24" fillId="8" borderId="2" xfId="2" applyNumberFormat="1" applyFont="1" applyFill="1" applyBorder="1" applyAlignment="1" applyProtection="1">
      <alignment horizontal="center" vertical="center"/>
    </xf>
    <xf numFmtId="166" fontId="24" fillId="9" borderId="2" xfId="2" applyNumberFormat="1" applyFont="1" applyFill="1" applyBorder="1" applyAlignment="1" applyProtection="1">
      <alignment horizontal="center" vertical="center" wrapText="1"/>
    </xf>
    <xf numFmtId="164" fontId="24" fillId="10" borderId="2" xfId="2" applyNumberFormat="1" applyFont="1" applyFill="1" applyBorder="1" applyAlignment="1" applyProtection="1">
      <alignment horizontal="left" vertical="center"/>
    </xf>
    <xf numFmtId="166" fontId="24" fillId="10" borderId="2" xfId="2" applyNumberFormat="1" applyFont="1" applyFill="1" applyBorder="1" applyAlignment="1" applyProtection="1">
      <alignment horizontal="center" vertical="center"/>
    </xf>
    <xf numFmtId="167" fontId="24" fillId="10" borderId="2" xfId="2" applyNumberFormat="1" applyFont="1" applyFill="1" applyBorder="1" applyAlignment="1" applyProtection="1">
      <alignment horizontal="center" vertical="center" shrinkToFit="1"/>
    </xf>
    <xf numFmtId="166" fontId="24" fillId="10" borderId="2" xfId="2" applyNumberFormat="1" applyFont="1" applyFill="1" applyBorder="1" applyAlignment="1" applyProtection="1">
      <alignment horizontal="center" vertical="center" wrapText="1"/>
    </xf>
    <xf numFmtId="0" fontId="24" fillId="10" borderId="16" xfId="2" applyFont="1" applyFill="1" applyBorder="1" applyAlignment="1" applyProtection="1">
      <alignment horizontal="center" vertical="center"/>
    </xf>
    <xf numFmtId="164" fontId="24" fillId="10" borderId="6" xfId="2" applyNumberFormat="1" applyFont="1" applyFill="1" applyBorder="1" applyAlignment="1" applyProtection="1">
      <alignment horizontal="left" vertical="center" wrapText="1"/>
    </xf>
    <xf numFmtId="166" fontId="9" fillId="10" borderId="6" xfId="2" applyNumberFormat="1" applyFont="1" applyFill="1" applyBorder="1" applyAlignment="1" applyProtection="1">
      <alignment horizontal="center" vertical="center"/>
    </xf>
    <xf numFmtId="0" fontId="24" fillId="10" borderId="6" xfId="2" applyFont="1" applyFill="1" applyBorder="1" applyAlignment="1" applyProtection="1">
      <alignment horizontal="center" vertical="center"/>
    </xf>
    <xf numFmtId="167" fontId="24" fillId="9" borderId="1" xfId="2" applyNumberFormat="1" applyFont="1" applyFill="1" applyBorder="1" applyAlignment="1" applyProtection="1">
      <alignment horizontal="center" vertical="center" shrinkToFit="1"/>
    </xf>
    <xf numFmtId="0" fontId="24" fillId="9" borderId="22" xfId="2" applyFont="1" applyFill="1" applyBorder="1" applyAlignment="1" applyProtection="1">
      <alignment horizontal="center" vertical="center" wrapText="1"/>
    </xf>
    <xf numFmtId="168" fontId="24" fillId="8" borderId="16" xfId="2" applyNumberFormat="1" applyFont="1" applyFill="1" applyBorder="1" applyAlignment="1" applyProtection="1">
      <alignment horizontal="center" vertical="center" wrapText="1"/>
    </xf>
    <xf numFmtId="0" fontId="24" fillId="9" borderId="16" xfId="2" applyFont="1" applyFill="1" applyBorder="1" applyAlignment="1" applyProtection="1">
      <alignment horizontal="center" vertical="center" wrapText="1"/>
    </xf>
    <xf numFmtId="166" fontId="24" fillId="9" borderId="6" xfId="2" applyNumberFormat="1" applyFont="1" applyFill="1" applyBorder="1" applyAlignment="1" applyProtection="1">
      <alignment horizontal="center" vertical="center" wrapText="1"/>
    </xf>
    <xf numFmtId="166" fontId="3" fillId="9" borderId="6" xfId="2" applyNumberFormat="1" applyFont="1" applyFill="1" applyBorder="1" applyAlignment="1" applyProtection="1">
      <alignment horizontal="center" vertical="center"/>
    </xf>
    <xf numFmtId="166" fontId="31" fillId="9" borderId="1" xfId="2" applyNumberFormat="1" applyFont="1" applyFill="1" applyBorder="1" applyAlignment="1" applyProtection="1">
      <alignment horizontal="center" vertical="center"/>
    </xf>
    <xf numFmtId="14" fontId="24" fillId="8" borderId="1" xfId="2" applyNumberFormat="1" applyFont="1" applyFill="1" applyBorder="1" applyAlignment="1" applyProtection="1">
      <alignment horizontal="center" vertical="center"/>
    </xf>
    <xf numFmtId="0" fontId="9" fillId="8" borderId="1" xfId="2" applyFont="1" applyFill="1" applyBorder="1" applyAlignment="1" applyProtection="1">
      <alignment horizontal="center" vertical="center"/>
    </xf>
    <xf numFmtId="0" fontId="23" fillId="8" borderId="16" xfId="2" applyFont="1" applyFill="1" applyBorder="1" applyAlignment="1" applyProtection="1">
      <alignment horizontal="center" vertical="center" wrapText="1"/>
    </xf>
    <xf numFmtId="0" fontId="23" fillId="8" borderId="22" xfId="2" applyFont="1" applyFill="1" applyBorder="1" applyAlignment="1" applyProtection="1">
      <alignment horizontal="center" vertical="center" wrapText="1"/>
    </xf>
    <xf numFmtId="166" fontId="9" fillId="8" borderId="30" xfId="2" applyNumberFormat="1" applyFont="1" applyFill="1" applyBorder="1" applyAlignment="1" applyProtection="1">
      <alignment horizontal="center" vertical="center"/>
    </xf>
    <xf numFmtId="167" fontId="24" fillId="8" borderId="30" xfId="2" applyNumberFormat="1" applyFont="1" applyFill="1" applyBorder="1" applyAlignment="1" applyProtection="1">
      <alignment horizontal="center" vertical="center" shrinkToFit="1"/>
    </xf>
    <xf numFmtId="0" fontId="23" fillId="8" borderId="32" xfId="2" applyFont="1" applyFill="1" applyBorder="1" applyAlignment="1" applyProtection="1">
      <alignment horizontal="center" vertical="center" wrapText="1"/>
    </xf>
    <xf numFmtId="0" fontId="23" fillId="8" borderId="21" xfId="2" applyFont="1" applyFill="1" applyBorder="1" applyAlignment="1" applyProtection="1">
      <alignment horizontal="center" vertical="center"/>
    </xf>
    <xf numFmtId="166" fontId="24" fillId="8" borderId="30" xfId="2" applyNumberFormat="1" applyFont="1" applyFill="1" applyBorder="1" applyAlignment="1" applyProtection="1">
      <alignment horizontal="center" vertical="center"/>
    </xf>
    <xf numFmtId="167" fontId="24" fillId="8" borderId="30" xfId="2" applyNumberFormat="1" applyFont="1" applyFill="1" applyBorder="1" applyAlignment="1" applyProtection="1">
      <alignment horizontal="center" vertical="center"/>
    </xf>
    <xf numFmtId="0" fontId="23" fillId="8" borderId="30" xfId="2" applyFont="1" applyFill="1" applyBorder="1" applyAlignment="1" applyProtection="1">
      <alignment horizontal="center" vertical="center"/>
    </xf>
    <xf numFmtId="167" fontId="24" fillId="9" borderId="2" xfId="2" applyNumberFormat="1" applyFont="1" applyFill="1" applyBorder="1" applyAlignment="1" applyProtection="1">
      <alignment horizontal="center" vertical="center" shrinkToFit="1"/>
    </xf>
    <xf numFmtId="166" fontId="24" fillId="9" borderId="6" xfId="3" applyNumberFormat="1" applyFont="1" applyFill="1" applyBorder="1" applyAlignment="1">
      <alignment horizontal="center" vertical="center"/>
    </xf>
    <xf numFmtId="14" fontId="24" fillId="8" borderId="6" xfId="3" applyNumberFormat="1" applyFont="1" applyFill="1" applyBorder="1" applyAlignment="1">
      <alignment horizontal="center" vertical="center"/>
    </xf>
    <xf numFmtId="0" fontId="23" fillId="8" borderId="6" xfId="3" applyFont="1" applyFill="1" applyBorder="1" applyAlignment="1">
      <alignment horizontal="center" vertical="center"/>
    </xf>
    <xf numFmtId="164" fontId="24" fillId="8" borderId="2" xfId="2" applyNumberFormat="1" applyFont="1" applyFill="1" applyBorder="1" applyAlignment="1" applyProtection="1">
      <alignment horizontal="left" vertical="center" wrapText="1"/>
    </xf>
    <xf numFmtId="166" fontId="27" fillId="8" borderId="16" xfId="2" applyNumberFormat="1" applyFont="1" applyFill="1" applyBorder="1" applyAlignment="1" applyProtection="1">
      <alignment horizontal="center" vertical="center" wrapText="1"/>
    </xf>
    <xf numFmtId="166" fontId="24" fillId="8" borderId="21" xfId="2" applyNumberFormat="1" applyFont="1" applyFill="1" applyBorder="1" applyAlignment="1" applyProtection="1">
      <alignment horizontal="center" vertical="center"/>
    </xf>
    <xf numFmtId="164" fontId="24" fillId="10" borderId="6" xfId="2" applyNumberFormat="1" applyFont="1" applyFill="1" applyBorder="1" applyAlignment="1" applyProtection="1">
      <alignment horizontal="left" vertical="center"/>
    </xf>
    <xf numFmtId="166" fontId="24" fillId="10" borderId="6" xfId="2" applyNumberFormat="1" applyFont="1" applyFill="1" applyBorder="1" applyAlignment="1" applyProtection="1">
      <alignment horizontal="center" vertical="center"/>
    </xf>
    <xf numFmtId="14" fontId="24" fillId="10" borderId="6" xfId="3" applyNumberFormat="1" applyFont="1" applyFill="1" applyBorder="1" applyAlignment="1">
      <alignment horizontal="center" vertical="center"/>
    </xf>
    <xf numFmtId="166" fontId="24" fillId="10" borderId="21" xfId="2" applyNumberFormat="1" applyFont="1" applyFill="1" applyBorder="1" applyAlignment="1" applyProtection="1">
      <alignment horizontal="center" vertical="center"/>
    </xf>
    <xf numFmtId="164" fontId="24" fillId="9" borderId="6" xfId="2" applyNumberFormat="1" applyFont="1" applyFill="1" applyBorder="1" applyAlignment="1" applyProtection="1">
      <alignment horizontal="left" vertical="center"/>
    </xf>
    <xf numFmtId="166" fontId="24" fillId="0" borderId="6" xfId="2" applyNumberFormat="1" applyFont="1" applyBorder="1" applyAlignment="1" applyProtection="1">
      <alignment horizontal="center" vertical="center"/>
    </xf>
    <xf numFmtId="166" fontId="24" fillId="0" borderId="21" xfId="2" applyNumberFormat="1" applyFont="1" applyBorder="1" applyAlignment="1" applyProtection="1">
      <alignment horizontal="center" vertical="center"/>
    </xf>
    <xf numFmtId="164" fontId="24" fillId="8" borderId="6" xfId="2" applyNumberFormat="1" applyFont="1" applyFill="1" applyBorder="1" applyAlignment="1" applyProtection="1">
      <alignment horizontal="center" vertical="center" wrapText="1"/>
    </xf>
    <xf numFmtId="0" fontId="24" fillId="8" borderId="6" xfId="2" applyFont="1" applyFill="1" applyBorder="1" applyAlignment="1" applyProtection="1">
      <alignment horizontal="center" vertical="center" wrapText="1"/>
    </xf>
    <xf numFmtId="166" fontId="24" fillId="10" borderId="6" xfId="2" applyNumberFormat="1" applyFont="1" applyFill="1" applyBorder="1" applyAlignment="1" applyProtection="1">
      <alignment horizontal="center" vertical="center" wrapText="1"/>
    </xf>
    <xf numFmtId="164" fontId="24" fillId="10" borderId="6" xfId="2" applyNumberFormat="1" applyFont="1" applyFill="1" applyBorder="1" applyAlignment="1" applyProtection="1">
      <alignment horizontal="center" vertical="center" wrapText="1"/>
    </xf>
    <xf numFmtId="1" fontId="24" fillId="10" borderId="6" xfId="2" applyNumberFormat="1" applyFont="1" applyFill="1" applyBorder="1" applyAlignment="1" applyProtection="1">
      <alignment horizontal="center" vertical="center" wrapText="1"/>
    </xf>
    <xf numFmtId="169" fontId="24" fillId="9" borderId="6" xfId="2" applyNumberFormat="1" applyFont="1" applyFill="1" applyBorder="1" applyAlignment="1" applyProtection="1">
      <alignment horizontal="center" vertical="center"/>
    </xf>
    <xf numFmtId="0" fontId="24" fillId="9" borderId="0" xfId="3" applyFont="1" applyFill="1" applyAlignment="1">
      <alignment horizontal="center" vertical="center"/>
    </xf>
    <xf numFmtId="166" fontId="24" fillId="8" borderId="1" xfId="2" applyNumberFormat="1" applyFont="1" applyFill="1" applyBorder="1" applyAlignment="1" applyProtection="1">
      <alignment horizontal="center" vertical="center"/>
    </xf>
    <xf numFmtId="167" fontId="24" fillId="9" borderId="1" xfId="2" applyNumberFormat="1" applyFont="1" applyFill="1" applyBorder="1" applyAlignment="1" applyProtection="1">
      <alignment horizontal="center" vertical="center"/>
    </xf>
    <xf numFmtId="0" fontId="24" fillId="9" borderId="22" xfId="2" applyFont="1" applyFill="1" applyBorder="1" applyAlignment="1" applyProtection="1">
      <alignment horizontal="center" vertical="center"/>
    </xf>
    <xf numFmtId="3" fontId="5" fillId="7" borderId="7" xfId="2" applyNumberFormat="1" applyFont="1" applyFill="1" applyBorder="1" applyAlignment="1" applyProtection="1">
      <alignment horizontal="center" vertical="center"/>
    </xf>
    <xf numFmtId="166" fontId="29" fillId="8" borderId="6" xfId="3" applyNumberFormat="1" applyFont="1" applyFill="1" applyBorder="1" applyAlignment="1">
      <alignment horizontal="center" vertical="center"/>
    </xf>
    <xf numFmtId="0" fontId="5" fillId="4" borderId="2" xfId="2" applyFont="1" applyFill="1" applyBorder="1" applyAlignment="1" applyProtection="1">
      <alignment horizontal="center" vertical="center" wrapText="1"/>
    </xf>
    <xf numFmtId="0" fontId="2" fillId="0" borderId="27" xfId="3" applyBorder="1">
      <alignment vertical="center"/>
    </xf>
    <xf numFmtId="172" fontId="17" fillId="0" borderId="0" xfId="2" applyNumberFormat="1" applyFont="1" applyAlignment="1" applyProtection="1">
      <alignment horizontal="center" vertical="center" wrapText="1"/>
    </xf>
    <xf numFmtId="171" fontId="30" fillId="0" borderId="0" xfId="2" applyNumberFormat="1" applyFont="1" applyAlignment="1" applyProtection="1">
      <alignment horizontal="center" vertical="center" wrapText="1"/>
    </xf>
    <xf numFmtId="3" fontId="20" fillId="4" borderId="6" xfId="2" applyNumberFormat="1" applyFont="1" applyFill="1" applyBorder="1" applyAlignment="1" applyProtection="1">
      <alignment horizontal="left" vertical="center" wrapText="1"/>
    </xf>
    <xf numFmtId="171" fontId="20" fillId="4" borderId="6" xfId="2" applyNumberFormat="1" applyFont="1" applyFill="1" applyBorder="1" applyAlignment="1" applyProtection="1">
      <alignment horizontal="center" vertical="center" wrapText="1"/>
    </xf>
    <xf numFmtId="165" fontId="20" fillId="4" borderId="6" xfId="2" applyNumberFormat="1" applyFont="1" applyFill="1" applyBorder="1" applyAlignment="1" applyProtection="1">
      <alignment horizontal="left" vertical="center" wrapText="1"/>
    </xf>
    <xf numFmtId="172" fontId="20" fillId="4" borderId="6" xfId="2" applyNumberFormat="1" applyFont="1" applyFill="1" applyBorder="1" applyAlignment="1" applyProtection="1">
      <alignment horizontal="center" vertical="center" wrapText="1"/>
    </xf>
    <xf numFmtId="170" fontId="17" fillId="7" borderId="7" xfId="2" applyNumberFormat="1" applyFont="1" applyFill="1" applyBorder="1" applyAlignment="1" applyProtection="1">
      <alignment vertical="center" wrapText="1"/>
    </xf>
    <xf numFmtId="173" fontId="3" fillId="0" borderId="0" xfId="2" applyNumberFormat="1" applyFont="1" applyAlignment="1" applyProtection="1">
      <alignment horizontal="center" vertical="center"/>
    </xf>
    <xf numFmtId="174" fontId="3" fillId="0" borderId="0" xfId="2" applyNumberFormat="1" applyFont="1" applyAlignment="1" applyProtection="1">
      <alignment horizontal="center" vertical="center"/>
    </xf>
    <xf numFmtId="167" fontId="24" fillId="8" borderId="33" xfId="2" applyNumberFormat="1" applyFont="1" applyFill="1" applyBorder="1" applyAlignment="1" applyProtection="1">
      <alignment horizontal="center" vertical="center"/>
    </xf>
    <xf numFmtId="1" fontId="24" fillId="8" borderId="21" xfId="2" applyNumberFormat="1" applyFont="1" applyFill="1" applyBorder="1" applyAlignment="1" applyProtection="1">
      <alignment horizontal="center" vertical="center"/>
    </xf>
    <xf numFmtId="164" fontId="24" fillId="8" borderId="2" xfId="2" applyNumberFormat="1" applyFont="1" applyFill="1" applyBorder="1" applyAlignment="1" applyProtection="1">
      <alignment horizontal="left" vertical="center"/>
    </xf>
    <xf numFmtId="167" fontId="24" fillId="8" borderId="29" xfId="2" applyNumberFormat="1" applyFont="1" applyFill="1" applyBorder="1" applyAlignment="1" applyProtection="1">
      <alignment horizontal="center" vertical="center"/>
    </xf>
    <xf numFmtId="166" fontId="24" fillId="9" borderId="33" xfId="2" applyNumberFormat="1" applyFont="1" applyFill="1" applyBorder="1" applyAlignment="1" applyProtection="1">
      <alignment horizontal="center" vertical="center"/>
    </xf>
    <xf numFmtId="1" fontId="24" fillId="8" borderId="34" xfId="2" applyNumberFormat="1" applyFont="1" applyFill="1" applyBorder="1" applyAlignment="1" applyProtection="1">
      <alignment horizontal="center" vertical="center"/>
    </xf>
    <xf numFmtId="166" fontId="24" fillId="9" borderId="7" xfId="2" applyNumberFormat="1" applyFont="1" applyFill="1" applyBorder="1" applyAlignment="1" applyProtection="1">
      <alignment horizontal="center" vertical="center"/>
    </xf>
    <xf numFmtId="167" fontId="24" fillId="8" borderId="1" xfId="2" applyNumberFormat="1" applyFont="1" applyFill="1" applyBorder="1" applyAlignment="1" applyProtection="1">
      <alignment horizontal="center" vertical="center"/>
    </xf>
    <xf numFmtId="166" fontId="24" fillId="9" borderId="29" xfId="2" applyNumberFormat="1" applyFont="1" applyFill="1" applyBorder="1" applyAlignment="1" applyProtection="1">
      <alignment horizontal="center" vertical="center"/>
    </xf>
    <xf numFmtId="164" fontId="4" fillId="4" borderId="8" xfId="2" applyNumberFormat="1" applyFont="1" applyFill="1" applyBorder="1" applyAlignment="1" applyProtection="1">
      <alignment horizontal="center" vertical="center" wrapText="1"/>
    </xf>
    <xf numFmtId="0" fontId="6" fillId="12" borderId="0" xfId="2" applyFont="1" applyFill="1" applyAlignment="1" applyProtection="1">
      <alignment horizontal="center" vertical="center"/>
    </xf>
    <xf numFmtId="0" fontId="3" fillId="0" borderId="0" xfId="2" applyFont="1" applyAlignment="1" applyProtection="1">
      <alignment vertical="center"/>
    </xf>
    <xf numFmtId="0" fontId="32" fillId="0" borderId="0" xfId="2" applyFont="1" applyAlignment="1">
      <alignment horizontal="left" vertical="center"/>
      <protection locked="0"/>
    </xf>
    <xf numFmtId="0" fontId="33" fillId="0" borderId="0" xfId="2" applyFont="1" applyAlignment="1">
      <alignment horizontal="center" vertical="center"/>
      <protection locked="0"/>
    </xf>
    <xf numFmtId="165" fontId="33" fillId="0" borderId="0" xfId="2" applyNumberFormat="1" applyFont="1" applyAlignment="1">
      <alignment horizontal="center" vertical="center"/>
      <protection locked="0"/>
    </xf>
    <xf numFmtId="3" fontId="33" fillId="0" borderId="0" xfId="2" applyNumberFormat="1" applyFont="1" applyAlignment="1">
      <alignment horizontal="center" vertical="center"/>
      <protection locked="0"/>
    </xf>
    <xf numFmtId="164" fontId="33" fillId="0" borderId="0" xfId="2" applyNumberFormat="1" applyFont="1" applyAlignment="1">
      <alignment horizontal="center" vertical="center"/>
      <protection locked="0"/>
    </xf>
    <xf numFmtId="165" fontId="33" fillId="0" borderId="0" xfId="2" applyNumberFormat="1" applyFont="1" applyAlignment="1">
      <alignment horizontal="left" vertical="center"/>
      <protection locked="0"/>
    </xf>
    <xf numFmtId="0" fontId="33" fillId="0" borderId="0" xfId="2" applyFont="1" applyAlignment="1">
      <alignment horizontal="left" vertical="center"/>
      <protection locked="0"/>
    </xf>
    <xf numFmtId="0" fontId="33" fillId="2" borderId="0" xfId="2" applyFont="1" applyFill="1" applyAlignment="1">
      <alignment horizontal="center" vertical="center"/>
      <protection locked="0"/>
    </xf>
    <xf numFmtId="165" fontId="33" fillId="2" borderId="0" xfId="2" applyNumberFormat="1" applyFont="1" applyFill="1" applyAlignment="1">
      <alignment horizontal="center" vertical="center"/>
      <protection locked="0"/>
    </xf>
    <xf numFmtId="3" fontId="33" fillId="2" borderId="0" xfId="2" applyNumberFormat="1" applyFont="1" applyFill="1" applyAlignment="1">
      <alignment horizontal="center" vertical="center"/>
      <protection locked="0"/>
    </xf>
    <xf numFmtId="0" fontId="35" fillId="2" borderId="0" xfId="3" applyFont="1" applyFill="1" applyAlignment="1" applyProtection="1">
      <protection locked="0"/>
    </xf>
    <xf numFmtId="0" fontId="35" fillId="2" borderId="31" xfId="3" applyFont="1" applyFill="1" applyBorder="1" applyAlignment="1" applyProtection="1">
      <protection locked="0"/>
    </xf>
    <xf numFmtId="0" fontId="37" fillId="14" borderId="35" xfId="3" applyFont="1" applyFill="1" applyBorder="1" applyAlignment="1" applyProtection="1">
      <alignment horizontal="center" vertical="center" wrapText="1"/>
      <protection locked="0"/>
    </xf>
    <xf numFmtId="0" fontId="40" fillId="8" borderId="36" xfId="3" applyFont="1" applyFill="1" applyBorder="1" applyAlignment="1" applyProtection="1">
      <alignment horizontal="center" vertical="center" wrapText="1"/>
      <protection locked="0"/>
    </xf>
    <xf numFmtId="0" fontId="40" fillId="8" borderId="37" xfId="3" applyFont="1" applyFill="1" applyBorder="1" applyAlignment="1" applyProtection="1">
      <alignment horizontal="center" vertical="center" wrapText="1"/>
      <protection locked="0"/>
    </xf>
    <xf numFmtId="0" fontId="40" fillId="8" borderId="35" xfId="3" applyFont="1" applyFill="1" applyBorder="1" applyAlignment="1" applyProtection="1">
      <alignment horizontal="center" vertical="center" wrapText="1"/>
      <protection locked="0"/>
    </xf>
    <xf numFmtId="0" fontId="40" fillId="8" borderId="28" xfId="3" applyFont="1" applyFill="1" applyBorder="1" applyAlignment="1" applyProtection="1">
      <alignment horizontal="center" vertical="center" wrapText="1"/>
      <protection locked="0"/>
    </xf>
    <xf numFmtId="0" fontId="37" fillId="15" borderId="38" xfId="3" applyFont="1" applyFill="1" applyBorder="1" applyAlignment="1" applyProtection="1">
      <alignment horizontal="center" vertical="center" wrapText="1"/>
      <protection locked="0"/>
    </xf>
    <xf numFmtId="0" fontId="40" fillId="8" borderId="38" xfId="3" applyFont="1" applyFill="1" applyBorder="1" applyAlignment="1" applyProtection="1">
      <alignment horizontal="center" vertical="center" wrapText="1"/>
      <protection locked="0"/>
    </xf>
    <xf numFmtId="0" fontId="40" fillId="8" borderId="39" xfId="3" applyFont="1" applyFill="1" applyBorder="1" applyAlignment="1" applyProtection="1">
      <alignment horizontal="center" vertical="center" wrapText="1"/>
      <protection locked="0"/>
    </xf>
    <xf numFmtId="0" fontId="37" fillId="12" borderId="3" xfId="3" applyFont="1" applyFill="1" applyBorder="1" applyAlignment="1" applyProtection="1">
      <alignment horizontal="left" vertical="center" wrapText="1"/>
      <protection locked="0"/>
    </xf>
    <xf numFmtId="0" fontId="40" fillId="8" borderId="38" xfId="0" applyFont="1" applyFill="1" applyBorder="1" applyAlignment="1" applyProtection="1">
      <alignment horizontal="center" vertical="center" wrapText="1"/>
      <protection locked="0"/>
    </xf>
    <xf numFmtId="0" fontId="40" fillId="8" borderId="39" xfId="0" applyFont="1" applyFill="1" applyBorder="1" applyAlignment="1" applyProtection="1">
      <alignment horizontal="center" vertical="center" wrapText="1"/>
      <protection locked="0"/>
    </xf>
    <xf numFmtId="0" fontId="37" fillId="16" borderId="3" xfId="3" applyFont="1" applyFill="1" applyBorder="1" applyAlignment="1" applyProtection="1">
      <alignment horizontal="center" vertical="center" wrapText="1"/>
      <protection locked="0"/>
    </xf>
    <xf numFmtId="0" fontId="41" fillId="8" borderId="40" xfId="0" applyFont="1" applyFill="1" applyBorder="1" applyAlignment="1" applyProtection="1">
      <alignment horizontal="center" vertical="center" wrapText="1"/>
      <protection locked="0"/>
    </xf>
    <xf numFmtId="0" fontId="41" fillId="8" borderId="41" xfId="0" applyFont="1" applyFill="1" applyBorder="1" applyAlignment="1" applyProtection="1">
      <alignment horizontal="center" vertical="center" wrapText="1"/>
      <protection locked="0"/>
    </xf>
    <xf numFmtId="0" fontId="41" fillId="8" borderId="38" xfId="0" applyFont="1" applyFill="1" applyBorder="1" applyAlignment="1" applyProtection="1">
      <alignment horizontal="center" vertical="center" wrapText="1"/>
      <protection locked="0"/>
    </xf>
    <xf numFmtId="0" fontId="42" fillId="17" borderId="2" xfId="3" applyFont="1" applyFill="1" applyBorder="1" applyAlignment="1" applyProtection="1">
      <alignment horizontal="center" vertical="center" wrapText="1"/>
      <protection locked="0"/>
    </xf>
    <xf numFmtId="0" fontId="40" fillId="0" borderId="42" xfId="3" applyFont="1" applyBorder="1" applyAlignment="1" applyProtection="1">
      <alignment horizontal="center" vertical="center" wrapText="1"/>
      <protection locked="0"/>
    </xf>
    <xf numFmtId="0" fontId="40" fillId="0" borderId="43" xfId="3" applyFont="1" applyBorder="1" applyAlignment="1" applyProtection="1">
      <alignment horizontal="center" vertical="center" wrapText="1"/>
      <protection locked="0"/>
    </xf>
    <xf numFmtId="0" fontId="43" fillId="0" borderId="3" xfId="3" applyFont="1" applyBorder="1" applyAlignment="1" applyProtection="1">
      <alignment horizontal="center" vertical="center" wrapText="1"/>
      <protection locked="0"/>
    </xf>
    <xf numFmtId="0" fontId="44" fillId="8" borderId="40" xfId="0" applyFont="1" applyFill="1" applyBorder="1" applyAlignment="1" applyProtection="1">
      <alignment horizontal="center" vertical="center" wrapText="1"/>
      <protection locked="0"/>
    </xf>
    <xf numFmtId="0" fontId="44" fillId="8" borderId="41" xfId="0" applyFont="1" applyFill="1" applyBorder="1" applyAlignment="1" applyProtection="1">
      <alignment horizontal="center" vertical="center" wrapText="1"/>
      <protection locked="0"/>
    </xf>
    <xf numFmtId="0" fontId="37" fillId="18" borderId="3" xfId="3" applyFont="1" applyFill="1" applyBorder="1" applyAlignment="1" applyProtection="1">
      <alignment horizontal="center" vertical="center" wrapText="1"/>
      <protection locked="0"/>
    </xf>
    <xf numFmtId="0" fontId="37" fillId="5" borderId="3" xfId="3" applyFont="1" applyFill="1" applyBorder="1" applyAlignment="1" applyProtection="1">
      <alignment horizontal="center" vertical="center" wrapText="1"/>
      <protection locked="0"/>
    </xf>
    <xf numFmtId="0" fontId="41" fillId="8" borderId="39" xfId="0" applyFont="1" applyFill="1" applyBorder="1" applyAlignment="1" applyProtection="1">
      <alignment horizontal="center" vertical="center" wrapText="1"/>
      <protection locked="0"/>
    </xf>
    <xf numFmtId="0" fontId="37" fillId="19" borderId="13" xfId="3" applyFont="1" applyFill="1" applyBorder="1" applyAlignment="1" applyProtection="1">
      <alignment horizontal="center" vertical="center" wrapText="1"/>
      <protection locked="0"/>
    </xf>
    <xf numFmtId="0" fontId="41" fillId="8" borderId="44" xfId="3" applyFont="1" applyFill="1" applyBorder="1" applyAlignment="1" applyProtection="1">
      <alignment horizontal="center" vertical="center" wrapText="1"/>
      <protection locked="0"/>
    </xf>
    <xf numFmtId="0" fontId="41" fillId="8" borderId="45" xfId="3" applyFont="1" applyFill="1" applyBorder="1" applyAlignment="1" applyProtection="1">
      <alignment horizontal="center" vertical="center" wrapText="1"/>
      <protection locked="0"/>
    </xf>
    <xf numFmtId="0" fontId="37" fillId="12" borderId="3" xfId="3" applyFont="1" applyFill="1" applyBorder="1" applyAlignment="1" applyProtection="1">
      <alignment horizontal="center" vertical="center" wrapText="1"/>
      <protection locked="0"/>
    </xf>
    <xf numFmtId="0" fontId="37" fillId="16" borderId="40" xfId="3" applyFont="1" applyFill="1" applyBorder="1" applyAlignment="1" applyProtection="1">
      <alignment horizontal="center" vertical="center" wrapText="1"/>
      <protection locked="0"/>
    </xf>
    <xf numFmtId="0" fontId="42" fillId="17" borderId="16" xfId="3" applyFont="1" applyFill="1" applyBorder="1" applyAlignment="1" applyProtection="1">
      <alignment horizontal="center" vertical="center" wrapText="1"/>
      <protection locked="0"/>
    </xf>
    <xf numFmtId="0" fontId="46" fillId="2" borderId="42" xfId="3" applyFont="1" applyFill="1" applyBorder="1" applyAlignment="1" applyProtection="1">
      <alignment horizontal="center" vertical="center" wrapText="1"/>
      <protection locked="0"/>
    </xf>
    <xf numFmtId="0" fontId="46" fillId="2" borderId="43" xfId="3" applyFont="1" applyFill="1" applyBorder="1" applyAlignment="1" applyProtection="1">
      <alignment horizontal="center" vertical="center" wrapText="1"/>
      <protection locked="0"/>
    </xf>
    <xf numFmtId="0" fontId="37" fillId="4" borderId="13" xfId="3" applyFont="1" applyFill="1" applyBorder="1" applyAlignment="1" applyProtection="1">
      <alignment horizontal="center" vertical="center" wrapText="1"/>
      <protection locked="0"/>
    </xf>
    <xf numFmtId="0" fontId="40" fillId="2" borderId="35" xfId="3" applyFont="1" applyFill="1" applyBorder="1" applyAlignment="1" applyProtection="1">
      <alignment horizontal="center" vertical="center" wrapText="1"/>
      <protection locked="0"/>
    </xf>
    <xf numFmtId="0" fontId="40" fillId="2" borderId="28" xfId="3" applyFont="1" applyFill="1" applyBorder="1" applyAlignment="1" applyProtection="1">
      <alignment horizontal="center" vertical="center" wrapText="1"/>
      <protection locked="0"/>
    </xf>
    <xf numFmtId="0" fontId="40" fillId="2" borderId="38" xfId="3" applyFont="1" applyFill="1" applyBorder="1" applyAlignment="1" applyProtection="1">
      <alignment horizontal="center" vertical="center" wrapText="1"/>
      <protection locked="0"/>
    </xf>
    <xf numFmtId="0" fontId="40" fillId="2" borderId="39" xfId="3" applyFont="1" applyFill="1" applyBorder="1" applyAlignment="1" applyProtection="1">
      <alignment horizontal="center" vertical="center" wrapText="1"/>
      <protection locked="0"/>
    </xf>
    <xf numFmtId="0" fontId="40" fillId="2" borderId="42" xfId="3" applyFont="1" applyFill="1" applyBorder="1" applyAlignment="1" applyProtection="1">
      <alignment horizontal="center" vertical="center" wrapText="1"/>
      <protection locked="0"/>
    </xf>
    <xf numFmtId="0" fontId="40" fillId="2" borderId="43" xfId="3" applyFont="1" applyFill="1" applyBorder="1" applyAlignment="1" applyProtection="1">
      <alignment horizontal="center" vertical="center" wrapText="1"/>
      <protection locked="0"/>
    </xf>
    <xf numFmtId="0" fontId="40" fillId="8" borderId="44" xfId="0" applyFont="1" applyFill="1" applyBorder="1" applyAlignment="1" applyProtection="1">
      <alignment horizontal="center" vertical="center" wrapText="1"/>
      <protection locked="0"/>
    </xf>
    <xf numFmtId="0" fontId="40" fillId="8" borderId="45" xfId="0" applyFont="1" applyFill="1" applyBorder="1" applyAlignment="1" applyProtection="1">
      <alignment horizontal="center" vertical="center" wrapText="1"/>
      <protection locked="0"/>
    </xf>
    <xf numFmtId="0" fontId="47" fillId="2" borderId="46" xfId="3" applyFont="1" applyFill="1" applyBorder="1" applyAlignment="1" applyProtection="1">
      <alignment vertical="top"/>
      <protection locked="0"/>
    </xf>
    <xf numFmtId="0" fontId="35" fillId="2" borderId="46" xfId="3" applyFont="1" applyFill="1" applyBorder="1" applyAlignment="1" applyProtection="1">
      <alignment vertical="top"/>
      <protection locked="0"/>
    </xf>
    <xf numFmtId="0" fontId="38" fillId="2" borderId="0" xfId="3" applyFont="1" applyFill="1" applyAlignment="1" applyProtection="1">
      <protection locked="0"/>
    </xf>
    <xf numFmtId="0" fontId="38" fillId="2" borderId="0" xfId="3" applyFont="1" applyFill="1" applyAlignment="1" applyProtection="1">
      <alignment horizontal="right"/>
      <protection locked="0"/>
    </xf>
    <xf numFmtId="0" fontId="35" fillId="2" borderId="8" xfId="3" applyFont="1" applyFill="1" applyBorder="1" applyAlignment="1" applyProtection="1">
      <alignment horizontal="center"/>
      <protection locked="0"/>
    </xf>
    <xf numFmtId="0" fontId="35" fillId="2" borderId="34" xfId="3" applyFont="1" applyFill="1" applyBorder="1" applyAlignment="1" applyProtection="1">
      <alignment horizontal="center"/>
      <protection locked="0"/>
    </xf>
    <xf numFmtId="0" fontId="38" fillId="2" borderId="6" xfId="3" applyFont="1" applyFill="1" applyBorder="1" applyAlignment="1" applyProtection="1">
      <alignment horizontal="center" vertical="center" wrapText="1"/>
      <protection locked="0"/>
    </xf>
    <xf numFmtId="0" fontId="35" fillId="2" borderId="0" xfId="3" applyFont="1" applyFill="1" applyAlignment="1" applyProtection="1">
      <alignment vertical="center" wrapText="1"/>
      <protection locked="0"/>
    </xf>
    <xf numFmtId="0" fontId="35" fillId="2" borderId="0" xfId="3" applyFont="1" applyFill="1" applyProtection="1">
      <alignment vertical="center"/>
      <protection locked="0"/>
    </xf>
    <xf numFmtId="0" fontId="38" fillId="2" borderId="0" xfId="3" applyFont="1" applyFill="1" applyAlignment="1" applyProtection="1">
      <alignment horizontal="center" vertical="center" wrapText="1"/>
      <protection locked="0"/>
    </xf>
    <xf numFmtId="0" fontId="33" fillId="2" borderId="0" xfId="2" applyFont="1" applyFill="1" applyAlignment="1">
      <alignment horizontal="left" vertical="center"/>
      <protection locked="0"/>
    </xf>
    <xf numFmtId="0" fontId="49" fillId="5" borderId="23" xfId="2" applyFont="1" applyFill="1" applyBorder="1" applyAlignment="1">
      <alignment horizontal="center" vertical="center"/>
      <protection locked="0"/>
    </xf>
    <xf numFmtId="0" fontId="33" fillId="2" borderId="49" xfId="2" applyFont="1" applyFill="1" applyBorder="1" applyAlignment="1">
      <alignment horizontal="center" vertical="center" wrapText="1"/>
      <protection locked="0"/>
    </xf>
    <xf numFmtId="0" fontId="51" fillId="21" borderId="50" xfId="0" applyFont="1" applyFill="1" applyBorder="1" applyAlignment="1" applyProtection="1">
      <alignment horizontal="center" vertical="center" wrapText="1"/>
      <protection locked="0"/>
    </xf>
    <xf numFmtId="0" fontId="51" fillId="21" borderId="53" xfId="0" applyFont="1" applyFill="1" applyBorder="1" applyAlignment="1" applyProtection="1">
      <alignment horizontal="center" vertical="center" wrapText="1"/>
      <protection locked="0"/>
    </xf>
    <xf numFmtId="0" fontId="33" fillId="2" borderId="54" xfId="2" applyFont="1" applyFill="1" applyBorder="1" applyAlignment="1">
      <alignment horizontal="center" vertical="center" wrapText="1"/>
      <protection locked="0"/>
    </xf>
    <xf numFmtId="0" fontId="33" fillId="2" borderId="56" xfId="2" applyFont="1" applyFill="1" applyBorder="1" applyAlignment="1">
      <alignment horizontal="center" vertical="center" wrapText="1"/>
      <protection locked="0"/>
    </xf>
    <xf numFmtId="0" fontId="33" fillId="2" borderId="57" xfId="2" applyFont="1" applyFill="1" applyBorder="1" applyAlignment="1">
      <alignment horizontal="center" vertical="center" wrapText="1"/>
      <protection locked="0"/>
    </xf>
    <xf numFmtId="164" fontId="33" fillId="2" borderId="0" xfId="2" applyNumberFormat="1" applyFont="1" applyFill="1" applyAlignment="1">
      <alignment horizontal="center" vertical="center"/>
      <protection locked="0"/>
    </xf>
    <xf numFmtId="0" fontId="37" fillId="2" borderId="0" xfId="3" applyFont="1" applyFill="1" applyAlignment="1" applyProtection="1">
      <protection locked="0"/>
    </xf>
    <xf numFmtId="170" fontId="37" fillId="2" borderId="0" xfId="3" applyNumberFormat="1" applyFont="1" applyFill="1" applyAlignment="1" applyProtection="1">
      <protection locked="0"/>
    </xf>
    <xf numFmtId="0" fontId="41" fillId="8" borderId="38" xfId="3" applyFont="1" applyFill="1" applyBorder="1" applyAlignment="1" applyProtection="1">
      <alignment horizontal="center" vertical="center" wrapText="1"/>
      <protection locked="0"/>
    </xf>
    <xf numFmtId="0" fontId="41" fillId="8" borderId="17" xfId="3" applyFont="1" applyFill="1" applyBorder="1" applyAlignment="1" applyProtection="1">
      <alignment horizontal="center" vertical="center" wrapText="1"/>
      <protection locked="0"/>
    </xf>
    <xf numFmtId="3" fontId="33" fillId="8" borderId="39" xfId="2" applyNumberFormat="1" applyFont="1" applyFill="1" applyBorder="1" applyAlignment="1">
      <alignment horizontal="center" vertical="center"/>
      <protection locked="0"/>
    </xf>
    <xf numFmtId="0" fontId="40" fillId="8" borderId="58" xfId="3" applyFont="1" applyFill="1" applyBorder="1" applyAlignment="1" applyProtection="1">
      <alignment horizontal="center" vertical="center" wrapText="1"/>
      <protection locked="0"/>
    </xf>
    <xf numFmtId="0" fontId="40" fillId="2" borderId="40" xfId="3" applyFont="1" applyFill="1" applyBorder="1" applyAlignment="1" applyProtection="1">
      <alignment horizontal="center" vertical="center" wrapText="1"/>
      <protection locked="0"/>
    </xf>
    <xf numFmtId="0" fontId="40" fillId="2" borderId="41" xfId="3" applyFont="1" applyFill="1" applyBorder="1" applyAlignment="1" applyProtection="1">
      <alignment horizontal="center" vertical="center" wrapText="1"/>
      <protection locked="0"/>
    </xf>
    <xf numFmtId="0" fontId="35" fillId="2" borderId="59" xfId="3" applyFont="1" applyFill="1" applyBorder="1" applyAlignment="1" applyProtection="1">
      <protection locked="0"/>
    </xf>
    <xf numFmtId="0" fontId="35" fillId="2" borderId="60" xfId="3" applyFont="1" applyFill="1" applyBorder="1" applyAlignment="1" applyProtection="1">
      <protection locked="0"/>
    </xf>
    <xf numFmtId="0" fontId="35" fillId="2" borderId="61" xfId="3" applyFont="1" applyFill="1" applyBorder="1" applyAlignment="1" applyProtection="1">
      <protection locked="0"/>
    </xf>
    <xf numFmtId="0" fontId="35" fillId="2" borderId="62" xfId="3" applyFont="1" applyFill="1" applyBorder="1" applyAlignment="1" applyProtection="1">
      <protection locked="0"/>
    </xf>
    <xf numFmtId="0" fontId="35" fillId="2" borderId="63" xfId="3" applyFont="1" applyFill="1" applyBorder="1" applyAlignment="1" applyProtection="1">
      <protection locked="0"/>
    </xf>
    <xf numFmtId="165" fontId="33" fillId="2" borderId="0" xfId="2" applyNumberFormat="1" applyFont="1" applyFill="1" applyAlignment="1">
      <alignment horizontal="left" vertical="center"/>
      <protection locked="0"/>
    </xf>
    <xf numFmtId="0" fontId="44" fillId="8" borderId="38" xfId="0" applyFont="1" applyFill="1" applyBorder="1" applyAlignment="1" applyProtection="1">
      <alignment horizontal="center" vertical="center" wrapText="1"/>
      <protection locked="0"/>
    </xf>
    <xf numFmtId="0" fontId="44" fillId="8" borderId="39" xfId="0" applyFont="1" applyFill="1" applyBorder="1" applyAlignment="1" applyProtection="1">
      <alignment horizontal="center" vertical="center" wrapText="1"/>
      <protection locked="0"/>
    </xf>
    <xf numFmtId="0" fontId="40" fillId="0" borderId="39" xfId="0" applyFont="1" applyBorder="1" applyAlignment="1" applyProtection="1">
      <alignment horizontal="center" vertical="center" wrapText="1"/>
      <protection locked="0"/>
    </xf>
    <xf numFmtId="0" fontId="40" fillId="0" borderId="38" xfId="0" applyFont="1" applyBorder="1" applyAlignment="1" applyProtection="1">
      <alignment horizontal="center" vertical="center" wrapText="1"/>
      <protection locked="0"/>
    </xf>
    <xf numFmtId="0" fontId="40" fillId="8" borderId="40" xfId="0" applyFont="1" applyFill="1" applyBorder="1" applyAlignment="1" applyProtection="1">
      <alignment horizontal="center" vertical="center" wrapText="1"/>
      <protection locked="0"/>
    </xf>
    <xf numFmtId="0" fontId="46" fillId="8" borderId="43" xfId="3" applyFont="1" applyFill="1" applyBorder="1" applyAlignment="1" applyProtection="1">
      <alignment horizontal="center" vertical="center" wrapText="1"/>
      <protection locked="0"/>
    </xf>
    <xf numFmtId="0" fontId="41" fillId="8" borderId="44" xfId="0" applyFont="1" applyFill="1" applyBorder="1" applyAlignment="1" applyProtection="1">
      <alignment horizontal="center" vertical="center" wrapText="1"/>
      <protection locked="0"/>
    </xf>
    <xf numFmtId="0" fontId="41" fillId="8" borderId="45" xfId="0" applyFont="1" applyFill="1" applyBorder="1" applyAlignment="1" applyProtection="1">
      <alignment horizontal="center" vertical="center" wrapText="1"/>
      <protection locked="0"/>
    </xf>
    <xf numFmtId="0" fontId="40" fillId="8" borderId="41" xfId="0" applyFont="1" applyFill="1" applyBorder="1" applyAlignment="1" applyProtection="1">
      <alignment horizontal="center" vertical="center" wrapText="1"/>
      <protection locked="0"/>
    </xf>
    <xf numFmtId="0" fontId="40" fillId="0" borderId="40" xfId="0" applyFont="1" applyBorder="1" applyAlignment="1" applyProtection="1">
      <alignment horizontal="center" vertical="center" wrapText="1"/>
      <protection locked="0"/>
    </xf>
    <xf numFmtId="0" fontId="40" fillId="0" borderId="41" xfId="0" applyFont="1" applyBorder="1" applyAlignment="1" applyProtection="1">
      <alignment horizontal="center" vertical="center" wrapText="1"/>
      <protection locked="0"/>
    </xf>
    <xf numFmtId="0" fontId="41" fillId="8" borderId="39" xfId="3" applyFont="1" applyFill="1" applyBorder="1" applyAlignment="1" applyProtection="1">
      <alignment horizontal="center" vertical="center" wrapText="1"/>
      <protection locked="0"/>
    </xf>
    <xf numFmtId="0" fontId="41" fillId="8" borderId="43" xfId="0" applyFont="1" applyFill="1" applyBorder="1" applyAlignment="1" applyProtection="1">
      <alignment horizontal="center" vertical="center" wrapText="1"/>
      <protection locked="0"/>
    </xf>
    <xf numFmtId="0" fontId="41" fillId="8" borderId="42" xfId="0" applyFont="1" applyFill="1" applyBorder="1" applyAlignment="1" applyProtection="1">
      <alignment horizontal="center" vertical="center" wrapText="1"/>
      <protection locked="0"/>
    </xf>
    <xf numFmtId="0" fontId="35" fillId="2" borderId="0" xfId="3" applyFont="1" applyFill="1" applyAlignment="1" applyProtection="1">
      <alignment horizontal="left"/>
      <protection locked="0"/>
    </xf>
    <xf numFmtId="0" fontId="40" fillId="8" borderId="42" xfId="3" applyFont="1" applyFill="1" applyBorder="1" applyAlignment="1" applyProtection="1">
      <alignment horizontal="center" vertical="center" wrapText="1"/>
      <protection locked="0"/>
    </xf>
    <xf numFmtId="0" fontId="40" fillId="8" borderId="43" xfId="3" applyFont="1" applyFill="1" applyBorder="1" applyAlignment="1" applyProtection="1">
      <alignment horizontal="center" vertical="center" wrapText="1"/>
      <protection locked="0"/>
    </xf>
    <xf numFmtId="0" fontId="44" fillId="0" borderId="38" xfId="0" applyFont="1" applyBorder="1" applyAlignment="1" applyProtection="1">
      <alignment horizontal="center" vertical="center" wrapText="1"/>
      <protection locked="0"/>
    </xf>
    <xf numFmtId="0" fontId="44" fillId="0" borderId="39" xfId="0" applyFont="1" applyBorder="1" applyAlignment="1" applyProtection="1">
      <alignment horizontal="center" vertical="center" wrapText="1"/>
      <protection locked="0"/>
    </xf>
    <xf numFmtId="0" fontId="40" fillId="2" borderId="64" xfId="3" applyFont="1" applyFill="1" applyBorder="1" applyAlignment="1" applyProtection="1">
      <alignment horizontal="center" vertical="center" wrapText="1"/>
      <protection locked="0"/>
    </xf>
    <xf numFmtId="0" fontId="40" fillId="0" borderId="64" xfId="3" applyFont="1" applyBorder="1" applyAlignment="1" applyProtection="1">
      <alignment horizontal="center" vertical="center" wrapText="1"/>
      <protection locked="0"/>
    </xf>
    <xf numFmtId="0" fontId="40" fillId="0" borderId="16" xfId="3" applyFont="1" applyBorder="1" applyAlignment="1" applyProtection="1">
      <alignment horizontal="center" vertical="center" wrapText="1"/>
      <protection locked="0"/>
    </xf>
    <xf numFmtId="0" fontId="40" fillId="8" borderId="40" xfId="3" applyFont="1" applyFill="1" applyBorder="1" applyAlignment="1" applyProtection="1">
      <alignment horizontal="center" vertical="center" wrapText="1"/>
      <protection locked="0"/>
    </xf>
    <xf numFmtId="0" fontId="40" fillId="2" borderId="58" xfId="3" applyFont="1" applyFill="1" applyBorder="1" applyAlignment="1" applyProtection="1">
      <alignment horizontal="center" vertical="center" wrapText="1"/>
      <protection locked="0"/>
    </xf>
    <xf numFmtId="0" fontId="40" fillId="8" borderId="68" xfId="3" applyFont="1" applyFill="1" applyBorder="1" applyAlignment="1" applyProtection="1">
      <alignment horizontal="center" vertical="center" wrapText="1"/>
      <protection locked="0"/>
    </xf>
    <xf numFmtId="0" fontId="40" fillId="8" borderId="69" xfId="3" applyFont="1" applyFill="1" applyBorder="1" applyAlignment="1" applyProtection="1">
      <alignment horizontal="center" vertical="center" wrapText="1"/>
      <protection locked="0"/>
    </xf>
    <xf numFmtId="0" fontId="38" fillId="2" borderId="3" xfId="3" applyFont="1" applyFill="1" applyBorder="1" applyAlignment="1" applyProtection="1">
      <alignment vertical="center" wrapText="1"/>
      <protection locked="0"/>
    </xf>
    <xf numFmtId="0" fontId="38" fillId="2" borderId="0" xfId="3" applyFont="1" applyFill="1" applyAlignment="1" applyProtection="1">
      <alignment vertical="center" wrapText="1"/>
      <protection locked="0"/>
    </xf>
    <xf numFmtId="0" fontId="35" fillId="2" borderId="0" xfId="3" applyFont="1" applyFill="1" applyAlignment="1" applyProtection="1">
      <alignment horizontal="center"/>
      <protection locked="0"/>
    </xf>
    <xf numFmtId="0" fontId="41" fillId="8" borderId="13" xfId="3" applyFont="1" applyFill="1" applyBorder="1" applyAlignment="1" applyProtection="1">
      <alignment horizontal="center" vertical="center" wrapText="1"/>
      <protection locked="0"/>
    </xf>
    <xf numFmtId="0" fontId="46" fillId="8" borderId="40" xfId="3" applyFont="1" applyFill="1" applyBorder="1" applyAlignment="1" applyProtection="1">
      <alignment horizontal="center" vertical="center" wrapText="1"/>
      <protection locked="0"/>
    </xf>
    <xf numFmtId="0" fontId="46" fillId="8" borderId="41" xfId="3" applyFont="1" applyFill="1" applyBorder="1" applyAlignment="1" applyProtection="1">
      <alignment horizontal="center" vertical="center" wrapText="1"/>
      <protection locked="0"/>
    </xf>
    <xf numFmtId="0" fontId="46" fillId="2" borderId="41" xfId="3" applyFont="1" applyFill="1" applyBorder="1" applyAlignment="1" applyProtection="1">
      <alignment horizontal="center" vertical="center" wrapText="1"/>
      <protection locked="0"/>
    </xf>
    <xf numFmtId="0" fontId="46" fillId="2" borderId="40" xfId="3" applyFont="1" applyFill="1" applyBorder="1" applyAlignment="1" applyProtection="1">
      <alignment horizontal="center" vertical="center" wrapText="1"/>
      <protection locked="0"/>
    </xf>
    <xf numFmtId="0" fontId="40" fillId="8" borderId="68" xfId="0" applyFont="1" applyFill="1" applyBorder="1" applyAlignment="1" applyProtection="1">
      <alignment horizontal="center" vertical="center" wrapText="1"/>
      <protection locked="0"/>
    </xf>
    <xf numFmtId="0" fontId="40" fillId="2" borderId="16" xfId="3" applyFont="1" applyFill="1" applyBorder="1" applyAlignment="1" applyProtection="1">
      <alignment horizontal="center" vertical="center" wrapText="1"/>
      <protection locked="0"/>
    </xf>
    <xf numFmtId="0" fontId="40" fillId="2" borderId="9" xfId="3" applyFont="1" applyFill="1" applyBorder="1" applyAlignment="1" applyProtection="1">
      <alignment horizontal="center" vertical="center" wrapText="1"/>
      <protection locked="0"/>
    </xf>
    <xf numFmtId="0" fontId="49" fillId="5" borderId="25" xfId="2" applyFont="1" applyFill="1" applyBorder="1" applyAlignment="1">
      <alignment horizontal="center" vertical="center"/>
      <protection locked="0"/>
    </xf>
    <xf numFmtId="0" fontId="38" fillId="14" borderId="56" xfId="3" applyFont="1" applyFill="1" applyBorder="1" applyAlignment="1" applyProtection="1">
      <alignment horizontal="center" vertical="center" wrapText="1"/>
      <protection locked="0"/>
    </xf>
    <xf numFmtId="0" fontId="38" fillId="15" borderId="24" xfId="3" applyFont="1" applyFill="1" applyBorder="1" applyAlignment="1" applyProtection="1">
      <alignment horizontal="center" vertical="center" wrapText="1"/>
      <protection locked="0"/>
    </xf>
    <xf numFmtId="0" fontId="38" fillId="12" borderId="76" xfId="3" applyFont="1" applyFill="1" applyBorder="1" applyAlignment="1" applyProtection="1">
      <alignment horizontal="center" vertical="center" wrapText="1"/>
      <protection locked="0"/>
    </xf>
    <xf numFmtId="0" fontId="38" fillId="16" borderId="25" xfId="3" applyFont="1" applyFill="1" applyBorder="1" applyAlignment="1" applyProtection="1">
      <alignment horizontal="center" vertical="center" wrapText="1"/>
      <protection locked="0"/>
    </xf>
    <xf numFmtId="0" fontId="38" fillId="17" borderId="77" xfId="3" applyFont="1" applyFill="1" applyBorder="1" applyAlignment="1" applyProtection="1">
      <alignment horizontal="center" vertical="center" wrapText="1"/>
      <protection locked="0"/>
    </xf>
    <xf numFmtId="0" fontId="54" fillId="2" borderId="56" xfId="3" applyFont="1" applyFill="1" applyBorder="1" applyAlignment="1" applyProtection="1">
      <alignment horizontal="center" vertical="center" wrapText="1"/>
      <protection locked="0"/>
    </xf>
    <xf numFmtId="168" fontId="2" fillId="0" borderId="49" xfId="3" applyNumberFormat="1" applyBorder="1" applyAlignment="1" applyProtection="1">
      <alignment horizontal="center" vertical="center" wrapText="1"/>
      <protection locked="0"/>
    </xf>
    <xf numFmtId="168" fontId="35" fillId="0" borderId="28" xfId="3" applyNumberFormat="1" applyFont="1" applyBorder="1" applyAlignment="1" applyProtection="1">
      <alignment horizontal="center" vertical="center" wrapText="1"/>
      <protection locked="0"/>
    </xf>
    <xf numFmtId="0" fontId="40" fillId="0" borderId="35" xfId="3" applyFont="1" applyBorder="1" applyAlignment="1" applyProtection="1">
      <alignment horizontal="center" vertical="center" wrapText="1"/>
      <protection locked="0"/>
    </xf>
    <xf numFmtId="168" fontId="35" fillId="0" borderId="5" xfId="3" applyNumberFormat="1" applyFont="1" applyBorder="1" applyAlignment="1" applyProtection="1">
      <alignment horizontal="center" vertical="center" wrapText="1"/>
      <protection locked="0"/>
    </xf>
    <xf numFmtId="168" fontId="35" fillId="0" borderId="48" xfId="3" applyNumberFormat="1" applyFont="1" applyBorder="1" applyAlignment="1" applyProtection="1">
      <alignment horizontal="center" vertical="center" wrapText="1"/>
      <protection locked="0"/>
    </xf>
    <xf numFmtId="0" fontId="40" fillId="8" borderId="78" xfId="3" applyFont="1" applyFill="1" applyBorder="1" applyAlignment="1" applyProtection="1">
      <alignment horizontal="center" vertical="center" wrapText="1"/>
      <protection locked="0"/>
    </xf>
    <xf numFmtId="168" fontId="35" fillId="0" borderId="7" xfId="3" applyNumberFormat="1" applyFont="1" applyBorder="1" applyAlignment="1" applyProtection="1">
      <alignment horizontal="center" vertical="center" wrapText="1"/>
      <protection locked="0"/>
    </xf>
    <xf numFmtId="168" fontId="35" fillId="0" borderId="7" xfId="3" applyNumberFormat="1" applyFont="1" applyBorder="1" applyAlignment="1" applyProtection="1">
      <alignment horizontal="center" vertical="center"/>
      <protection locked="0"/>
    </xf>
    <xf numFmtId="168" fontId="35" fillId="0" borderId="52" xfId="3" applyNumberFormat="1" applyFont="1" applyBorder="1" applyAlignment="1" applyProtection="1">
      <alignment horizontal="center" vertical="center" wrapText="1"/>
      <protection locked="0"/>
    </xf>
    <xf numFmtId="168" fontId="2" fillId="0" borderId="53" xfId="3" applyNumberFormat="1" applyBorder="1" applyAlignment="1" applyProtection="1">
      <alignment horizontal="center" vertical="center" wrapText="1"/>
      <protection locked="0"/>
    </xf>
    <xf numFmtId="168" fontId="35" fillId="0" borderId="53" xfId="3" applyNumberFormat="1" applyFont="1" applyBorder="1" applyAlignment="1" applyProtection="1">
      <alignment horizontal="center" vertical="center" wrapText="1"/>
      <protection locked="0"/>
    </xf>
    <xf numFmtId="168" fontId="55" fillId="0" borderId="53" xfId="3" applyNumberFormat="1" applyFont="1" applyBorder="1" applyAlignment="1" applyProtection="1">
      <alignment horizontal="center" vertical="center" wrapText="1"/>
      <protection locked="0"/>
    </xf>
    <xf numFmtId="0" fontId="40" fillId="0" borderId="79" xfId="3" applyFont="1" applyBorder="1" applyAlignment="1" applyProtection="1">
      <alignment horizontal="center" vertical="center" wrapText="1"/>
      <protection locked="0"/>
    </xf>
    <xf numFmtId="168" fontId="55" fillId="0" borderId="80" xfId="3" applyNumberFormat="1" applyFont="1" applyBorder="1" applyAlignment="1" applyProtection="1">
      <alignment horizontal="center" vertical="center" wrapText="1"/>
      <protection locked="0"/>
    </xf>
    <xf numFmtId="168" fontId="35" fillId="0" borderId="2" xfId="3" applyNumberFormat="1" applyFont="1" applyBorder="1" applyAlignment="1" applyProtection="1">
      <alignment horizontal="center" vertical="center"/>
      <protection locked="0"/>
    </xf>
    <xf numFmtId="168" fontId="35" fillId="0" borderId="2" xfId="3" applyNumberFormat="1" applyFont="1" applyBorder="1" applyAlignment="1" applyProtection="1">
      <alignment horizontal="center" vertical="center" wrapText="1"/>
      <protection locked="0"/>
    </xf>
    <xf numFmtId="168" fontId="35" fillId="0" borderId="81" xfId="3" applyNumberFormat="1" applyFont="1" applyBorder="1" applyAlignment="1" applyProtection="1">
      <alignment horizontal="center" vertical="center" wrapText="1"/>
      <protection locked="0"/>
    </xf>
    <xf numFmtId="168" fontId="2" fillId="0" borderId="80" xfId="3" applyNumberFormat="1" applyBorder="1" applyAlignment="1" applyProtection="1">
      <alignment horizontal="center" vertical="center" wrapText="1"/>
      <protection locked="0"/>
    </xf>
    <xf numFmtId="168" fontId="55" fillId="0" borderId="54" xfId="3" applyNumberFormat="1" applyFont="1" applyBorder="1" applyAlignment="1" applyProtection="1">
      <alignment horizontal="center" vertical="center" wrapText="1"/>
      <protection locked="0"/>
    </xf>
    <xf numFmtId="168" fontId="55" fillId="0" borderId="1" xfId="3" applyNumberFormat="1" applyFont="1" applyBorder="1" applyAlignment="1" applyProtection="1">
      <alignment horizontal="center" vertical="center"/>
      <protection locked="0"/>
    </xf>
    <xf numFmtId="168" fontId="55" fillId="0" borderId="1" xfId="3" applyNumberFormat="1" applyFont="1" applyBorder="1" applyAlignment="1" applyProtection="1">
      <alignment horizontal="center" vertical="center" wrapText="1"/>
      <protection locked="0"/>
    </xf>
    <xf numFmtId="168" fontId="55" fillId="0" borderId="82" xfId="3" applyNumberFormat="1" applyFont="1" applyBorder="1" applyAlignment="1" applyProtection="1">
      <alignment horizontal="center" vertical="center" wrapText="1"/>
      <protection locked="0"/>
    </xf>
    <xf numFmtId="168" fontId="55" fillId="0" borderId="52" xfId="3" applyNumberFormat="1" applyFont="1" applyBorder="1" applyAlignment="1" applyProtection="1">
      <alignment horizontal="center" vertical="center" wrapText="1"/>
      <protection locked="0"/>
    </xf>
    <xf numFmtId="168" fontId="55" fillId="0" borderId="7" xfId="3" applyNumberFormat="1" applyFont="1" applyBorder="1" applyAlignment="1" applyProtection="1">
      <alignment horizontal="center" vertical="center"/>
      <protection locked="0"/>
    </xf>
    <xf numFmtId="168" fontId="55" fillId="0" borderId="7" xfId="3" applyNumberFormat="1" applyFont="1" applyBorder="1" applyAlignment="1" applyProtection="1">
      <alignment horizontal="center" vertical="center" wrapText="1"/>
      <protection locked="0"/>
    </xf>
    <xf numFmtId="168" fontId="55" fillId="0" borderId="83" xfId="3" applyNumberFormat="1" applyFont="1" applyBorder="1" applyAlignment="1" applyProtection="1">
      <alignment horizontal="center" vertical="center" wrapText="1"/>
      <protection locked="0"/>
    </xf>
    <xf numFmtId="168" fontId="55" fillId="0" borderId="4" xfId="3" applyNumberFormat="1" applyFont="1" applyBorder="1" applyAlignment="1" applyProtection="1">
      <alignment horizontal="center" vertical="center"/>
      <protection locked="0"/>
    </xf>
    <xf numFmtId="168" fontId="55" fillId="0" borderId="4" xfId="3" applyNumberFormat="1" applyFont="1" applyBorder="1" applyAlignment="1" applyProtection="1">
      <alignment horizontal="center" vertical="center" wrapText="1"/>
      <protection locked="0"/>
    </xf>
    <xf numFmtId="168" fontId="55" fillId="0" borderId="55" xfId="3" applyNumberFormat="1" applyFont="1" applyBorder="1" applyAlignment="1" applyProtection="1">
      <alignment horizontal="center" vertical="center" wrapText="1"/>
      <protection locked="0"/>
    </xf>
    <xf numFmtId="0" fontId="40" fillId="2" borderId="46" xfId="3" applyFont="1" applyFill="1" applyBorder="1" applyAlignment="1" applyProtection="1">
      <alignment horizontal="center" vertical="center" wrapText="1"/>
      <protection locked="0"/>
    </xf>
    <xf numFmtId="168" fontId="2" fillId="0" borderId="5" xfId="3" applyNumberFormat="1" applyBorder="1" applyAlignment="1" applyProtection="1">
      <alignment horizontal="center" vertical="center" wrapText="1"/>
      <protection locked="0"/>
    </xf>
    <xf numFmtId="168" fontId="35" fillId="0" borderId="49" xfId="3" applyNumberFormat="1" applyFont="1" applyBorder="1" applyAlignment="1" applyProtection="1">
      <alignment horizontal="center" vertical="center" wrapText="1"/>
      <protection locked="0"/>
    </xf>
    <xf numFmtId="0" fontId="40" fillId="2" borderId="78" xfId="3" applyFont="1" applyFill="1" applyBorder="1" applyAlignment="1" applyProtection="1">
      <alignment horizontal="center" vertical="center" wrapText="1"/>
      <protection locked="0"/>
    </xf>
    <xf numFmtId="168" fontId="2" fillId="0" borderId="7" xfId="3" applyNumberFormat="1" applyBorder="1" applyAlignment="1" applyProtection="1">
      <alignment horizontal="center" vertical="center" wrapText="1"/>
      <protection locked="0"/>
    </xf>
    <xf numFmtId="168" fontId="33" fillId="0" borderId="0" xfId="2" applyNumberFormat="1" applyFont="1" applyAlignment="1">
      <alignment horizontal="center" vertical="center"/>
      <protection locked="0"/>
    </xf>
    <xf numFmtId="168" fontId="55" fillId="0" borderId="2" xfId="3" applyNumberFormat="1" applyFont="1" applyBorder="1" applyAlignment="1" applyProtection="1">
      <alignment horizontal="center" vertical="center" wrapText="1"/>
      <protection locked="0"/>
    </xf>
    <xf numFmtId="168" fontId="2" fillId="0" borderId="81" xfId="3" applyNumberFormat="1" applyBorder="1" applyAlignment="1" applyProtection="1">
      <alignment horizontal="center" vertical="center" wrapText="1"/>
      <protection locked="0"/>
    </xf>
    <xf numFmtId="0" fontId="33" fillId="0" borderId="38" xfId="2" applyFont="1" applyBorder="1" applyAlignment="1">
      <alignment horizontal="left" vertical="center"/>
      <protection locked="0"/>
    </xf>
    <xf numFmtId="0" fontId="40" fillId="2" borderId="79" xfId="3" applyFont="1" applyFill="1" applyBorder="1" applyAlignment="1" applyProtection="1">
      <alignment horizontal="center" vertical="center" wrapText="1"/>
      <protection locked="0"/>
    </xf>
    <xf numFmtId="168" fontId="35" fillId="0" borderId="80" xfId="3" applyNumberFormat="1" applyFont="1" applyBorder="1" applyAlignment="1" applyProtection="1">
      <alignment horizontal="center" vertical="center" wrapText="1"/>
      <protection locked="0"/>
    </xf>
    <xf numFmtId="0" fontId="40" fillId="8" borderId="84" xfId="0" applyFont="1" applyFill="1" applyBorder="1" applyAlignment="1" applyProtection="1">
      <alignment horizontal="center" vertical="center" wrapText="1"/>
      <protection locked="0"/>
    </xf>
    <xf numFmtId="168" fontId="56" fillId="2" borderId="0" xfId="3" applyNumberFormat="1" applyFont="1" applyFill="1" applyAlignment="1" applyProtection="1">
      <protection locked="0"/>
    </xf>
    <xf numFmtId="0" fontId="57" fillId="2" borderId="0" xfId="2" applyFont="1" applyFill="1" applyAlignment="1">
      <alignment horizontal="right" vertical="center"/>
      <protection locked="0"/>
    </xf>
    <xf numFmtId="0" fontId="38" fillId="18" borderId="23" xfId="3" applyFont="1" applyFill="1" applyBorder="1" applyAlignment="1" applyProtection="1">
      <alignment horizontal="center" vertical="center" wrapText="1"/>
      <protection locked="0"/>
    </xf>
    <xf numFmtId="0" fontId="38" fillId="5" borderId="56" xfId="3" applyFont="1" applyFill="1" applyBorder="1" applyAlignment="1" applyProtection="1">
      <alignment horizontal="center" vertical="center" wrapText="1"/>
      <protection locked="0"/>
    </xf>
    <xf numFmtId="0" fontId="38" fillId="22" borderId="23" xfId="3" applyFont="1" applyFill="1" applyBorder="1" applyAlignment="1" applyProtection="1">
      <alignment horizontal="center" vertical="center" wrapText="1"/>
      <protection locked="0"/>
    </xf>
    <xf numFmtId="168" fontId="2" fillId="0" borderId="48" xfId="3" applyNumberFormat="1" applyBorder="1" applyAlignment="1" applyProtection="1">
      <alignment horizontal="center" vertical="center" wrapText="1"/>
      <protection locked="0"/>
    </xf>
    <xf numFmtId="168" fontId="2" fillId="0" borderId="52" xfId="3" applyNumberFormat="1" applyBorder="1" applyAlignment="1" applyProtection="1">
      <alignment horizontal="center" vertical="center" wrapText="1"/>
      <protection locked="0"/>
    </xf>
    <xf numFmtId="168" fontId="55" fillId="8" borderId="55" xfId="3" applyNumberFormat="1" applyFont="1" applyFill="1" applyBorder="1" applyAlignment="1" applyProtection="1">
      <alignment horizontal="center" vertical="center" wrapText="1"/>
      <protection locked="0"/>
    </xf>
    <xf numFmtId="168" fontId="59" fillId="0" borderId="48" xfId="3" applyNumberFormat="1" applyFont="1" applyBorder="1" applyAlignment="1" applyProtection="1">
      <alignment horizontal="center" vertical="center" wrapText="1"/>
      <protection locked="0"/>
    </xf>
    <xf numFmtId="168" fontId="59" fillId="0" borderId="52" xfId="3" applyNumberFormat="1" applyFont="1" applyBorder="1" applyAlignment="1" applyProtection="1">
      <alignment horizontal="center" vertical="center" wrapText="1"/>
      <protection locked="0"/>
    </xf>
    <xf numFmtId="168" fontId="55" fillId="0" borderId="81" xfId="3" applyNumberFormat="1" applyFont="1" applyBorder="1" applyAlignment="1" applyProtection="1">
      <alignment horizontal="center" vertical="center" wrapText="1"/>
      <protection locked="0"/>
    </xf>
    <xf numFmtId="168" fontId="55" fillId="0" borderId="29" xfId="3" applyNumberFormat="1" applyFont="1" applyBorder="1" applyAlignment="1" applyProtection="1">
      <alignment horizontal="center" vertical="center" wrapText="1"/>
      <protection locked="0"/>
    </xf>
    <xf numFmtId="0" fontId="60" fillId="2" borderId="0" xfId="3" applyFont="1" applyFill="1" applyAlignment="1" applyProtection="1">
      <alignment horizontal="right"/>
      <protection locked="0"/>
    </xf>
    <xf numFmtId="176" fontId="60" fillId="12" borderId="83" xfId="3" applyNumberFormat="1" applyFont="1" applyFill="1" applyBorder="1" applyAlignment="1">
      <alignment horizontal="center" vertical="center"/>
    </xf>
    <xf numFmtId="0" fontId="35" fillId="2" borderId="8" xfId="3" applyFont="1" applyFill="1" applyBorder="1" applyAlignment="1" applyProtection="1">
      <protection locked="0"/>
    </xf>
    <xf numFmtId="0" fontId="32" fillId="2" borderId="54" xfId="2" applyFont="1" applyFill="1" applyBorder="1" applyAlignment="1">
      <alignment horizontal="center" vertical="center" wrapText="1"/>
      <protection locked="0"/>
    </xf>
    <xf numFmtId="0" fontId="32" fillId="2" borderId="50" xfId="2" applyFont="1" applyFill="1" applyBorder="1" applyAlignment="1">
      <alignment horizontal="center" vertical="center" wrapText="1"/>
      <protection locked="0"/>
    </xf>
    <xf numFmtId="0" fontId="33" fillId="2" borderId="53" xfId="2" applyFont="1" applyFill="1" applyBorder="1" applyAlignment="1">
      <alignment horizontal="center" vertical="center" wrapText="1"/>
      <protection locked="0"/>
    </xf>
    <xf numFmtId="0" fontId="33" fillId="2" borderId="50" xfId="2" applyFont="1" applyFill="1" applyBorder="1" applyAlignment="1">
      <alignment horizontal="center" vertical="center" wrapText="1"/>
      <protection locked="0"/>
    </xf>
    <xf numFmtId="0" fontId="33" fillId="2" borderId="91" xfId="2" applyFont="1" applyFill="1" applyBorder="1" applyAlignment="1">
      <alignment horizontal="center" vertical="center" wrapText="1"/>
      <protection locked="0"/>
    </xf>
    <xf numFmtId="0" fontId="61" fillId="2" borderId="0" xfId="3" applyFont="1" applyFill="1" applyAlignment="1" applyProtection="1">
      <protection locked="0"/>
    </xf>
    <xf numFmtId="0" fontId="62" fillId="2" borderId="0" xfId="3" applyFont="1" applyFill="1" applyAlignment="1" applyProtection="1">
      <protection locked="0"/>
    </xf>
    <xf numFmtId="0" fontId="38" fillId="2" borderId="0" xfId="3" applyFont="1" applyFill="1" applyAlignment="1" applyProtection="1">
      <alignment horizontal="left"/>
      <protection locked="0"/>
    </xf>
    <xf numFmtId="174" fontId="62" fillId="2" borderId="0" xfId="3" applyNumberFormat="1" applyFont="1" applyFill="1" applyAlignment="1" applyProtection="1">
      <protection locked="0"/>
    </xf>
    <xf numFmtId="0" fontId="33" fillId="0" borderId="96" xfId="2" applyFont="1" applyBorder="1" applyAlignment="1">
      <alignment horizontal="left" vertical="center"/>
      <protection locked="0"/>
    </xf>
    <xf numFmtId="0" fontId="33" fillId="0" borderId="97" xfId="2" applyFont="1" applyBorder="1" applyAlignment="1">
      <alignment horizontal="left" vertical="center"/>
      <protection locked="0"/>
    </xf>
    <xf numFmtId="0" fontId="35" fillId="2" borderId="61" xfId="3" applyFont="1" applyFill="1" applyBorder="1" applyAlignment="1" applyProtection="1">
      <alignment horizontal="left"/>
      <protection locked="0"/>
    </xf>
    <xf numFmtId="0" fontId="35" fillId="2" borderId="66" xfId="3" applyFont="1" applyFill="1" applyBorder="1" applyAlignment="1" applyProtection="1">
      <alignment horizontal="left"/>
      <protection locked="0"/>
    </xf>
    <xf numFmtId="0" fontId="45" fillId="20" borderId="39" xfId="0" applyFont="1" applyFill="1" applyBorder="1" applyAlignment="1" applyProtection="1">
      <alignment horizontal="center" vertical="center" wrapText="1"/>
      <protection locked="0"/>
    </xf>
    <xf numFmtId="0" fontId="45" fillId="20" borderId="38" xfId="0" applyFont="1" applyFill="1" applyBorder="1" applyAlignment="1" applyProtection="1">
      <alignment horizontal="center" vertical="center" wrapText="1"/>
      <protection locked="0"/>
    </xf>
    <xf numFmtId="0" fontId="45" fillId="8" borderId="38" xfId="0" applyFont="1" applyFill="1" applyBorder="1" applyAlignment="1" applyProtection="1">
      <alignment horizontal="center" vertical="center" wrapText="1"/>
      <protection locked="0"/>
    </xf>
    <xf numFmtId="0" fontId="45" fillId="0" borderId="39" xfId="0" applyFont="1" applyBorder="1" applyAlignment="1" applyProtection="1">
      <alignment horizontal="center" vertical="center" wrapText="1"/>
      <protection locked="0"/>
    </xf>
    <xf numFmtId="0" fontId="45" fillId="0" borderId="38" xfId="0" applyFont="1" applyBorder="1" applyAlignment="1" applyProtection="1">
      <alignment horizontal="center" vertical="center" wrapText="1"/>
      <protection locked="0"/>
    </xf>
    <xf numFmtId="0" fontId="41" fillId="0" borderId="39" xfId="0" applyFont="1" applyBorder="1" applyAlignment="1" applyProtection="1">
      <alignment horizontal="center" vertical="center" wrapText="1"/>
      <protection locked="0"/>
    </xf>
    <xf numFmtId="0" fontId="41" fillId="0" borderId="38" xfId="3" applyFont="1" applyBorder="1" applyAlignment="1" applyProtection="1">
      <alignment horizontal="center" vertical="center" wrapText="1"/>
      <protection locked="0"/>
    </xf>
    <xf numFmtId="0" fontId="41" fillId="0" borderId="40" xfId="0" applyFont="1" applyBorder="1" applyAlignment="1" applyProtection="1">
      <alignment horizontal="center" vertical="center" wrapText="1"/>
      <protection locked="0"/>
    </xf>
    <xf numFmtId="0" fontId="41" fillId="0" borderId="41" xfId="0" applyFont="1" applyBorder="1" applyAlignment="1" applyProtection="1">
      <alignment horizontal="center" vertical="center" wrapText="1"/>
      <protection locked="0"/>
    </xf>
    <xf numFmtId="0" fontId="45" fillId="20" borderId="40" xfId="0" applyFont="1" applyFill="1" applyBorder="1" applyAlignment="1" applyProtection="1">
      <alignment horizontal="center" vertical="center" wrapText="1"/>
      <protection locked="0"/>
    </xf>
    <xf numFmtId="0" fontId="45" fillId="20" borderId="41" xfId="0" applyFont="1" applyFill="1" applyBorder="1" applyAlignment="1" applyProtection="1">
      <alignment horizontal="center" vertical="center" wrapText="1"/>
      <protection locked="0"/>
    </xf>
    <xf numFmtId="0" fontId="45" fillId="0" borderId="40" xfId="0" applyFont="1" applyBorder="1" applyAlignment="1" applyProtection="1">
      <alignment horizontal="center" vertical="center" wrapText="1"/>
      <protection locked="0"/>
    </xf>
    <xf numFmtId="0" fontId="45" fillId="0" borderId="41" xfId="0" applyFont="1" applyBorder="1" applyAlignment="1" applyProtection="1">
      <alignment horizontal="center" vertical="center" wrapText="1"/>
      <protection locked="0"/>
    </xf>
    <xf numFmtId="0" fontId="41" fillId="0" borderId="38" xfId="0" applyFont="1" applyBorder="1" applyAlignment="1" applyProtection="1">
      <alignment horizontal="center" vertical="center" wrapText="1"/>
      <protection locked="0"/>
    </xf>
    <xf numFmtId="0" fontId="41" fillId="8" borderId="13" xfId="0" applyFont="1" applyFill="1" applyBorder="1" applyAlignment="1" applyProtection="1">
      <alignment horizontal="center" vertical="center" wrapText="1"/>
      <protection locked="0"/>
    </xf>
    <xf numFmtId="0" fontId="41" fillId="8" borderId="17" xfId="0" applyFont="1" applyFill="1" applyBorder="1" applyAlignment="1" applyProtection="1">
      <alignment horizontal="center" vertical="center" wrapText="1"/>
      <protection locked="0"/>
    </xf>
    <xf numFmtId="0" fontId="41" fillId="0" borderId="44" xfId="3" applyFont="1" applyBorder="1" applyAlignment="1" applyProtection="1">
      <alignment horizontal="center" vertical="center" wrapText="1"/>
      <protection locked="0"/>
    </xf>
    <xf numFmtId="0" fontId="41" fillId="0" borderId="45" xfId="3" applyFont="1" applyBorder="1" applyAlignment="1" applyProtection="1">
      <alignment horizontal="center" vertical="center" wrapText="1"/>
      <protection locked="0"/>
    </xf>
    <xf numFmtId="0" fontId="41" fillId="0" borderId="17" xfId="3" applyFont="1" applyBorder="1" applyAlignment="1" applyProtection="1">
      <alignment horizontal="center" vertical="center" wrapText="1"/>
      <protection locked="0"/>
    </xf>
    <xf numFmtId="0" fontId="41" fillId="0" borderId="44" xfId="0" applyFont="1" applyBorder="1" applyAlignment="1" applyProtection="1">
      <alignment horizontal="center" vertical="center" wrapText="1"/>
      <protection locked="0"/>
    </xf>
    <xf numFmtId="0" fontId="41" fillId="0" borderId="45" xfId="0" applyFont="1" applyBorder="1" applyAlignment="1" applyProtection="1">
      <alignment horizontal="center" vertical="center" wrapText="1"/>
      <protection locked="0"/>
    </xf>
    <xf numFmtId="0" fontId="44" fillId="0" borderId="40" xfId="0" applyFont="1" applyBorder="1" applyAlignment="1" applyProtection="1">
      <alignment horizontal="center" vertical="center" wrapText="1"/>
      <protection locked="0"/>
    </xf>
    <xf numFmtId="0" fontId="44" fillId="0" borderId="41" xfId="0" applyFont="1" applyBorder="1" applyAlignment="1" applyProtection="1">
      <alignment horizontal="center" vertical="center" wrapText="1"/>
      <protection locked="0"/>
    </xf>
    <xf numFmtId="0" fontId="44" fillId="0" borderId="58" xfId="0" applyFont="1" applyBorder="1" applyAlignment="1" applyProtection="1">
      <alignment horizontal="center" vertical="center" wrapText="1"/>
      <protection locked="0"/>
    </xf>
    <xf numFmtId="0" fontId="44" fillId="0" borderId="95" xfId="0" applyFont="1" applyBorder="1" applyAlignment="1" applyProtection="1">
      <alignment horizontal="center" vertical="center" wrapText="1"/>
      <protection locked="0"/>
    </xf>
    <xf numFmtId="0" fontId="40" fillId="0" borderId="39" xfId="3" applyFont="1" applyBorder="1" applyAlignment="1" applyProtection="1">
      <alignment horizontal="center" vertical="center" wrapText="1"/>
      <protection locked="0"/>
    </xf>
    <xf numFmtId="0" fontId="40" fillId="0" borderId="38" xfId="3" applyFont="1" applyBorder="1" applyAlignment="1" applyProtection="1">
      <alignment horizontal="center" vertical="center" wrapText="1"/>
      <protection locked="0"/>
    </xf>
    <xf numFmtId="0" fontId="41" fillId="20" borderId="40" xfId="0" applyFont="1" applyFill="1" applyBorder="1" applyAlignment="1" applyProtection="1">
      <alignment horizontal="center" vertical="center" wrapText="1"/>
      <protection locked="0"/>
    </xf>
    <xf numFmtId="0" fontId="41" fillId="20" borderId="39" xfId="0" applyFont="1" applyFill="1" applyBorder="1" applyAlignment="1" applyProtection="1">
      <alignment horizontal="center" vertical="center" wrapText="1"/>
      <protection locked="0"/>
    </xf>
    <xf numFmtId="0" fontId="41" fillId="20" borderId="41" xfId="0" applyFont="1" applyFill="1" applyBorder="1" applyAlignment="1" applyProtection="1">
      <alignment horizontal="center" vertical="center" wrapText="1"/>
      <protection locked="0"/>
    </xf>
    <xf numFmtId="0" fontId="41" fillId="20" borderId="38" xfId="0" applyFont="1" applyFill="1" applyBorder="1" applyAlignment="1" applyProtection="1">
      <alignment horizontal="center" vertical="center" wrapText="1"/>
      <protection locked="0"/>
    </xf>
    <xf numFmtId="0" fontId="41" fillId="20" borderId="95" xfId="0" applyFont="1" applyFill="1" applyBorder="1" applyAlignment="1" applyProtection="1">
      <alignment horizontal="center" vertical="center" wrapText="1"/>
      <protection locked="0"/>
    </xf>
    <xf numFmtId="0" fontId="40" fillId="20" borderId="40" xfId="0" applyFont="1" applyFill="1" applyBorder="1" applyAlignment="1" applyProtection="1">
      <alignment horizontal="center" vertical="center" wrapText="1"/>
      <protection locked="0"/>
    </xf>
    <xf numFmtId="0" fontId="45" fillId="8" borderId="39" xfId="0" applyFont="1" applyFill="1" applyBorder="1" applyAlignment="1" applyProtection="1">
      <alignment horizontal="center" vertical="center" wrapText="1"/>
      <protection locked="0"/>
    </xf>
    <xf numFmtId="0" fontId="45" fillId="25" borderId="38" xfId="0" applyFont="1" applyFill="1" applyBorder="1" applyAlignment="1" applyProtection="1">
      <alignment horizontal="center" vertical="center" wrapText="1"/>
      <protection locked="0"/>
    </xf>
    <xf numFmtId="0" fontId="45" fillId="25" borderId="39" xfId="0" applyFont="1" applyFill="1" applyBorder="1" applyAlignment="1" applyProtection="1">
      <alignment horizontal="center" vertical="center" wrapText="1"/>
      <protection locked="0"/>
    </xf>
    <xf numFmtId="0" fontId="40" fillId="25" borderId="40" xfId="0" applyFont="1" applyFill="1" applyBorder="1" applyAlignment="1" applyProtection="1">
      <alignment horizontal="center" vertical="center" wrapText="1"/>
      <protection locked="0"/>
    </xf>
    <xf numFmtId="0" fontId="45" fillId="25" borderId="41" xfId="0" applyFont="1" applyFill="1" applyBorder="1" applyAlignment="1" applyProtection="1">
      <alignment horizontal="center" vertical="center" wrapText="1"/>
      <protection locked="0"/>
    </xf>
    <xf numFmtId="0" fontId="41" fillId="24" borderId="39" xfId="0" applyFont="1" applyFill="1" applyBorder="1" applyAlignment="1" applyProtection="1">
      <alignment horizontal="center" vertical="center" wrapText="1"/>
      <protection locked="0"/>
    </xf>
    <xf numFmtId="0" fontId="41" fillId="24" borderId="38" xfId="0" applyFont="1" applyFill="1" applyBorder="1" applyAlignment="1" applyProtection="1">
      <alignment horizontal="center" vertical="center" wrapText="1"/>
      <protection locked="0"/>
    </xf>
    <xf numFmtId="0" fontId="45" fillId="24" borderId="39" xfId="0" applyFont="1" applyFill="1" applyBorder="1" applyAlignment="1" applyProtection="1">
      <alignment horizontal="center" vertical="center" wrapText="1"/>
      <protection locked="0"/>
    </xf>
    <xf numFmtId="0" fontId="45" fillId="24" borderId="38" xfId="0" applyFont="1" applyFill="1" applyBorder="1" applyAlignment="1" applyProtection="1">
      <alignment horizontal="center" vertical="center" wrapText="1"/>
      <protection locked="0"/>
    </xf>
    <xf numFmtId="0" fontId="45" fillId="24" borderId="40" xfId="0" applyFont="1" applyFill="1" applyBorder="1" applyAlignment="1" applyProtection="1">
      <alignment horizontal="center" vertical="center" wrapText="1"/>
      <protection locked="0"/>
    </xf>
    <xf numFmtId="0" fontId="45" fillId="24" borderId="41" xfId="0" applyFont="1" applyFill="1" applyBorder="1" applyAlignment="1" applyProtection="1">
      <alignment horizontal="center" vertical="center" wrapText="1"/>
      <protection locked="0"/>
    </xf>
    <xf numFmtId="0" fontId="45" fillId="8" borderId="40" xfId="0" applyFont="1" applyFill="1" applyBorder="1" applyAlignment="1" applyProtection="1">
      <alignment horizontal="center" vertical="center" wrapText="1"/>
      <protection locked="0"/>
    </xf>
    <xf numFmtId="0" fontId="45" fillId="8" borderId="41" xfId="0" applyFont="1" applyFill="1" applyBorder="1" applyAlignment="1" applyProtection="1">
      <alignment horizontal="center" vertical="center" wrapText="1"/>
      <protection locked="0"/>
    </xf>
    <xf numFmtId="0" fontId="34" fillId="2" borderId="0" xfId="3" applyFont="1" applyFill="1" applyAlignment="1" applyProtection="1">
      <alignment horizontal="center"/>
      <protection locked="0"/>
    </xf>
    <xf numFmtId="0" fontId="36" fillId="2" borderId="0" xfId="3" applyFont="1" applyFill="1" applyAlignment="1" applyProtection="1">
      <alignment horizontal="right"/>
      <protection locked="0"/>
    </xf>
    <xf numFmtId="0" fontId="37" fillId="2" borderId="8" xfId="3" applyFont="1" applyFill="1" applyBorder="1" applyAlignment="1" applyProtection="1">
      <alignment horizontal="center"/>
      <protection locked="0"/>
    </xf>
    <xf numFmtId="170" fontId="37" fillId="2" borderId="34" xfId="3" applyNumberFormat="1" applyFont="1" applyFill="1" applyBorder="1" applyAlignment="1" applyProtection="1">
      <alignment horizontal="center"/>
      <protection locked="0"/>
    </xf>
    <xf numFmtId="0" fontId="39" fillId="13" borderId="16" xfId="3" applyFont="1" applyFill="1" applyBorder="1" applyAlignment="1" applyProtection="1">
      <alignment horizontal="center"/>
      <protection locked="0"/>
    </xf>
    <xf numFmtId="0" fontId="39" fillId="13" borderId="8" xfId="3" applyFont="1" applyFill="1" applyBorder="1" applyAlignment="1" applyProtection="1">
      <alignment horizontal="center"/>
      <protection locked="0"/>
    </xf>
    <xf numFmtId="0" fontId="39" fillId="13" borderId="73" xfId="3" applyFont="1" applyFill="1" applyBorder="1" applyAlignment="1" applyProtection="1">
      <alignment horizontal="center"/>
      <protection locked="0"/>
    </xf>
    <xf numFmtId="0" fontId="36" fillId="0" borderId="74" xfId="3" applyFont="1" applyBorder="1" applyAlignment="1" applyProtection="1">
      <alignment horizontal="center"/>
      <protection locked="0"/>
    </xf>
    <xf numFmtId="0" fontId="36" fillId="0" borderId="8" xfId="3" applyFont="1" applyBorder="1" applyAlignment="1" applyProtection="1">
      <alignment horizontal="center"/>
      <protection locked="0"/>
    </xf>
    <xf numFmtId="0" fontId="36" fillId="0" borderId="73" xfId="3" applyFont="1" applyBorder="1" applyAlignment="1" applyProtection="1">
      <alignment horizontal="center"/>
      <protection locked="0"/>
    </xf>
    <xf numFmtId="0" fontId="36" fillId="2" borderId="74" xfId="3" applyFont="1" applyFill="1" applyBorder="1" applyAlignment="1" applyProtection="1">
      <alignment horizontal="center"/>
      <protection locked="0"/>
    </xf>
    <xf numFmtId="0" fontId="36" fillId="2" borderId="8" xfId="3" applyFont="1" applyFill="1" applyBorder="1" applyAlignment="1" applyProtection="1">
      <alignment horizontal="center"/>
      <protection locked="0"/>
    </xf>
    <xf numFmtId="0" fontId="37" fillId="13" borderId="23" xfId="3" applyFont="1" applyFill="1" applyBorder="1" applyAlignment="1" applyProtection="1">
      <alignment horizontal="left" vertical="center" wrapText="1"/>
      <protection locked="0"/>
    </xf>
    <xf numFmtId="0" fontId="37" fillId="13" borderId="25" xfId="3" applyFont="1" applyFill="1" applyBorder="1" applyAlignment="1" applyProtection="1">
      <alignment horizontal="left" vertical="center" wrapText="1"/>
      <protection locked="0"/>
    </xf>
    <xf numFmtId="0" fontId="37" fillId="13" borderId="75" xfId="3" applyFont="1" applyFill="1" applyBorder="1" applyAlignment="1" applyProtection="1">
      <alignment horizontal="left" vertical="center" wrapText="1"/>
      <protection locked="0"/>
    </xf>
    <xf numFmtId="0" fontId="35" fillId="2" borderId="10" xfId="3" applyFont="1" applyFill="1" applyBorder="1" applyAlignment="1" applyProtection="1">
      <alignment horizontal="center"/>
      <protection locked="0"/>
    </xf>
    <xf numFmtId="0" fontId="35" fillId="2" borderId="11" xfId="3" applyFont="1" applyFill="1" applyBorder="1" applyAlignment="1" applyProtection="1">
      <alignment horizontal="center"/>
      <protection locked="0"/>
    </xf>
    <xf numFmtId="0" fontId="35" fillId="2" borderId="15" xfId="3" applyFont="1" applyFill="1" applyBorder="1" applyAlignment="1" applyProtection="1">
      <alignment horizontal="center"/>
      <protection locked="0"/>
    </xf>
    <xf numFmtId="0" fontId="68" fillId="2" borderId="59" xfId="3" applyFont="1" applyFill="1" applyBorder="1" applyAlignment="1" applyProtection="1">
      <alignment horizontal="left"/>
      <protection locked="0"/>
    </xf>
    <xf numFmtId="0" fontId="68" fillId="2" borderId="60" xfId="3" applyFont="1" applyFill="1" applyBorder="1" applyAlignment="1" applyProtection="1">
      <alignment horizontal="left"/>
      <protection locked="0"/>
    </xf>
    <xf numFmtId="0" fontId="68" fillId="2" borderId="65" xfId="3" applyFont="1" applyFill="1" applyBorder="1" applyAlignment="1" applyProtection="1">
      <alignment horizontal="left"/>
      <protection locked="0"/>
    </xf>
    <xf numFmtId="0" fontId="2" fillId="8" borderId="59" xfId="3" applyFill="1" applyBorder="1" applyAlignment="1" applyProtection="1">
      <alignment horizontal="left"/>
      <protection locked="0"/>
    </xf>
    <xf numFmtId="0" fontId="2" fillId="8" borderId="60" xfId="3" applyFill="1" applyBorder="1" applyAlignment="1" applyProtection="1">
      <alignment horizontal="left"/>
      <protection locked="0"/>
    </xf>
    <xf numFmtId="0" fontId="2" fillId="8" borderId="65" xfId="3" applyFill="1" applyBorder="1" applyAlignment="1" applyProtection="1">
      <alignment horizontal="left"/>
      <protection locked="0"/>
    </xf>
    <xf numFmtId="0" fontId="35" fillId="2" borderId="59" xfId="3" applyFont="1" applyFill="1" applyBorder="1" applyAlignment="1" applyProtection="1">
      <alignment horizontal="left"/>
      <protection locked="0"/>
    </xf>
    <xf numFmtId="0" fontId="35" fillId="2" borderId="60" xfId="3" applyFont="1" applyFill="1" applyBorder="1" applyAlignment="1" applyProtection="1">
      <alignment horizontal="left"/>
      <protection locked="0"/>
    </xf>
    <xf numFmtId="0" fontId="35" fillId="2" borderId="65" xfId="3" applyFont="1" applyFill="1" applyBorder="1" applyAlignment="1" applyProtection="1">
      <alignment horizontal="left"/>
      <protection locked="0"/>
    </xf>
    <xf numFmtId="0" fontId="35" fillId="2" borderId="8" xfId="3" applyFont="1" applyFill="1" applyBorder="1" applyAlignment="1" applyProtection="1">
      <alignment horizontal="center"/>
      <protection locked="0"/>
    </xf>
    <xf numFmtId="0" fontId="68" fillId="2" borderId="61" xfId="3" applyFont="1" applyFill="1" applyBorder="1" applyAlignment="1" applyProtection="1">
      <alignment horizontal="left"/>
      <protection locked="0"/>
    </xf>
    <xf numFmtId="0" fontId="68" fillId="2" borderId="0" xfId="3" applyFont="1" applyFill="1" applyAlignment="1" applyProtection="1">
      <alignment horizontal="left"/>
      <protection locked="0"/>
    </xf>
    <xf numFmtId="0" fontId="68" fillId="2" borderId="66" xfId="3" applyFont="1" applyFill="1" applyBorder="1" applyAlignment="1" applyProtection="1">
      <alignment horizontal="left"/>
      <protection locked="0"/>
    </xf>
    <xf numFmtId="0" fontId="2" fillId="2" borderId="61" xfId="3" applyFill="1" applyBorder="1" applyAlignment="1" applyProtection="1">
      <alignment horizontal="left"/>
      <protection locked="0"/>
    </xf>
    <xf numFmtId="0" fontId="2" fillId="2" borderId="0" xfId="3" applyFill="1" applyAlignment="1" applyProtection="1">
      <alignment horizontal="left"/>
      <protection locked="0"/>
    </xf>
    <xf numFmtId="0" fontId="2" fillId="2" borderId="66" xfId="3" applyFill="1" applyBorder="1" applyAlignment="1" applyProtection="1">
      <alignment horizontal="left"/>
      <protection locked="0"/>
    </xf>
    <xf numFmtId="0" fontId="35" fillId="2" borderId="61" xfId="3" applyFont="1" applyFill="1" applyBorder="1" applyAlignment="1" applyProtection="1">
      <alignment horizontal="left"/>
      <protection locked="0"/>
    </xf>
    <xf numFmtId="0" fontId="35" fillId="2" borderId="0" xfId="3" applyFont="1" applyFill="1" applyAlignment="1" applyProtection="1">
      <alignment horizontal="left"/>
      <protection locked="0"/>
    </xf>
    <xf numFmtId="0" fontId="35" fillId="2" borderId="66" xfId="3" applyFont="1" applyFill="1" applyBorder="1" applyAlignment="1" applyProtection="1">
      <alignment horizontal="left"/>
      <protection locked="0"/>
    </xf>
    <xf numFmtId="0" fontId="35" fillId="2" borderId="34" xfId="3" applyFont="1" applyFill="1" applyBorder="1" applyAlignment="1" applyProtection="1">
      <alignment horizontal="center"/>
      <protection locked="0"/>
    </xf>
    <xf numFmtId="0" fontId="35" fillId="2" borderId="62" xfId="3" applyFont="1" applyFill="1" applyBorder="1" applyAlignment="1" applyProtection="1">
      <alignment horizontal="left"/>
      <protection locked="0"/>
    </xf>
    <xf numFmtId="0" fontId="35" fillId="2" borderId="63" xfId="3" applyFont="1" applyFill="1" applyBorder="1" applyAlignment="1" applyProtection="1">
      <alignment horizontal="left"/>
      <protection locked="0"/>
    </xf>
    <xf numFmtId="0" fontId="35" fillId="2" borderId="67" xfId="3" applyFont="1" applyFill="1" applyBorder="1" applyAlignment="1" applyProtection="1">
      <alignment horizontal="left"/>
      <protection locked="0"/>
    </xf>
    <xf numFmtId="0" fontId="2" fillId="2" borderId="62" xfId="3" applyFill="1" applyBorder="1" applyAlignment="1" applyProtection="1">
      <alignment horizontal="left"/>
      <protection locked="0"/>
    </xf>
    <xf numFmtId="0" fontId="2" fillId="2" borderId="63" xfId="3" applyFill="1" applyBorder="1" applyAlignment="1" applyProtection="1">
      <alignment horizontal="left"/>
      <protection locked="0"/>
    </xf>
    <xf numFmtId="0" fontId="2" fillId="2" borderId="67" xfId="3" applyFill="1" applyBorder="1" applyAlignment="1" applyProtection="1">
      <alignment horizontal="left"/>
      <protection locked="0"/>
    </xf>
    <xf numFmtId="0" fontId="38" fillId="2" borderId="21" xfId="3" applyFont="1" applyFill="1" applyBorder="1" applyAlignment="1" applyProtection="1">
      <alignment horizontal="center" vertical="center" wrapText="1"/>
      <protection locked="0"/>
    </xf>
    <xf numFmtId="0" fontId="38" fillId="2" borderId="33" xfId="3" applyFont="1" applyFill="1" applyBorder="1" applyAlignment="1" applyProtection="1">
      <alignment horizontal="center" vertical="center" wrapText="1"/>
      <protection locked="0"/>
    </xf>
    <xf numFmtId="0" fontId="55" fillId="2" borderId="61" xfId="3" applyFont="1" applyFill="1" applyBorder="1" applyAlignment="1" applyProtection="1">
      <alignment horizontal="left"/>
      <protection locked="0"/>
    </xf>
    <xf numFmtId="0" fontId="55" fillId="2" borderId="0" xfId="3" applyFont="1" applyFill="1" applyAlignment="1" applyProtection="1">
      <alignment horizontal="left"/>
      <protection locked="0"/>
    </xf>
    <xf numFmtId="0" fontId="55" fillId="2" borderId="66" xfId="3" applyFont="1" applyFill="1" applyBorder="1" applyAlignment="1" applyProtection="1">
      <alignment horizontal="left"/>
      <protection locked="0"/>
    </xf>
    <xf numFmtId="0" fontId="35" fillId="2" borderId="0" xfId="3" applyFont="1" applyFill="1" applyAlignment="1" applyProtection="1">
      <alignment horizontal="center"/>
      <protection locked="0"/>
    </xf>
    <xf numFmtId="0" fontId="48" fillId="2" borderId="0" xfId="2" applyFont="1" applyFill="1" applyAlignment="1">
      <alignment horizontal="center" vertical="center"/>
      <protection locked="0"/>
    </xf>
    <xf numFmtId="0" fontId="49" fillId="5" borderId="47" xfId="2" applyFont="1" applyFill="1" applyBorder="1" applyAlignment="1">
      <alignment horizontal="center" vertical="center"/>
      <protection locked="0"/>
    </xf>
    <xf numFmtId="0" fontId="49" fillId="5" borderId="24" xfId="2" applyFont="1" applyFill="1" applyBorder="1" applyAlignment="1">
      <alignment horizontal="center" vertical="center"/>
      <protection locked="0"/>
    </xf>
    <xf numFmtId="0" fontId="49" fillId="5" borderId="25" xfId="2" applyFont="1" applyFill="1" applyBorder="1" applyAlignment="1">
      <alignment horizontal="center" vertical="center"/>
      <protection locked="0"/>
    </xf>
    <xf numFmtId="0" fontId="49" fillId="5" borderId="23" xfId="2" applyFont="1" applyFill="1" applyBorder="1" applyAlignment="1">
      <alignment horizontal="center" vertical="center"/>
      <protection locked="0"/>
    </xf>
    <xf numFmtId="0" fontId="33" fillId="2" borderId="21" xfId="2" applyFont="1" applyFill="1" applyBorder="1" applyAlignment="1">
      <alignment horizontal="left" vertical="center" wrapText="1"/>
      <protection locked="0"/>
    </xf>
    <xf numFmtId="0" fontId="33" fillId="2" borderId="34" xfId="2" applyFont="1" applyFill="1" applyBorder="1" applyAlignment="1">
      <alignment horizontal="left" vertical="center" wrapText="1"/>
      <protection locked="0"/>
    </xf>
    <xf numFmtId="0" fontId="33" fillId="2" borderId="33" xfId="2" applyFont="1" applyFill="1" applyBorder="1" applyAlignment="1">
      <alignment horizontal="left" vertical="center" wrapText="1"/>
      <protection locked="0"/>
    </xf>
    <xf numFmtId="175" fontId="63" fillId="2" borderId="70" xfId="2" applyNumberFormat="1" applyFont="1" applyFill="1" applyBorder="1" applyAlignment="1">
      <alignment horizontal="center" vertical="center" wrapText="1"/>
      <protection locked="0"/>
    </xf>
    <xf numFmtId="175" fontId="63" fillId="2" borderId="71" xfId="2" applyNumberFormat="1" applyFont="1" applyFill="1" applyBorder="1" applyAlignment="1">
      <alignment horizontal="center" vertical="center" wrapText="1"/>
      <protection locked="0"/>
    </xf>
    <xf numFmtId="175" fontId="63" fillId="2" borderId="72" xfId="2" applyNumberFormat="1" applyFont="1" applyFill="1" applyBorder="1" applyAlignment="1">
      <alignment horizontal="center" vertical="center" wrapText="1"/>
      <protection locked="0"/>
    </xf>
    <xf numFmtId="0" fontId="33" fillId="2" borderId="22" xfId="2" applyFont="1" applyFill="1" applyBorder="1" applyAlignment="1">
      <alignment horizontal="center" vertical="center" wrapText="1"/>
      <protection locked="0"/>
    </xf>
    <xf numFmtId="0" fontId="33" fillId="2" borderId="27" xfId="2" applyFont="1" applyFill="1" applyBorder="1" applyAlignment="1">
      <alignment horizontal="center" vertical="center" wrapText="1"/>
      <protection locked="0"/>
    </xf>
    <xf numFmtId="0" fontId="33" fillId="2" borderId="85" xfId="2" applyFont="1" applyFill="1" applyBorder="1" applyAlignment="1">
      <alignment horizontal="center" vertical="center" wrapText="1"/>
      <protection locked="0"/>
    </xf>
    <xf numFmtId="0" fontId="33" fillId="2" borderId="70" xfId="2" applyFont="1" applyFill="1" applyBorder="1" applyAlignment="1">
      <alignment horizontal="center" vertical="center" wrapText="1"/>
      <protection locked="0"/>
    </xf>
    <xf numFmtId="0" fontId="33" fillId="2" borderId="71" xfId="2" applyFont="1" applyFill="1" applyBorder="1" applyAlignment="1">
      <alignment horizontal="center" vertical="center" wrapText="1"/>
      <protection locked="0"/>
    </xf>
    <xf numFmtId="0" fontId="33" fillId="2" borderId="72" xfId="2" applyFont="1" applyFill="1" applyBorder="1" applyAlignment="1">
      <alignment horizontal="center" vertical="center" wrapText="1"/>
      <protection locked="0"/>
    </xf>
    <xf numFmtId="0" fontId="33" fillId="21" borderId="51" xfId="0" applyFont="1" applyFill="1" applyBorder="1" applyAlignment="1" applyProtection="1">
      <alignment horizontal="left" vertical="center" wrapText="1"/>
      <protection locked="0"/>
    </xf>
    <xf numFmtId="0" fontId="51" fillId="21" borderId="51" xfId="0" applyFont="1" applyFill="1" applyBorder="1" applyAlignment="1" applyProtection="1">
      <alignment horizontal="left" vertical="center" wrapText="1"/>
      <protection locked="0"/>
    </xf>
    <xf numFmtId="175" fontId="63" fillId="21" borderId="51" xfId="0" applyNumberFormat="1" applyFont="1" applyFill="1" applyBorder="1" applyAlignment="1" applyProtection="1">
      <alignment horizontal="center" vertical="center" wrapText="1"/>
      <protection locked="0"/>
    </xf>
    <xf numFmtId="0" fontId="33" fillId="21" borderId="51" xfId="0" applyFont="1" applyFill="1" applyBorder="1" applyAlignment="1" applyProtection="1">
      <alignment horizontal="center" vertical="center" wrapText="1"/>
      <protection locked="0"/>
    </xf>
    <xf numFmtId="0" fontId="51" fillId="21" borderId="51" xfId="0" applyFont="1" applyFill="1" applyBorder="1" applyAlignment="1" applyProtection="1">
      <alignment horizontal="center" vertical="center" wrapText="1"/>
      <protection locked="0"/>
    </xf>
    <xf numFmtId="0" fontId="63" fillId="21" borderId="51" xfId="0" applyFont="1" applyFill="1" applyBorder="1" applyAlignment="1" applyProtection="1">
      <alignment horizontal="center" vertical="center" wrapText="1"/>
      <protection locked="0"/>
    </xf>
    <xf numFmtId="0" fontId="63" fillId="21" borderId="51" xfId="0" applyFont="1" applyFill="1" applyBorder="1" applyAlignment="1" applyProtection="1">
      <alignment horizontal="left" vertical="center" wrapText="1"/>
      <protection locked="0"/>
    </xf>
    <xf numFmtId="175" fontId="63" fillId="2" borderId="21" xfId="2" applyNumberFormat="1" applyFont="1" applyFill="1" applyBorder="1" applyAlignment="1">
      <alignment horizontal="center" vertical="center" wrapText="1"/>
      <protection locked="0"/>
    </xf>
    <xf numFmtId="175" fontId="63" fillId="2" borderId="34" xfId="2" applyNumberFormat="1" applyFont="1" applyFill="1" applyBorder="1" applyAlignment="1">
      <alignment horizontal="center" vertical="center" wrapText="1"/>
      <protection locked="0"/>
    </xf>
    <xf numFmtId="175" fontId="63" fillId="2" borderId="33" xfId="2" applyNumberFormat="1" applyFont="1" applyFill="1" applyBorder="1" applyAlignment="1">
      <alignment horizontal="center" vertical="center" wrapText="1"/>
      <protection locked="0"/>
    </xf>
    <xf numFmtId="175" fontId="33" fillId="2" borderId="21" xfId="2" applyNumberFormat="1" applyFont="1" applyFill="1" applyBorder="1" applyAlignment="1">
      <alignment horizontal="center" vertical="center" wrapText="1"/>
      <protection locked="0"/>
    </xf>
    <xf numFmtId="175" fontId="33" fillId="2" borderId="34" xfId="2" applyNumberFormat="1" applyFont="1" applyFill="1" applyBorder="1" applyAlignment="1">
      <alignment horizontal="center" vertical="center" wrapText="1"/>
      <protection locked="0"/>
    </xf>
    <xf numFmtId="175" fontId="33" fillId="2" borderId="33" xfId="2" applyNumberFormat="1" applyFont="1" applyFill="1" applyBorder="1" applyAlignment="1">
      <alignment horizontal="center" vertical="center" wrapText="1"/>
      <protection locked="0"/>
    </xf>
    <xf numFmtId="0" fontId="33" fillId="2" borderId="21" xfId="2" applyFont="1" applyFill="1" applyBorder="1" applyAlignment="1">
      <alignment horizontal="center" vertical="center" wrapText="1"/>
      <protection locked="0"/>
    </xf>
    <xf numFmtId="0" fontId="33" fillId="2" borderId="34" xfId="2" applyFont="1" applyFill="1" applyBorder="1" applyAlignment="1">
      <alignment horizontal="center" vertical="center" wrapText="1"/>
      <protection locked="0"/>
    </xf>
    <xf numFmtId="0" fontId="33" fillId="2" borderId="33" xfId="2" applyFont="1" applyFill="1" applyBorder="1" applyAlignment="1">
      <alignment horizontal="center" vertical="center" wrapText="1"/>
      <protection locked="0"/>
    </xf>
    <xf numFmtId="0" fontId="52" fillId="2" borderId="21" xfId="2" applyFont="1" applyFill="1" applyBorder="1" applyAlignment="1">
      <alignment horizontal="left" vertical="center" wrapText="1"/>
      <protection locked="0"/>
    </xf>
    <xf numFmtId="0" fontId="52" fillId="2" borderId="34" xfId="2" applyFont="1" applyFill="1" applyBorder="1" applyAlignment="1">
      <alignment horizontal="left" vertical="center" wrapText="1"/>
      <protection locked="0"/>
    </xf>
    <xf numFmtId="0" fontId="52" fillId="2" borderId="33" xfId="2" applyFont="1" applyFill="1" applyBorder="1" applyAlignment="1">
      <alignment horizontal="left" vertical="center" wrapText="1"/>
      <protection locked="0"/>
    </xf>
    <xf numFmtId="175" fontId="52" fillId="2" borderId="21" xfId="2" applyNumberFormat="1" applyFont="1" applyFill="1" applyBorder="1" applyAlignment="1">
      <alignment horizontal="center" vertical="center" wrapText="1"/>
      <protection locked="0"/>
    </xf>
    <xf numFmtId="175" fontId="52" fillId="2" borderId="34" xfId="2" applyNumberFormat="1" applyFont="1" applyFill="1" applyBorder="1" applyAlignment="1">
      <alignment horizontal="center" vertical="center" wrapText="1"/>
      <protection locked="0"/>
    </xf>
    <xf numFmtId="175" fontId="52" fillId="2" borderId="33" xfId="2" applyNumberFormat="1" applyFont="1" applyFill="1" applyBorder="1" applyAlignment="1">
      <alignment horizontal="center" vertical="center" wrapText="1"/>
      <protection locked="0"/>
    </xf>
    <xf numFmtId="0" fontId="52" fillId="2" borderId="21" xfId="2" applyFont="1" applyFill="1" applyBorder="1" applyAlignment="1">
      <alignment horizontal="center" vertical="center" wrapText="1"/>
      <protection locked="0"/>
    </xf>
    <xf numFmtId="0" fontId="52" fillId="2" borderId="34" xfId="2" applyFont="1" applyFill="1" applyBorder="1" applyAlignment="1">
      <alignment horizontal="center" vertical="center" wrapText="1"/>
      <protection locked="0"/>
    </xf>
    <xf numFmtId="0" fontId="52" fillId="2" borderId="33" xfId="2" applyFont="1" applyFill="1" applyBorder="1" applyAlignment="1">
      <alignment horizontal="center" vertical="center" wrapText="1"/>
      <protection locked="0"/>
    </xf>
    <xf numFmtId="0" fontId="52" fillId="2" borderId="22" xfId="2" applyFont="1" applyFill="1" applyBorder="1" applyAlignment="1">
      <alignment horizontal="center" vertical="center" wrapText="1"/>
      <protection locked="0"/>
    </xf>
    <xf numFmtId="0" fontId="52" fillId="2" borderId="27" xfId="2" applyFont="1" applyFill="1" applyBorder="1" applyAlignment="1">
      <alignment horizontal="center" vertical="center" wrapText="1"/>
      <protection locked="0"/>
    </xf>
    <xf numFmtId="0" fontId="52" fillId="2" borderId="85" xfId="2" applyFont="1" applyFill="1" applyBorder="1" applyAlignment="1">
      <alignment horizontal="center" vertical="center" wrapText="1"/>
      <protection locked="0"/>
    </xf>
    <xf numFmtId="0" fontId="32" fillId="2" borderId="22" xfId="2" applyFont="1" applyFill="1" applyBorder="1" applyAlignment="1">
      <alignment horizontal="center" vertical="top" wrapText="1"/>
      <protection locked="0"/>
    </xf>
    <xf numFmtId="0" fontId="32" fillId="2" borderId="27" xfId="2" applyFont="1" applyFill="1" applyBorder="1" applyAlignment="1">
      <alignment horizontal="center" vertical="top" wrapText="1"/>
      <protection locked="0"/>
    </xf>
    <xf numFmtId="0" fontId="32" fillId="2" borderId="85" xfId="2" applyFont="1" applyFill="1" applyBorder="1" applyAlignment="1">
      <alignment horizontal="center" vertical="top" wrapText="1"/>
      <protection locked="0"/>
    </xf>
    <xf numFmtId="0" fontId="52" fillId="0" borderId="23" xfId="2" applyFont="1" applyBorder="1" applyAlignment="1">
      <alignment horizontal="left" vertical="center" wrapText="1"/>
      <protection locked="0"/>
    </xf>
    <xf numFmtId="0" fontId="52" fillId="0" borderId="24" xfId="2" applyFont="1" applyBorder="1" applyAlignment="1">
      <alignment horizontal="left" vertical="center" wrapText="1"/>
      <protection locked="0"/>
    </xf>
    <xf numFmtId="0" fontId="52" fillId="0" borderId="25" xfId="2" applyFont="1" applyBorder="1" applyAlignment="1">
      <alignment horizontal="left" vertical="center" wrapText="1"/>
      <protection locked="0"/>
    </xf>
    <xf numFmtId="175" fontId="52" fillId="2" borderId="23" xfId="2" applyNumberFormat="1" applyFont="1" applyFill="1" applyBorder="1" applyAlignment="1">
      <alignment horizontal="center" vertical="center" wrapText="1"/>
      <protection locked="0"/>
    </xf>
    <xf numFmtId="175" fontId="52" fillId="2" borderId="24" xfId="2" applyNumberFormat="1" applyFont="1" applyFill="1" applyBorder="1" applyAlignment="1">
      <alignment horizontal="center" vertical="center" wrapText="1"/>
      <protection locked="0"/>
    </xf>
    <xf numFmtId="175" fontId="52" fillId="2" borderId="25" xfId="2" applyNumberFormat="1" applyFont="1" applyFill="1" applyBorder="1" applyAlignment="1">
      <alignment horizontal="center" vertical="center" wrapText="1"/>
      <protection locked="0"/>
    </xf>
    <xf numFmtId="0" fontId="52" fillId="2" borderId="23" xfId="2" applyFont="1" applyFill="1" applyBorder="1" applyAlignment="1">
      <alignment horizontal="center" vertical="center" wrapText="1"/>
      <protection locked="0"/>
    </xf>
    <xf numFmtId="0" fontId="52" fillId="2" borderId="24" xfId="2" applyFont="1" applyFill="1" applyBorder="1" applyAlignment="1">
      <alignment horizontal="center" vertical="center" wrapText="1"/>
      <protection locked="0"/>
    </xf>
    <xf numFmtId="0" fontId="52" fillId="2" borderId="25" xfId="2" applyFont="1" applyFill="1" applyBorder="1" applyAlignment="1">
      <alignment horizontal="center" vertical="center" wrapText="1"/>
      <protection locked="0"/>
    </xf>
    <xf numFmtId="0" fontId="32" fillId="2" borderId="23" xfId="2" applyFont="1" applyFill="1" applyBorder="1" applyAlignment="1">
      <alignment horizontal="center" vertical="top" wrapText="1"/>
      <protection locked="0"/>
    </xf>
    <xf numFmtId="0" fontId="32" fillId="2" borderId="24" xfId="2" applyFont="1" applyFill="1" applyBorder="1" applyAlignment="1">
      <alignment horizontal="center" vertical="top" wrapText="1"/>
      <protection locked="0"/>
    </xf>
    <xf numFmtId="0" fontId="32" fillId="2" borderId="25" xfId="2" applyFont="1" applyFill="1" applyBorder="1" applyAlignment="1">
      <alignment horizontal="center" vertical="top" wrapText="1"/>
      <protection locked="0"/>
    </xf>
    <xf numFmtId="0" fontId="63" fillId="2" borderId="70" xfId="2" applyFont="1" applyFill="1" applyBorder="1" applyAlignment="1">
      <alignment horizontal="center" vertical="center" wrapText="1"/>
      <protection locked="0"/>
    </xf>
    <xf numFmtId="0" fontId="63" fillId="2" borderId="71" xfId="2" applyFont="1" applyFill="1" applyBorder="1" applyAlignment="1">
      <alignment horizontal="center" vertical="center" wrapText="1"/>
      <protection locked="0"/>
    </xf>
    <xf numFmtId="0" fontId="63" fillId="2" borderId="72" xfId="2" applyFont="1" applyFill="1" applyBorder="1" applyAlignment="1">
      <alignment horizontal="center" vertical="center" wrapText="1"/>
      <protection locked="0"/>
    </xf>
    <xf numFmtId="0" fontId="32" fillId="0" borderId="22" xfId="2" applyFont="1" applyBorder="1" applyAlignment="1">
      <alignment horizontal="center" vertical="center"/>
      <protection locked="0"/>
    </xf>
    <xf numFmtId="0" fontId="32" fillId="0" borderId="27" xfId="2" applyFont="1" applyBorder="1" applyAlignment="1">
      <alignment horizontal="center" vertical="center"/>
      <protection locked="0"/>
    </xf>
    <xf numFmtId="0" fontId="32" fillId="0" borderId="85" xfId="2" applyFont="1" applyBorder="1" applyAlignment="1">
      <alignment horizontal="center" vertical="center"/>
      <protection locked="0"/>
    </xf>
    <xf numFmtId="0" fontId="69" fillId="2" borderId="21" xfId="2" applyFont="1" applyFill="1" applyBorder="1" applyAlignment="1">
      <alignment horizontal="center" vertical="center" wrapText="1"/>
      <protection locked="0"/>
    </xf>
    <xf numFmtId="0" fontId="69" fillId="2" borderId="34" xfId="2" applyFont="1" applyFill="1" applyBorder="1" applyAlignment="1">
      <alignment horizontal="center" vertical="center" wrapText="1"/>
      <protection locked="0"/>
    </xf>
    <xf numFmtId="0" fontId="69" fillId="2" borderId="33" xfId="2" applyFont="1" applyFill="1" applyBorder="1" applyAlignment="1">
      <alignment horizontal="center" vertical="center" wrapText="1"/>
      <protection locked="0"/>
    </xf>
    <xf numFmtId="0" fontId="32" fillId="2" borderId="21" xfId="2" applyFont="1" applyFill="1" applyBorder="1" applyAlignment="1">
      <alignment horizontal="center" vertical="center" wrapText="1"/>
      <protection locked="0"/>
    </xf>
    <xf numFmtId="0" fontId="32" fillId="2" borderId="34" xfId="2" applyFont="1" applyFill="1" applyBorder="1" applyAlignment="1">
      <alignment horizontal="center" vertical="center" wrapText="1"/>
      <protection locked="0"/>
    </xf>
    <xf numFmtId="0" fontId="32" fillId="2" borderId="33" xfId="2" applyFont="1" applyFill="1" applyBorder="1" applyAlignment="1">
      <alignment horizontal="center" vertical="center" wrapText="1"/>
      <protection locked="0"/>
    </xf>
    <xf numFmtId="49" fontId="32" fillId="2" borderId="21" xfId="2" applyNumberFormat="1" applyFont="1" applyFill="1" applyBorder="1" applyAlignment="1">
      <alignment horizontal="left" vertical="center" wrapText="1"/>
      <protection locked="0"/>
    </xf>
    <xf numFmtId="49" fontId="32" fillId="2" borderId="34" xfId="2" applyNumberFormat="1" applyFont="1" applyFill="1" applyBorder="1" applyAlignment="1">
      <alignment horizontal="left" vertical="center" wrapText="1"/>
      <protection locked="0"/>
    </xf>
    <xf numFmtId="49" fontId="32" fillId="2" borderId="33" xfId="2" applyNumberFormat="1" applyFont="1" applyFill="1" applyBorder="1" applyAlignment="1">
      <alignment horizontal="left" vertical="center" wrapText="1"/>
      <protection locked="0"/>
    </xf>
    <xf numFmtId="175" fontId="32" fillId="2" borderId="21" xfId="2" applyNumberFormat="1" applyFont="1" applyFill="1" applyBorder="1" applyAlignment="1">
      <alignment horizontal="center" vertical="center" wrapText="1"/>
      <protection locked="0"/>
    </xf>
    <xf numFmtId="175" fontId="32" fillId="2" borderId="34" xfId="2" applyNumberFormat="1" applyFont="1" applyFill="1" applyBorder="1" applyAlignment="1">
      <alignment horizontal="center" vertical="center" wrapText="1"/>
      <protection locked="0"/>
    </xf>
    <xf numFmtId="175" fontId="32" fillId="2" borderId="33" xfId="2" applyNumberFormat="1" applyFont="1" applyFill="1" applyBorder="1" applyAlignment="1">
      <alignment horizontal="center" vertical="center" wrapText="1"/>
      <protection locked="0"/>
    </xf>
    <xf numFmtId="0" fontId="32" fillId="2" borderId="22" xfId="2" applyFont="1" applyFill="1" applyBorder="1" applyAlignment="1">
      <alignment horizontal="left" vertical="top" wrapText="1"/>
      <protection locked="0"/>
    </xf>
    <xf numFmtId="0" fontId="32" fillId="2" borderId="27" xfId="2" applyFont="1" applyFill="1" applyBorder="1" applyAlignment="1">
      <alignment horizontal="left" vertical="top" wrapText="1"/>
      <protection locked="0"/>
    </xf>
    <xf numFmtId="0" fontId="32" fillId="2" borderId="85" xfId="2" applyFont="1" applyFill="1" applyBorder="1" applyAlignment="1">
      <alignment horizontal="left" vertical="top" wrapText="1"/>
      <protection locked="0"/>
    </xf>
    <xf numFmtId="0" fontId="32" fillId="2" borderId="21" xfId="2" applyFont="1" applyFill="1" applyBorder="1" applyAlignment="1">
      <alignment horizontal="center" vertical="top" wrapText="1"/>
      <protection locked="0"/>
    </xf>
    <xf numFmtId="0" fontId="32" fillId="2" borderId="34" xfId="2" applyFont="1" applyFill="1" applyBorder="1" applyAlignment="1">
      <alignment horizontal="center" vertical="top" wrapText="1"/>
      <protection locked="0"/>
    </xf>
    <xf numFmtId="0" fontId="32" fillId="2" borderId="33" xfId="2" applyFont="1" applyFill="1" applyBorder="1" applyAlignment="1">
      <alignment horizontal="center" vertical="top" wrapText="1"/>
      <protection locked="0"/>
    </xf>
    <xf numFmtId="0" fontId="32" fillId="2" borderId="23" xfId="2" applyFont="1" applyFill="1" applyBorder="1" applyAlignment="1">
      <alignment horizontal="center" vertical="center" wrapText="1"/>
      <protection locked="0"/>
    </xf>
    <xf numFmtId="0" fontId="32" fillId="2" borderId="24" xfId="2" applyFont="1" applyFill="1" applyBorder="1" applyAlignment="1">
      <alignment horizontal="center" vertical="center" wrapText="1"/>
      <protection locked="0"/>
    </xf>
    <xf numFmtId="0" fontId="32" fillId="2" borderId="25" xfId="2" applyFont="1" applyFill="1" applyBorder="1" applyAlignment="1">
      <alignment horizontal="center" vertical="center" wrapText="1"/>
      <protection locked="0"/>
    </xf>
    <xf numFmtId="175" fontId="33" fillId="2" borderId="70" xfId="2" applyNumberFormat="1" applyFont="1" applyFill="1" applyBorder="1" applyAlignment="1">
      <alignment horizontal="center" vertical="center" wrapText="1"/>
      <protection locked="0"/>
    </xf>
    <xf numFmtId="175" fontId="33" fillId="2" borderId="71" xfId="2" applyNumberFormat="1" applyFont="1" applyFill="1" applyBorder="1" applyAlignment="1">
      <alignment horizontal="center" vertical="center" wrapText="1"/>
      <protection locked="0"/>
    </xf>
    <xf numFmtId="175" fontId="33" fillId="2" borderId="72" xfId="2" applyNumberFormat="1" applyFont="1" applyFill="1" applyBorder="1" applyAlignment="1">
      <alignment horizontal="center" vertical="center" wrapText="1"/>
      <protection locked="0"/>
    </xf>
    <xf numFmtId="174" fontId="33" fillId="2" borderId="21" xfId="2" applyNumberFormat="1" applyFont="1" applyFill="1" applyBorder="1" applyAlignment="1">
      <alignment horizontal="left" vertical="center" wrapText="1"/>
      <protection locked="0"/>
    </xf>
    <xf numFmtId="174" fontId="33" fillId="2" borderId="34" xfId="2" applyNumberFormat="1" applyFont="1" applyFill="1" applyBorder="1" applyAlignment="1">
      <alignment horizontal="left" vertical="center" wrapText="1"/>
      <protection locked="0"/>
    </xf>
    <xf numFmtId="174" fontId="33" fillId="2" borderId="33" xfId="2" applyNumberFormat="1" applyFont="1" applyFill="1" applyBorder="1" applyAlignment="1">
      <alignment horizontal="left" vertical="center" wrapText="1"/>
      <protection locked="0"/>
    </xf>
    <xf numFmtId="174" fontId="32" fillId="2" borderId="22" xfId="2" applyNumberFormat="1" applyFont="1" applyFill="1" applyBorder="1" applyAlignment="1">
      <alignment horizontal="center" vertical="center"/>
      <protection locked="0"/>
    </xf>
    <xf numFmtId="0" fontId="32" fillId="2" borderId="27" xfId="2" applyFont="1" applyFill="1" applyBorder="1" applyAlignment="1">
      <alignment horizontal="center" vertical="center"/>
      <protection locked="0"/>
    </xf>
    <xf numFmtId="0" fontId="32" fillId="2" borderId="85" xfId="2" applyFont="1" applyFill="1" applyBorder="1" applyAlignment="1">
      <alignment horizontal="center" vertical="center"/>
      <protection locked="0"/>
    </xf>
    <xf numFmtId="0" fontId="38" fillId="0" borderId="7" xfId="3" applyFont="1" applyBorder="1" applyAlignment="1" applyProtection="1">
      <alignment horizontal="center" vertical="top" wrapText="1"/>
      <protection locked="0"/>
    </xf>
    <xf numFmtId="0" fontId="38" fillId="0" borderId="4" xfId="3" applyFont="1" applyBorder="1" applyAlignment="1" applyProtection="1">
      <alignment horizontal="center" vertical="top" wrapText="1"/>
      <protection locked="0"/>
    </xf>
    <xf numFmtId="0" fontId="35" fillId="0" borderId="5" xfId="3" applyFont="1" applyBorder="1" applyAlignment="1" applyProtection="1">
      <alignment horizontal="center" vertical="center" wrapText="1"/>
      <protection locked="0"/>
    </xf>
    <xf numFmtId="0" fontId="35" fillId="0" borderId="7" xfId="3" applyFont="1" applyBorder="1" applyAlignment="1" applyProtection="1">
      <alignment horizontal="center" vertical="center" wrapText="1"/>
      <protection locked="0"/>
    </xf>
    <xf numFmtId="0" fontId="35" fillId="0" borderId="4" xfId="3" applyFont="1" applyBorder="1" applyAlignment="1" applyProtection="1">
      <alignment horizontal="center" vertical="center" wrapText="1"/>
      <protection locked="0"/>
    </xf>
    <xf numFmtId="0" fontId="50" fillId="2" borderId="48" xfId="3" applyFont="1" applyFill="1" applyBorder="1" applyAlignment="1" applyProtection="1">
      <alignment horizontal="center" vertical="center" wrapText="1"/>
      <protection locked="0"/>
    </xf>
    <xf numFmtId="0" fontId="50" fillId="2" borderId="3" xfId="3" applyFont="1" applyFill="1" applyBorder="1" applyAlignment="1" applyProtection="1">
      <alignment horizontal="center" vertical="center" wrapText="1"/>
      <protection locked="0"/>
    </xf>
    <xf numFmtId="0" fontId="50" fillId="2" borderId="52" xfId="3" applyFont="1" applyFill="1" applyBorder="1" applyAlignment="1" applyProtection="1">
      <alignment horizontal="center" vertical="center" wrapText="1"/>
      <protection locked="0"/>
    </xf>
    <xf numFmtId="0" fontId="50" fillId="2" borderId="55" xfId="3" applyFont="1" applyFill="1" applyBorder="1" applyAlignment="1" applyProtection="1">
      <alignment horizontal="center" vertical="center" wrapText="1"/>
      <protection locked="0"/>
    </xf>
    <xf numFmtId="0" fontId="35" fillId="0" borderId="7" xfId="3" applyFont="1" applyBorder="1" applyAlignment="1" applyProtection="1">
      <alignment horizontal="center" vertical="top" wrapText="1"/>
      <protection locked="0"/>
    </xf>
    <xf numFmtId="0" fontId="35" fillId="0" borderId="4" xfId="3" applyFont="1" applyBorder="1" applyAlignment="1" applyProtection="1">
      <alignment horizontal="center" vertical="top" wrapText="1"/>
      <protection locked="0"/>
    </xf>
    <xf numFmtId="0" fontId="36" fillId="13" borderId="53" xfId="3" applyFont="1" applyFill="1" applyBorder="1" applyAlignment="1" applyProtection="1">
      <alignment horizontal="center" vertical="center" wrapText="1"/>
      <protection locked="0"/>
    </xf>
    <xf numFmtId="0" fontId="36" fillId="13" borderId="83" xfId="3" applyFont="1" applyFill="1" applyBorder="1" applyAlignment="1" applyProtection="1">
      <alignment horizontal="center" vertical="center" wrapText="1"/>
      <protection locked="0"/>
    </xf>
    <xf numFmtId="9" fontId="35" fillId="2" borderId="88" xfId="3" applyNumberFormat="1" applyFont="1" applyFill="1" applyBorder="1" applyAlignment="1">
      <alignment horizontal="center" vertical="center" wrapText="1"/>
    </xf>
    <xf numFmtId="9" fontId="35" fillId="2" borderId="86" xfId="3" applyNumberFormat="1" applyFont="1" applyFill="1" applyBorder="1" applyAlignment="1">
      <alignment horizontal="center" vertical="center" wrapText="1"/>
    </xf>
    <xf numFmtId="9" fontId="35" fillId="2" borderId="87" xfId="3" applyNumberFormat="1" applyFont="1" applyFill="1" applyBorder="1" applyAlignment="1">
      <alignment horizontal="center" vertical="center" wrapText="1"/>
    </xf>
    <xf numFmtId="9" fontId="35" fillId="2" borderId="49" xfId="3" applyNumberFormat="1" applyFont="1" applyFill="1" applyBorder="1" applyAlignment="1">
      <alignment horizontal="center" vertical="center" wrapText="1"/>
    </xf>
    <xf numFmtId="9" fontId="35" fillId="2" borderId="53" xfId="3" applyNumberFormat="1" applyFont="1" applyFill="1" applyBorder="1" applyAlignment="1">
      <alignment horizontal="center" vertical="center" wrapText="1"/>
    </xf>
    <xf numFmtId="9" fontId="35" fillId="2" borderId="83" xfId="3" applyNumberFormat="1" applyFont="1" applyFill="1" applyBorder="1" applyAlignment="1">
      <alignment horizontal="center" vertical="center" wrapText="1"/>
    </xf>
    <xf numFmtId="174" fontId="33" fillId="2" borderId="22" xfId="2" applyNumberFormat="1" applyFont="1" applyFill="1" applyBorder="1" applyAlignment="1">
      <alignment horizontal="left" vertical="center" wrapText="1"/>
      <protection locked="0"/>
    </xf>
    <xf numFmtId="0" fontId="33" fillId="2" borderId="27" xfId="2" applyFont="1" applyFill="1" applyBorder="1" applyAlignment="1">
      <alignment horizontal="left" vertical="center" wrapText="1"/>
      <protection locked="0"/>
    </xf>
    <xf numFmtId="0" fontId="33" fillId="2" borderId="85" xfId="2" applyFont="1" applyFill="1" applyBorder="1" applyAlignment="1">
      <alignment horizontal="left" vertical="center" wrapText="1"/>
      <protection locked="0"/>
    </xf>
    <xf numFmtId="175" fontId="33" fillId="2" borderId="22" xfId="2" applyNumberFormat="1" applyFont="1" applyFill="1" applyBorder="1" applyAlignment="1">
      <alignment horizontal="center" vertical="center" wrapText="1"/>
      <protection locked="0"/>
    </xf>
    <xf numFmtId="175" fontId="33" fillId="2" borderId="27" xfId="2" applyNumberFormat="1" applyFont="1" applyFill="1" applyBorder="1" applyAlignment="1">
      <alignment horizontal="center" vertical="center" wrapText="1"/>
      <protection locked="0"/>
    </xf>
    <xf numFmtId="175" fontId="33" fillId="2" borderId="85" xfId="2" applyNumberFormat="1" applyFont="1" applyFill="1" applyBorder="1" applyAlignment="1">
      <alignment horizontal="center" vertical="center" wrapText="1"/>
      <protection locked="0"/>
    </xf>
    <xf numFmtId="0" fontId="36" fillId="0" borderId="86" xfId="3" applyFont="1" applyBorder="1" applyAlignment="1" applyProtection="1">
      <alignment horizontal="center" vertical="center" wrapText="1"/>
      <protection locked="0"/>
    </xf>
    <xf numFmtId="0" fontId="36" fillId="0" borderId="87" xfId="3" applyFont="1" applyBorder="1" applyAlignment="1" applyProtection="1">
      <alignment horizontal="center" vertical="center" wrapText="1"/>
      <protection locked="0"/>
    </xf>
    <xf numFmtId="166" fontId="58" fillId="0" borderId="88" xfId="3" applyNumberFormat="1" applyFont="1" applyBorder="1" applyAlignment="1">
      <alignment horizontal="center" vertical="center" wrapText="1"/>
    </xf>
    <xf numFmtId="166" fontId="58" fillId="0" borderId="86" xfId="3" applyNumberFormat="1" applyFont="1" applyBorder="1" applyAlignment="1">
      <alignment horizontal="center" vertical="center" wrapText="1"/>
    </xf>
    <xf numFmtId="166" fontId="58" fillId="0" borderId="87" xfId="3" applyNumberFormat="1" applyFont="1" applyBorder="1" applyAlignment="1">
      <alignment horizontal="center" vertical="center" wrapText="1"/>
    </xf>
    <xf numFmtId="0" fontId="33" fillId="2" borderId="44" xfId="2" applyFont="1" applyFill="1" applyBorder="1" applyAlignment="1">
      <alignment horizontal="left" vertical="center" wrapText="1"/>
      <protection locked="0"/>
    </xf>
    <xf numFmtId="0" fontId="33" fillId="2" borderId="92" xfId="2" applyFont="1" applyFill="1" applyBorder="1" applyAlignment="1">
      <alignment horizontal="left" vertical="center" wrapText="1"/>
      <protection locked="0"/>
    </xf>
    <xf numFmtId="0" fontId="33" fillId="2" borderId="45" xfId="2" applyFont="1" applyFill="1" applyBorder="1" applyAlignment="1">
      <alignment horizontal="left" vertical="center" wrapText="1"/>
      <protection locked="0"/>
    </xf>
    <xf numFmtId="175" fontId="33" fillId="2" borderId="23" xfId="2" applyNumberFormat="1" applyFont="1" applyFill="1" applyBorder="1" applyAlignment="1">
      <alignment horizontal="center" vertical="center" wrapText="1"/>
      <protection locked="0"/>
    </xf>
    <xf numFmtId="175" fontId="33" fillId="2" borderId="24" xfId="2" applyNumberFormat="1" applyFont="1" applyFill="1" applyBorder="1" applyAlignment="1">
      <alignment horizontal="center" vertical="center" wrapText="1"/>
      <protection locked="0"/>
    </xf>
    <xf numFmtId="175" fontId="33" fillId="2" borderId="25" xfId="2" applyNumberFormat="1" applyFont="1" applyFill="1" applyBorder="1" applyAlignment="1">
      <alignment horizontal="center" vertical="center" wrapText="1"/>
      <protection locked="0"/>
    </xf>
    <xf numFmtId="0" fontId="33" fillId="2" borderId="44" xfId="2" applyFont="1" applyFill="1" applyBorder="1" applyAlignment="1">
      <alignment horizontal="center" vertical="center" wrapText="1"/>
      <protection locked="0"/>
    </xf>
    <xf numFmtId="0" fontId="33" fillId="2" borderId="92" xfId="2" applyFont="1" applyFill="1" applyBorder="1" applyAlignment="1">
      <alignment horizontal="center" vertical="center" wrapText="1"/>
      <protection locked="0"/>
    </xf>
    <xf numFmtId="0" fontId="33" fillId="2" borderId="45" xfId="2" applyFont="1" applyFill="1" applyBorder="1" applyAlignment="1">
      <alignment horizontal="center" vertical="center" wrapText="1"/>
      <protection locked="0"/>
    </xf>
    <xf numFmtId="0" fontId="32" fillId="0" borderId="23" xfId="2" applyFont="1" applyBorder="1" applyAlignment="1">
      <alignment horizontal="left" vertical="center"/>
      <protection locked="0"/>
    </xf>
    <xf numFmtId="0" fontId="32" fillId="0" borderId="24" xfId="2" applyFont="1" applyBorder="1" applyAlignment="1">
      <alignment horizontal="left" vertical="center"/>
      <protection locked="0"/>
    </xf>
    <xf numFmtId="0" fontId="32" fillId="0" borderId="25" xfId="2" applyFont="1" applyBorder="1" applyAlignment="1">
      <alignment horizontal="left" vertical="center"/>
      <protection locked="0"/>
    </xf>
    <xf numFmtId="0" fontId="62" fillId="2" borderId="8" xfId="3" applyFont="1" applyFill="1" applyBorder="1" applyAlignment="1" applyProtection="1">
      <alignment horizontal="center"/>
      <protection locked="0"/>
    </xf>
    <xf numFmtId="176" fontId="35" fillId="2" borderId="49" xfId="3" applyNumberFormat="1" applyFont="1" applyFill="1" applyBorder="1" applyAlignment="1">
      <alignment horizontal="center" vertical="center" wrapText="1"/>
    </xf>
    <xf numFmtId="176" fontId="35" fillId="2" borderId="53" xfId="3" applyNumberFormat="1" applyFont="1" applyFill="1" applyBorder="1" applyAlignment="1">
      <alignment horizontal="center" vertical="center" wrapText="1"/>
    </xf>
    <xf numFmtId="176" fontId="35" fillId="2" borderId="83" xfId="3" applyNumberFormat="1" applyFont="1" applyFill="1" applyBorder="1" applyAlignment="1">
      <alignment horizontal="center" vertical="center" wrapText="1"/>
    </xf>
    <xf numFmtId="0" fontId="33" fillId="2" borderId="93" xfId="2" applyFont="1" applyFill="1" applyBorder="1" applyAlignment="1">
      <alignment horizontal="center" vertical="center" wrapText="1"/>
      <protection locked="0"/>
    </xf>
    <xf numFmtId="0" fontId="33" fillId="2" borderId="94" xfId="2" applyFont="1" applyFill="1" applyBorder="1" applyAlignment="1">
      <alignment horizontal="center" vertical="center" wrapText="1"/>
      <protection locked="0"/>
    </xf>
    <xf numFmtId="0" fontId="33" fillId="2" borderId="95" xfId="2" applyFont="1" applyFill="1" applyBorder="1" applyAlignment="1">
      <alignment horizontal="center" vertical="center" wrapText="1"/>
      <protection locked="0"/>
    </xf>
    <xf numFmtId="0" fontId="32" fillId="2" borderId="21" xfId="2" applyFont="1" applyFill="1" applyBorder="1" applyAlignment="1">
      <alignment horizontal="left" vertical="center"/>
      <protection locked="0"/>
    </xf>
    <xf numFmtId="0" fontId="32" fillId="2" borderId="34" xfId="2" applyFont="1" applyFill="1" applyBorder="1" applyAlignment="1">
      <alignment horizontal="left" vertical="center"/>
      <protection locked="0"/>
    </xf>
    <xf numFmtId="0" fontId="32" fillId="2" borderId="33" xfId="2" applyFont="1" applyFill="1" applyBorder="1" applyAlignment="1">
      <alignment horizontal="left" vertical="center"/>
      <protection locked="0"/>
    </xf>
    <xf numFmtId="0" fontId="32" fillId="2" borderId="22" xfId="2" applyFont="1" applyFill="1" applyBorder="1" applyAlignment="1">
      <alignment horizontal="left" vertical="center" wrapText="1"/>
      <protection locked="0"/>
    </xf>
    <xf numFmtId="0" fontId="32" fillId="2" borderId="27" xfId="2" applyFont="1" applyFill="1" applyBorder="1" applyAlignment="1">
      <alignment horizontal="left" vertical="center" wrapText="1"/>
      <protection locked="0"/>
    </xf>
    <xf numFmtId="0" fontId="32" fillId="2" borderId="85" xfId="2" applyFont="1" applyFill="1" applyBorder="1" applyAlignment="1">
      <alignment horizontal="left" vertical="center" wrapText="1"/>
      <protection locked="0"/>
    </xf>
    <xf numFmtId="0" fontId="53" fillId="2" borderId="0" xfId="3" applyFont="1" applyFill="1" applyAlignment="1" applyProtection="1">
      <alignment horizontal="center"/>
      <protection locked="0"/>
    </xf>
    <xf numFmtId="3" fontId="33" fillId="0" borderId="0" xfId="2" applyNumberFormat="1" applyFont="1" applyAlignment="1">
      <alignment horizontal="left" vertical="center"/>
      <protection locked="0"/>
    </xf>
    <xf numFmtId="168" fontId="35" fillId="0" borderId="88" xfId="3" applyNumberFormat="1" applyFont="1" applyBorder="1" applyAlignment="1">
      <alignment horizontal="center" vertical="center" wrapText="1"/>
    </xf>
    <xf numFmtId="168" fontId="35" fillId="0" borderId="86" xfId="3" applyNumberFormat="1" applyFont="1" applyBorder="1" applyAlignment="1">
      <alignment horizontal="center" vertical="center" wrapText="1"/>
    </xf>
    <xf numFmtId="168" fontId="35" fillId="0" borderId="89" xfId="3" applyNumberFormat="1" applyFont="1" applyBorder="1" applyAlignment="1">
      <alignment horizontal="center" vertical="center" wrapText="1"/>
    </xf>
    <xf numFmtId="168" fontId="55" fillId="0" borderId="90" xfId="3" applyNumberFormat="1" applyFont="1" applyBorder="1" applyAlignment="1">
      <alignment horizontal="center" vertical="center" wrapText="1"/>
    </xf>
    <xf numFmtId="168" fontId="55" fillId="0" borderId="86" xfId="3" applyNumberFormat="1" applyFont="1" applyBorder="1" applyAlignment="1">
      <alignment horizontal="center" vertical="center" wrapText="1"/>
    </xf>
    <xf numFmtId="168" fontId="55" fillId="0" borderId="87" xfId="3" applyNumberFormat="1" applyFont="1" applyBorder="1" applyAlignment="1">
      <alignment horizontal="center" vertical="center" wrapText="1"/>
    </xf>
    <xf numFmtId="0" fontId="33" fillId="2" borderId="22" xfId="2" applyFont="1" applyFill="1" applyBorder="1" applyAlignment="1">
      <alignment horizontal="left" vertical="center" wrapText="1"/>
      <protection locked="0"/>
    </xf>
    <xf numFmtId="0" fontId="32" fillId="2" borderId="21" xfId="2" applyFont="1" applyFill="1" applyBorder="1" applyAlignment="1">
      <alignment horizontal="center" vertical="center"/>
      <protection locked="0"/>
    </xf>
    <xf numFmtId="0" fontId="32" fillId="2" borderId="34" xfId="2" applyFont="1" applyFill="1" applyBorder="1" applyAlignment="1">
      <alignment horizontal="center" vertical="center"/>
      <protection locked="0"/>
    </xf>
    <xf numFmtId="0" fontId="32" fillId="2" borderId="33" xfId="2" applyFont="1" applyFill="1" applyBorder="1" applyAlignment="1">
      <alignment horizontal="center" vertical="center"/>
      <protection locked="0"/>
    </xf>
    <xf numFmtId="0" fontId="32" fillId="2" borderId="21" xfId="2" applyFont="1" applyFill="1" applyBorder="1" applyAlignment="1">
      <alignment horizontal="left" vertical="top"/>
      <protection locked="0"/>
    </xf>
    <xf numFmtId="0" fontId="32" fillId="2" borderId="34" xfId="2" applyFont="1" applyFill="1" applyBorder="1" applyAlignment="1">
      <alignment horizontal="left" vertical="top"/>
      <protection locked="0"/>
    </xf>
    <xf numFmtId="0" fontId="32" fillId="2" borderId="33" xfId="2" applyFont="1" applyFill="1" applyBorder="1" applyAlignment="1">
      <alignment horizontal="left" vertical="top"/>
      <protection locked="0"/>
    </xf>
    <xf numFmtId="49" fontId="32" fillId="2" borderId="23" xfId="2" applyNumberFormat="1" applyFont="1" applyFill="1" applyBorder="1" applyAlignment="1">
      <alignment horizontal="left" vertical="center" wrapText="1"/>
      <protection locked="0"/>
    </xf>
    <xf numFmtId="49" fontId="32" fillId="2" borderId="24" xfId="2" applyNumberFormat="1" applyFont="1" applyFill="1" applyBorder="1" applyAlignment="1">
      <alignment horizontal="left" vertical="center" wrapText="1"/>
      <protection locked="0"/>
    </xf>
    <xf numFmtId="49" fontId="32" fillId="2" borderId="25" xfId="2" applyNumberFormat="1" applyFont="1" applyFill="1" applyBorder="1" applyAlignment="1">
      <alignment horizontal="left" vertical="center" wrapText="1"/>
      <protection locked="0"/>
    </xf>
    <xf numFmtId="175" fontId="32" fillId="2" borderId="23" xfId="2" applyNumberFormat="1" applyFont="1" applyFill="1" applyBorder="1" applyAlignment="1">
      <alignment horizontal="center" vertical="center" wrapText="1"/>
      <protection locked="0"/>
    </xf>
    <xf numFmtId="175" fontId="32" fillId="2" borderId="24" xfId="2" applyNumberFormat="1" applyFont="1" applyFill="1" applyBorder="1" applyAlignment="1">
      <alignment horizontal="center" vertical="center" wrapText="1"/>
      <protection locked="0"/>
    </xf>
    <xf numFmtId="175" fontId="32" fillId="2" borderId="25" xfId="2" applyNumberFormat="1" applyFont="1" applyFill="1" applyBorder="1" applyAlignment="1">
      <alignment horizontal="center" vertical="center" wrapText="1"/>
      <protection locked="0"/>
    </xf>
    <xf numFmtId="165" fontId="9" fillId="5" borderId="12" xfId="2" applyNumberFormat="1" applyFont="1" applyFill="1" applyBorder="1" applyAlignment="1" applyProtection="1">
      <alignment horizontal="center" vertical="center" wrapText="1"/>
    </xf>
    <xf numFmtId="165" fontId="9" fillId="5" borderId="11" xfId="2" applyNumberFormat="1" applyFont="1" applyFill="1" applyBorder="1" applyAlignment="1" applyProtection="1">
      <alignment horizontal="center" vertical="center" wrapText="1"/>
    </xf>
    <xf numFmtId="164" fontId="9" fillId="5" borderId="12" xfId="2" applyNumberFormat="1" applyFont="1" applyFill="1" applyBorder="1" applyAlignment="1" applyProtection="1">
      <alignment horizontal="center" vertical="center" wrapText="1"/>
    </xf>
    <xf numFmtId="164" fontId="9" fillId="5" borderId="11" xfId="2" applyNumberFormat="1" applyFont="1" applyFill="1" applyBorder="1" applyAlignment="1" applyProtection="1">
      <alignment horizontal="center" vertical="center" wrapText="1"/>
    </xf>
    <xf numFmtId="164" fontId="9" fillId="5" borderId="15" xfId="2" applyNumberFormat="1" applyFont="1" applyFill="1" applyBorder="1" applyAlignment="1" applyProtection="1">
      <alignment horizontal="center" vertical="center" wrapText="1"/>
    </xf>
    <xf numFmtId="164" fontId="13" fillId="5" borderId="16" xfId="2" applyNumberFormat="1" applyFont="1" applyFill="1" applyBorder="1" applyAlignment="1" applyProtection="1">
      <alignment horizontal="center" vertical="center" wrapText="1" shrinkToFit="1"/>
    </xf>
    <xf numFmtId="164" fontId="13" fillId="5" borderId="9" xfId="2" applyNumberFormat="1" applyFont="1" applyFill="1" applyBorder="1" applyAlignment="1" applyProtection="1">
      <alignment horizontal="center" vertical="center" wrapText="1" shrinkToFit="1"/>
    </xf>
    <xf numFmtId="3" fontId="13" fillId="5" borderId="16" xfId="2" applyNumberFormat="1" applyFont="1" applyFill="1" applyBorder="1" applyAlignment="1" applyProtection="1">
      <alignment horizontal="center" vertical="center" wrapText="1" shrinkToFit="1"/>
    </xf>
    <xf numFmtId="3" fontId="13" fillId="5" borderId="8" xfId="2" applyNumberFormat="1" applyFont="1" applyFill="1" applyBorder="1" applyAlignment="1" applyProtection="1">
      <alignment horizontal="center" vertical="center" wrapText="1" shrinkToFit="1"/>
    </xf>
    <xf numFmtId="164" fontId="11" fillId="5" borderId="16" xfId="2" applyNumberFormat="1" applyFont="1" applyFill="1" applyBorder="1" applyAlignment="1" applyProtection="1">
      <alignment horizontal="center" vertical="center" wrapText="1" shrinkToFit="1"/>
    </xf>
    <xf numFmtId="164" fontId="11" fillId="5" borderId="9" xfId="2" applyNumberFormat="1" applyFont="1" applyFill="1" applyBorder="1" applyAlignment="1" applyProtection="1">
      <alignment horizontal="center" vertical="center" wrapText="1" shrinkToFit="1"/>
    </xf>
    <xf numFmtId="3" fontId="11" fillId="5" borderId="16" xfId="2" applyNumberFormat="1" applyFont="1" applyFill="1" applyBorder="1" applyAlignment="1" applyProtection="1">
      <alignment horizontal="center" vertical="center" wrapText="1" shrinkToFit="1"/>
    </xf>
    <xf numFmtId="3" fontId="11" fillId="5" borderId="8" xfId="2" applyNumberFormat="1" applyFont="1" applyFill="1" applyBorder="1" applyAlignment="1" applyProtection="1">
      <alignment horizontal="center" vertical="center" wrapText="1" shrinkToFit="1"/>
    </xf>
    <xf numFmtId="164" fontId="11" fillId="0" borderId="18" xfId="2" applyNumberFormat="1" applyFont="1" applyBorder="1" applyAlignment="1" applyProtection="1">
      <alignment horizontal="center" vertical="center" wrapText="1"/>
    </xf>
    <xf numFmtId="164" fontId="11" fillId="0" borderId="19" xfId="2" applyNumberFormat="1" applyFont="1" applyBorder="1" applyAlignment="1" applyProtection="1">
      <alignment horizontal="center" vertical="center" wrapText="1"/>
    </xf>
    <xf numFmtId="164" fontId="11" fillId="0" borderId="20" xfId="2" applyNumberFormat="1" applyFont="1" applyBorder="1" applyAlignment="1" applyProtection="1">
      <alignment horizontal="center" vertical="center" wrapText="1"/>
    </xf>
    <xf numFmtId="164" fontId="11" fillId="0" borderId="23" xfId="2" applyNumberFormat="1" applyFont="1" applyBorder="1" applyAlignment="1" applyProtection="1">
      <alignment horizontal="center" vertical="center" wrapText="1"/>
    </xf>
    <xf numFmtId="164" fontId="11" fillId="0" borderId="24" xfId="2" applyNumberFormat="1" applyFont="1" applyBorder="1" applyAlignment="1" applyProtection="1">
      <alignment horizontal="center" vertical="center" wrapText="1"/>
    </xf>
    <xf numFmtId="164" fontId="11" fillId="0" borderId="25" xfId="2" applyNumberFormat="1" applyFont="1" applyBorder="1" applyAlignment="1" applyProtection="1">
      <alignment horizontal="center" vertical="center" wrapText="1"/>
    </xf>
    <xf numFmtId="165" fontId="17" fillId="0" borderId="5" xfId="2" applyNumberFormat="1" applyFont="1" applyBorder="1" applyAlignment="1" applyProtection="1">
      <alignment horizontal="center" vertical="center" wrapText="1"/>
    </xf>
    <xf numFmtId="165" fontId="17" fillId="0" borderId="7" xfId="2" applyNumberFormat="1" applyFont="1" applyBorder="1" applyAlignment="1" applyProtection="1">
      <alignment horizontal="center" vertical="center" wrapText="1"/>
    </xf>
    <xf numFmtId="165" fontId="17" fillId="0" borderId="2" xfId="2" applyNumberFormat="1" applyFont="1" applyBorder="1" applyAlignment="1" applyProtection="1">
      <alignment horizontal="center" vertical="center" wrapText="1"/>
    </xf>
    <xf numFmtId="0" fontId="5" fillId="0" borderId="5" xfId="2" applyFont="1" applyBorder="1" applyAlignment="1" applyProtection="1">
      <alignment horizontal="center" vertical="center" wrapText="1"/>
    </xf>
    <xf numFmtId="0" fontId="5" fillId="0" borderId="7" xfId="2" applyFont="1" applyBorder="1" applyAlignment="1" applyProtection="1">
      <alignment horizontal="center" vertical="center" wrapText="1"/>
    </xf>
    <xf numFmtId="0" fontId="5" fillId="0" borderId="2" xfId="2" applyFont="1" applyBorder="1" applyAlignment="1" applyProtection="1">
      <alignment horizontal="center" vertical="center" wrapText="1"/>
    </xf>
    <xf numFmtId="0" fontId="5" fillId="0" borderId="1" xfId="2" applyFont="1" applyBorder="1" applyAlignment="1" applyProtection="1">
      <alignment horizontal="center" vertical="center" wrapText="1"/>
    </xf>
    <xf numFmtId="0" fontId="5" fillId="2" borderId="1" xfId="2" applyFont="1" applyFill="1" applyBorder="1" applyAlignment="1" applyProtection="1">
      <alignment horizontal="center" vertical="center"/>
    </xf>
    <xf numFmtId="0" fontId="5" fillId="2" borderId="2" xfId="2" applyFont="1" applyFill="1" applyBorder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 wrapText="1"/>
    </xf>
    <xf numFmtId="3" fontId="9" fillId="5" borderId="10" xfId="2" applyNumberFormat="1" applyFont="1" applyFill="1" applyBorder="1" applyAlignment="1" applyProtection="1">
      <alignment horizontal="center" vertical="center" wrapText="1"/>
    </xf>
    <xf numFmtId="3" fontId="9" fillId="5" borderId="11" xfId="2" applyNumberFormat="1" applyFont="1" applyFill="1" applyBorder="1" applyAlignment="1" applyProtection="1">
      <alignment horizontal="center" vertical="center" wrapText="1"/>
    </xf>
    <xf numFmtId="169" fontId="4" fillId="2" borderId="1" xfId="2" applyNumberFormat="1" applyFont="1" applyFill="1" applyBorder="1" applyAlignment="1" applyProtection="1">
      <alignment horizontal="center" vertical="center" shrinkToFit="1"/>
    </xf>
    <xf numFmtId="169" fontId="4" fillId="2" borderId="9" xfId="2" applyNumberFormat="1" applyFont="1" applyFill="1" applyBorder="1" applyAlignment="1" applyProtection="1">
      <alignment horizontal="center" vertical="center" shrinkToFit="1"/>
    </xf>
    <xf numFmtId="0" fontId="16" fillId="0" borderId="5" xfId="2" quotePrefix="1" applyFont="1" applyBorder="1" applyAlignment="1" applyProtection="1">
      <alignment horizontal="center" vertical="center" wrapText="1"/>
    </xf>
    <xf numFmtId="0" fontId="16" fillId="0" borderId="7" xfId="2" applyFont="1" applyBorder="1" applyAlignment="1" applyProtection="1">
      <alignment horizontal="center" vertical="center" wrapText="1"/>
    </xf>
    <xf numFmtId="0" fontId="16" fillId="0" borderId="2" xfId="2" applyFont="1" applyBorder="1" applyAlignment="1" applyProtection="1">
      <alignment horizontal="center" vertical="center" wrapText="1"/>
    </xf>
    <xf numFmtId="171" fontId="70" fillId="0" borderId="5" xfId="2" applyNumberFormat="1" applyFont="1" applyBorder="1" applyAlignment="1" applyProtection="1">
      <alignment horizontal="center" vertical="center" wrapText="1"/>
    </xf>
    <xf numFmtId="171" fontId="70" fillId="0" borderId="7" xfId="2" applyNumberFormat="1" applyFont="1" applyBorder="1" applyAlignment="1" applyProtection="1">
      <alignment horizontal="center" vertical="center" wrapText="1"/>
    </xf>
    <xf numFmtId="171" fontId="70" fillId="0" borderId="2" xfId="2" applyNumberFormat="1" applyFont="1" applyBorder="1" applyAlignment="1" applyProtection="1">
      <alignment horizontal="center" vertical="center" wrapText="1"/>
    </xf>
    <xf numFmtId="170" fontId="17" fillId="7" borderId="5" xfId="2" applyNumberFormat="1" applyFont="1" applyFill="1" applyBorder="1" applyAlignment="1" applyProtection="1">
      <alignment horizontal="center" vertical="center" wrapText="1"/>
    </xf>
    <xf numFmtId="170" fontId="21" fillId="7" borderId="7" xfId="2" applyNumberFormat="1" applyFont="1" applyFill="1" applyBorder="1" applyAlignment="1" applyProtection="1">
      <alignment horizontal="center" vertical="center" wrapText="1"/>
    </xf>
    <xf numFmtId="170" fontId="17" fillId="7" borderId="28" xfId="2" applyNumberFormat="1" applyFont="1" applyFill="1" applyBorder="1" applyAlignment="1" applyProtection="1">
      <alignment horizontal="center" vertical="center" wrapText="1"/>
    </xf>
    <xf numFmtId="170" fontId="17" fillId="7" borderId="29" xfId="2" applyNumberFormat="1" applyFont="1" applyFill="1" applyBorder="1" applyAlignment="1" applyProtection="1">
      <alignment horizontal="center" vertical="center" wrapText="1"/>
    </xf>
    <xf numFmtId="49" fontId="70" fillId="0" borderId="14" xfId="0" applyNumberFormat="1" applyFont="1" applyBorder="1" applyAlignment="1">
      <alignment horizontal="center" vertical="center" wrapText="1"/>
    </xf>
    <xf numFmtId="49" fontId="17" fillId="0" borderId="14" xfId="0" applyNumberFormat="1" applyFont="1" applyBorder="1" applyAlignment="1">
      <alignment horizontal="left" vertical="center" wrapText="1"/>
    </xf>
    <xf numFmtId="49" fontId="18" fillId="0" borderId="14" xfId="0" applyNumberFormat="1" applyFont="1" applyBorder="1" applyAlignment="1">
      <alignment horizontal="left" vertical="center" wrapText="1"/>
    </xf>
    <xf numFmtId="49" fontId="17" fillId="0" borderId="5" xfId="2" applyNumberFormat="1" applyFont="1" applyBorder="1" applyAlignment="1" applyProtection="1">
      <alignment horizontal="left" vertical="center" wrapText="1"/>
    </xf>
    <xf numFmtId="49" fontId="17" fillId="0" borderId="7" xfId="2" applyNumberFormat="1" applyFont="1" applyBorder="1" applyAlignment="1" applyProtection="1">
      <alignment horizontal="left" vertical="center" wrapText="1"/>
    </xf>
    <xf numFmtId="171" fontId="30" fillId="0" borderId="28" xfId="2" applyNumberFormat="1" applyFont="1" applyBorder="1" applyAlignment="1" applyProtection="1">
      <alignment horizontal="center" vertical="center" wrapText="1"/>
    </xf>
    <xf numFmtId="171" fontId="30" fillId="0" borderId="29" xfId="2" applyNumberFormat="1" applyFont="1" applyBorder="1" applyAlignment="1" applyProtection="1">
      <alignment horizontal="center" vertical="center" wrapText="1"/>
    </xf>
    <xf numFmtId="172" fontId="17" fillId="0" borderId="5" xfId="2" applyNumberFormat="1" applyFont="1" applyBorder="1" applyAlignment="1" applyProtection="1">
      <alignment horizontal="center" vertical="center" wrapText="1"/>
    </xf>
    <xf numFmtId="172" fontId="17" fillId="0" borderId="7" xfId="2" applyNumberFormat="1" applyFont="1" applyBorder="1" applyAlignment="1" applyProtection="1">
      <alignment horizontal="center" vertical="center" wrapText="1"/>
    </xf>
    <xf numFmtId="172" fontId="17" fillId="0" borderId="2" xfId="2" applyNumberFormat="1" applyFont="1" applyBorder="1" applyAlignment="1" applyProtection="1">
      <alignment horizontal="center" vertical="center" wrapText="1"/>
    </xf>
    <xf numFmtId="164" fontId="4" fillId="0" borderId="7" xfId="2" applyNumberFormat="1" applyFont="1" applyBorder="1" applyAlignment="1" applyProtection="1">
      <alignment horizontal="center" vertical="center" wrapText="1"/>
    </xf>
    <xf numFmtId="171" fontId="17" fillId="0" borderId="5" xfId="2" applyNumberFormat="1" applyFont="1" applyBorder="1" applyAlignment="1" applyProtection="1">
      <alignment horizontal="center" vertical="center" wrapText="1"/>
    </xf>
    <xf numFmtId="171" fontId="17" fillId="0" borderId="7" xfId="2" applyNumberFormat="1" applyFont="1" applyBorder="1" applyAlignment="1" applyProtection="1">
      <alignment horizontal="center" vertical="center" wrapText="1"/>
    </xf>
    <xf numFmtId="171" fontId="17" fillId="0" borderId="2" xfId="2" applyNumberFormat="1" applyFont="1" applyBorder="1" applyAlignment="1" applyProtection="1">
      <alignment horizontal="center" vertical="center" wrapText="1"/>
    </xf>
    <xf numFmtId="171" fontId="17" fillId="0" borderId="28" xfId="2" applyNumberFormat="1" applyFont="1" applyBorder="1" applyAlignment="1" applyProtection="1">
      <alignment horizontal="center" vertical="center" wrapText="1"/>
    </xf>
    <xf numFmtId="171" fontId="17" fillId="0" borderId="29" xfId="2" applyNumberFormat="1" applyFont="1" applyBorder="1" applyAlignment="1" applyProtection="1">
      <alignment horizontal="center" vertical="center" wrapText="1"/>
    </xf>
    <xf numFmtId="164" fontId="11" fillId="0" borderId="13" xfId="2" applyNumberFormat="1" applyFont="1" applyBorder="1" applyAlignment="1" applyProtection="1">
      <alignment horizontal="center" vertical="center" wrapText="1"/>
    </xf>
    <xf numFmtId="164" fontId="11" fillId="0" borderId="31" xfId="2" applyNumberFormat="1" applyFont="1" applyBorder="1" applyAlignment="1" applyProtection="1">
      <alignment horizontal="center" vertical="center" wrapText="1"/>
    </xf>
  </cellXfs>
  <cellStyles count="4">
    <cellStyle name="Calculation 2" xfId="1" xr:uid="{00000000-0005-0000-0000-000031000000}"/>
    <cellStyle name="Normal" xfId="0" builtinId="0"/>
    <cellStyle name="Normal 2" xfId="2" xr:uid="{00000000-0005-0000-0000-000032000000}"/>
    <cellStyle name="Normal 3" xfId="3" xr:uid="{00000000-0005-0000-0000-000033000000}"/>
  </cellStyles>
  <dxfs count="602"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ont>
        <b/>
        <i val="0"/>
        <color auto="1"/>
      </font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i val="0"/>
      </font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ont>
        <b/>
        <i val="0"/>
      </font>
      <fill>
        <patternFill patternType="solid"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b/>
        <sz val="11"/>
        <color indexed="39"/>
      </font>
    </dxf>
    <dxf>
      <font>
        <b/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</dxfs>
  <tableStyles count="0" defaultTableStyle="TableStyleMedium2" defaultPivotStyle="PivotStyleLight16"/>
  <colors>
    <mruColors>
      <color rgb="FF99CCFF"/>
      <color rgb="FF00E668"/>
      <color rgb="FF00EA6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bout:blank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 Status Update"/>
      <sheetName val="Daily Hours"/>
      <sheetName val="Weekly Hours"/>
      <sheetName val="Chart"/>
      <sheetName val="Daily Hours - Type"/>
      <sheetName val="email Attachment"/>
      <sheetName val="email Attachment (2)"/>
      <sheetName val="Calculation"/>
      <sheetName val="email Attachment (3)"/>
      <sheetName val="DA 40D"/>
      <sheetName val="DA 42"/>
      <sheetName val="TB 10"/>
      <sheetName val="Estimated Utilization"/>
      <sheetName val="Component Forecast"/>
      <sheetName val="CTRM Report"/>
      <sheetName val="Actual Hours"/>
      <sheetName val="AC Maintenance Status"/>
      <sheetName val="Planner - AC"/>
      <sheetName val="Eng Maintenance Status"/>
      <sheetName val="Prop Maintenance Status"/>
      <sheetName val="Status Sheet"/>
      <sheetName val="Out of phase"/>
      <sheetName val="Planner - AC Maintenance"/>
      <sheetName val="AC Monthly Utilization"/>
      <sheetName val="Planner - AC Maintenance manual"/>
      <sheetName val="Planner - AC Maintenance wall"/>
      <sheetName val="Propeller Governor (McCauley)"/>
      <sheetName val="Magneto LH &amp; RH"/>
      <sheetName val="Alternatot#1"/>
      <sheetName val="Alternator#2"/>
      <sheetName val="Battery#1 (G243)"/>
      <sheetName val="Battery#2"/>
      <sheetName val="Muffler and Heat Exchanger"/>
      <sheetName val="Air Filter Element"/>
      <sheetName val="Fuel Injection Nozzles"/>
      <sheetName val="C of A Due dates"/>
      <sheetName val="CMR Due dates"/>
      <sheetName val="Radio Annual Inspn."/>
      <sheetName val="Compass Swing Due Date"/>
      <sheetName val="Weighing Date"/>
      <sheetName val="Component XXX"/>
      <sheetName val="Cirrus Comp. by AC"/>
      <sheetName val="Cirrus SR20 Comp. forcast"/>
      <sheetName val="TCM Parts Estimation"/>
      <sheetName val="Component"/>
      <sheetName val="Sheet1"/>
      <sheetName val="Sheet2"/>
      <sheetName val="Component Forecast (2)"/>
    </sheetNames>
    <sheetDataSet>
      <sheetData sheetId="0">
        <row r="1">
          <cell r="B1">
            <v>8</v>
          </cell>
        </row>
        <row r="2">
          <cell r="B2">
            <v>8</v>
          </cell>
        </row>
        <row r="200">
          <cell r="A200" t="str">
            <v>Aircraft Type:</v>
          </cell>
          <cell r="B200" t="str">
            <v>DA40D</v>
          </cell>
          <cell r="C200" t="str">
            <v>CMR Expiry:</v>
          </cell>
          <cell r="D200">
            <v>39175</v>
          </cell>
          <cell r="E200" t="str">
            <v>remaining = -1451 day(s)</v>
          </cell>
        </row>
        <row r="201">
          <cell r="A201" t="str">
            <v>Aircraft Regn:</v>
          </cell>
          <cell r="B201" t="str">
            <v>9M-HMI</v>
          </cell>
          <cell r="C201" t="str">
            <v>CMR Reference:</v>
          </cell>
          <cell r="D201" t="str">
            <v>056</v>
          </cell>
        </row>
        <row r="202">
          <cell r="A202" t="str">
            <v>Serial Number:</v>
          </cell>
          <cell r="B202" t="str">
            <v>D4.172</v>
          </cell>
          <cell r="C202" t="str">
            <v>C of A Expiry:</v>
          </cell>
          <cell r="D202">
            <v>39129</v>
          </cell>
          <cell r="E202" t="str">
            <v>remaining = -1497 day(s)</v>
          </cell>
        </row>
        <row r="203">
          <cell r="A203" t="str">
            <v>Manufactured Date:</v>
          </cell>
          <cell r="B203">
            <v>38490</v>
          </cell>
          <cell r="C203" t="str">
            <v>C of A Reference:</v>
          </cell>
          <cell r="D203" t="str">
            <v>M.1080</v>
          </cell>
        </row>
        <row r="204">
          <cell r="C204" t="str">
            <v>C of A Test Flt Due:</v>
          </cell>
          <cell r="D204">
            <v>39084</v>
          </cell>
          <cell r="E204" t="str">
            <v>remaining = -1542 day(s)</v>
          </cell>
        </row>
        <row r="205">
          <cell r="A205" t="str">
            <v>Status as of:</v>
          </cell>
          <cell r="B205">
            <v>39071</v>
          </cell>
          <cell r="C205" t="str">
            <v>Radio License Expiry:</v>
          </cell>
          <cell r="D205">
            <v>39133</v>
          </cell>
          <cell r="E205" t="str">
            <v>remaining = -1493 day(s)</v>
          </cell>
        </row>
        <row r="206">
          <cell r="A206" t="str">
            <v>TSN:</v>
          </cell>
          <cell r="B206">
            <v>734</v>
          </cell>
          <cell r="C206" t="str">
            <v>Radio License Reference:</v>
          </cell>
          <cell r="D206" t="str">
            <v>A 481712</v>
          </cell>
        </row>
        <row r="207">
          <cell r="B207">
            <v>57</v>
          </cell>
          <cell r="C207" t="str">
            <v>Annual Compass Swing Expiry:</v>
          </cell>
          <cell r="D207">
            <v>39430</v>
          </cell>
          <cell r="E207" t="str">
            <v>remaining = -1196 day(s)</v>
          </cell>
        </row>
        <row r="208">
          <cell r="A208" t="str">
            <v>CSN:</v>
          </cell>
          <cell r="B208">
            <v>1740</v>
          </cell>
          <cell r="C208" t="str">
            <v>Annual Radio Inspection:</v>
          </cell>
          <cell r="D208">
            <v>39419</v>
          </cell>
          <cell r="E208" t="str">
            <v>remaining = -1207 day(s)</v>
          </cell>
        </row>
        <row r="209">
          <cell r="A209" t="str">
            <v>Technical Log no:</v>
          </cell>
          <cell r="B209">
            <v>1966</v>
          </cell>
        </row>
        <row r="210">
          <cell r="A210" t="str">
            <v>Remarks:</v>
          </cell>
          <cell r="B210" t="str">
            <v>-</v>
          </cell>
        </row>
        <row r="213">
          <cell r="A213" t="str">
            <v>Last Check 100 / 200 Hours:</v>
          </cell>
          <cell r="B213" t="str">
            <v>100 Hours</v>
          </cell>
          <cell r="C213" t="str">
            <v>Next Check:</v>
          </cell>
          <cell r="D213" t="e">
            <v>#REF!</v>
          </cell>
        </row>
        <row r="214">
          <cell r="A214" t="str">
            <v>Last Check Date:</v>
          </cell>
          <cell r="B214">
            <v>39050</v>
          </cell>
          <cell r="C214" t="str">
            <v>Due Date:</v>
          </cell>
          <cell r="D214">
            <v>39230</v>
          </cell>
          <cell r="E214" t="str">
            <v>remaining = -1396 day(s)</v>
          </cell>
        </row>
        <row r="215">
          <cell r="A215" t="str">
            <v>CRS-SMI Reference:</v>
          </cell>
          <cell r="B215" t="str">
            <v>0102</v>
          </cell>
          <cell r="C215" t="str">
            <v>Due at TSN:</v>
          </cell>
          <cell r="D215" t="e">
            <v>#REF!</v>
          </cell>
          <cell r="E215" t="e">
            <v>#REF!</v>
          </cell>
        </row>
        <row r="216">
          <cell r="A216" t="str">
            <v>TSN:</v>
          </cell>
          <cell r="B216">
            <v>697</v>
          </cell>
          <cell r="C216" t="str">
            <v>Estimated Due Date:</v>
          </cell>
          <cell r="D216" t="e">
            <v>#REF!</v>
          </cell>
          <cell r="E216" t="e">
            <v>#REF!</v>
          </cell>
        </row>
        <row r="217">
          <cell r="B217">
            <v>57</v>
          </cell>
        </row>
        <row r="218">
          <cell r="A218" t="str">
            <v>CSN:</v>
          </cell>
          <cell r="B218" t="str">
            <v>-</v>
          </cell>
        </row>
        <row r="219">
          <cell r="A219" t="str">
            <v>Borrowed Hours:</v>
          </cell>
          <cell r="B219">
            <v>0</v>
          </cell>
        </row>
        <row r="220">
          <cell r="B220">
            <v>0</v>
          </cell>
        </row>
        <row r="221">
          <cell r="A221" t="str">
            <v>Last Check 1000 Hours:</v>
          </cell>
          <cell r="B221" t="str">
            <v>-</v>
          </cell>
        </row>
        <row r="222">
          <cell r="A222" t="str">
            <v>Last Check Date:</v>
          </cell>
          <cell r="B222" t="str">
            <v>-</v>
          </cell>
          <cell r="C222" t="str">
            <v>Due Date:</v>
          </cell>
          <cell r="D222">
            <v>42872</v>
          </cell>
          <cell r="E222" t="str">
            <v>remaining = 2246 day(s)</v>
          </cell>
        </row>
        <row r="223">
          <cell r="A223" t="str">
            <v>CRS-SMI Reference:</v>
          </cell>
          <cell r="B223" t="str">
            <v>-</v>
          </cell>
          <cell r="C223" t="str">
            <v>Due at TSN:</v>
          </cell>
          <cell r="D223" t="e">
            <v>#REF!</v>
          </cell>
          <cell r="E223" t="e">
            <v>#REF!</v>
          </cell>
        </row>
        <row r="224">
          <cell r="A224" t="str">
            <v>TSN:</v>
          </cell>
          <cell r="B224">
            <v>0</v>
          </cell>
          <cell r="C224" t="str">
            <v>Estimated Due Date:</v>
          </cell>
          <cell r="D224" t="e">
            <v>#REF!</v>
          </cell>
          <cell r="E224" t="e">
            <v>#REF!</v>
          </cell>
        </row>
        <row r="225">
          <cell r="B225">
            <v>0</v>
          </cell>
        </row>
        <row r="226">
          <cell r="A226" t="str">
            <v>CSN:</v>
          </cell>
          <cell r="B226">
            <v>0</v>
          </cell>
        </row>
        <row r="227">
          <cell r="A227" t="str">
            <v>Borrowed Hours:</v>
          </cell>
          <cell r="B227">
            <v>0</v>
          </cell>
        </row>
        <row r="228">
          <cell r="B228">
            <v>0</v>
          </cell>
        </row>
        <row r="229">
          <cell r="A229" t="str">
            <v>Last Check 2000 Hours:</v>
          </cell>
          <cell r="B229" t="str">
            <v>-</v>
          </cell>
        </row>
        <row r="230">
          <cell r="A230" t="str">
            <v>Last Check Date:</v>
          </cell>
          <cell r="B230" t="str">
            <v>-</v>
          </cell>
          <cell r="C230" t="str">
            <v>Due Date:</v>
          </cell>
          <cell r="D230">
            <v>47255</v>
          </cell>
          <cell r="E230" t="str">
            <v>remaining = 6629 day(s)</v>
          </cell>
        </row>
        <row r="231">
          <cell r="A231" t="str">
            <v>CRS-SMI Reference:</v>
          </cell>
          <cell r="B231" t="str">
            <v>-</v>
          </cell>
          <cell r="C231" t="str">
            <v>Due at TSN:</v>
          </cell>
          <cell r="D231" t="e">
            <v>#REF!</v>
          </cell>
          <cell r="E231" t="e">
            <v>#REF!</v>
          </cell>
        </row>
        <row r="232">
          <cell r="A232" t="str">
            <v>TSN:</v>
          </cell>
          <cell r="B232">
            <v>0</v>
          </cell>
          <cell r="C232" t="str">
            <v>Estimated Due Date:</v>
          </cell>
          <cell r="D232" t="e">
            <v>#REF!</v>
          </cell>
          <cell r="E232" t="e">
            <v>#REF!</v>
          </cell>
        </row>
        <row r="233">
          <cell r="B233">
            <v>0</v>
          </cell>
        </row>
        <row r="234">
          <cell r="A234" t="str">
            <v>CSN:</v>
          </cell>
          <cell r="B234">
            <v>0</v>
          </cell>
        </row>
        <row r="235">
          <cell r="A235" t="str">
            <v>Borrowed Hours:</v>
          </cell>
          <cell r="B235">
            <v>0</v>
          </cell>
        </row>
        <row r="236">
          <cell r="B236">
            <v>0</v>
          </cell>
        </row>
        <row r="300">
          <cell r="A300" t="str">
            <v>Aircraft Type:</v>
          </cell>
          <cell r="B300" t="str">
            <v>DA40D</v>
          </cell>
          <cell r="C300" t="str">
            <v>CMR Expiry:</v>
          </cell>
          <cell r="D300">
            <v>39143</v>
          </cell>
          <cell r="E300" t="str">
            <v>remaining = -1483 day(s)</v>
          </cell>
        </row>
        <row r="301">
          <cell r="A301" t="str">
            <v>Aircraft Regn:</v>
          </cell>
          <cell r="B301" t="str">
            <v>9M-HMJ</v>
          </cell>
          <cell r="C301" t="str">
            <v>CMR Reference:</v>
          </cell>
        </row>
        <row r="302">
          <cell r="A302" t="str">
            <v>Serial Number:</v>
          </cell>
          <cell r="B302" t="str">
            <v>D4.173</v>
          </cell>
          <cell r="C302" t="str">
            <v>C of A Expiry:</v>
          </cell>
          <cell r="D302">
            <v>39129</v>
          </cell>
          <cell r="E302" t="str">
            <v>remaining = -1497 day(s)</v>
          </cell>
        </row>
        <row r="303">
          <cell r="A303" t="str">
            <v>Manufactured Date:</v>
          </cell>
          <cell r="B303">
            <v>38492</v>
          </cell>
          <cell r="C303" t="str">
            <v>C of A Reference:</v>
          </cell>
        </row>
        <row r="304">
          <cell r="C304" t="str">
            <v>C of A Test Flt Due:</v>
          </cell>
          <cell r="D304">
            <v>39084</v>
          </cell>
          <cell r="E304" t="str">
            <v>remaining = -1542 day(s)</v>
          </cell>
        </row>
        <row r="305">
          <cell r="A305" t="str">
            <v>Status as of:</v>
          </cell>
          <cell r="B305">
            <v>39087</v>
          </cell>
          <cell r="C305" t="str">
            <v>Radio License Expiry:</v>
          </cell>
          <cell r="D305">
            <v>39133</v>
          </cell>
          <cell r="E305" t="str">
            <v>remaining = -1493 day(s)</v>
          </cell>
        </row>
        <row r="306">
          <cell r="A306" t="str">
            <v>TSN:</v>
          </cell>
          <cell r="B306">
            <v>382</v>
          </cell>
          <cell r="C306" t="str">
            <v>Radio License Reference:</v>
          </cell>
        </row>
        <row r="307">
          <cell r="B307">
            <v>8</v>
          </cell>
          <cell r="C307" t="str">
            <v>Annual Compass Swing Expiry:</v>
          </cell>
          <cell r="D307">
            <v>39430</v>
          </cell>
          <cell r="E307" t="str">
            <v>remaining = -1196 day(s)</v>
          </cell>
        </row>
        <row r="308">
          <cell r="A308" t="str">
            <v>CSN:</v>
          </cell>
          <cell r="B308">
            <v>610</v>
          </cell>
          <cell r="C308" t="str">
            <v>Annual Radio Inspection:</v>
          </cell>
          <cell r="D308">
            <v>39419</v>
          </cell>
          <cell r="E308" t="str">
            <v>remaining = -1207 day(s)</v>
          </cell>
        </row>
        <row r="309">
          <cell r="A309" t="str">
            <v>Technical Log no:</v>
          </cell>
          <cell r="B309">
            <v>2470</v>
          </cell>
        </row>
        <row r="310">
          <cell r="A310" t="str">
            <v>Remarks:</v>
          </cell>
          <cell r="B310" t="str">
            <v>-</v>
          </cell>
        </row>
        <row r="313">
          <cell r="A313" t="str">
            <v>Last Check 100 / 200 Hours:</v>
          </cell>
          <cell r="B313" t="str">
            <v>200 Hours</v>
          </cell>
          <cell r="C313" t="str">
            <v>Next Check:</v>
          </cell>
          <cell r="D313" t="e">
            <v>#REF!</v>
          </cell>
        </row>
        <row r="314">
          <cell r="A314" t="str">
            <v>Last Check Date:</v>
          </cell>
          <cell r="B314">
            <v>39073</v>
          </cell>
          <cell r="C314" t="str">
            <v>Due Date:</v>
          </cell>
          <cell r="E314" t="str">
            <v>remaining = -40626 day(s)</v>
          </cell>
        </row>
        <row r="315">
          <cell r="A315" t="str">
            <v>CRS-SMI Reference:</v>
          </cell>
          <cell r="C315" t="str">
            <v>Due at TSN:</v>
          </cell>
          <cell r="D315" t="e">
            <v>#REF!</v>
          </cell>
          <cell r="E315" t="e">
            <v>#REF!</v>
          </cell>
        </row>
        <row r="316">
          <cell r="A316" t="str">
            <v>TSN:</v>
          </cell>
          <cell r="B316">
            <v>310</v>
          </cell>
          <cell r="C316" t="str">
            <v>Estimated Due Date:</v>
          </cell>
          <cell r="D316" t="e">
            <v>#REF!</v>
          </cell>
          <cell r="E316" t="e">
            <v>#REF!</v>
          </cell>
        </row>
        <row r="317">
          <cell r="B317">
            <v>58</v>
          </cell>
        </row>
        <row r="318">
          <cell r="A318" t="str">
            <v>CSN:</v>
          </cell>
          <cell r="B318" t="str">
            <v>-</v>
          </cell>
        </row>
        <row r="319">
          <cell r="A319" t="str">
            <v>Borrowed Hours:</v>
          </cell>
          <cell r="B319">
            <v>0</v>
          </cell>
        </row>
        <row r="320">
          <cell r="B320">
            <v>0</v>
          </cell>
        </row>
        <row r="321">
          <cell r="A321" t="str">
            <v>Last Check 1000 Hours:</v>
          </cell>
          <cell r="B321" t="str">
            <v>-</v>
          </cell>
        </row>
        <row r="322">
          <cell r="A322" t="str">
            <v>Last Check Date:</v>
          </cell>
          <cell r="B322" t="str">
            <v>-</v>
          </cell>
          <cell r="C322" t="str">
            <v>Due Date:</v>
          </cell>
          <cell r="D322">
            <v>42872</v>
          </cell>
          <cell r="E322" t="str">
            <v>remaining = 2246 day(s)</v>
          </cell>
        </row>
        <row r="323">
          <cell r="A323" t="str">
            <v>CRS-SMI Reference:</v>
          </cell>
          <cell r="B323" t="str">
            <v>-</v>
          </cell>
          <cell r="C323" t="str">
            <v>Due at TSN:</v>
          </cell>
          <cell r="D323" t="e">
            <v>#REF!</v>
          </cell>
          <cell r="E323" t="str">
            <v>remaining = :00 hour(s)</v>
          </cell>
        </row>
        <row r="324">
          <cell r="A324" t="str">
            <v>TSN:</v>
          </cell>
          <cell r="B324">
            <v>0</v>
          </cell>
          <cell r="C324" t="str">
            <v>Estimated Due Date:</v>
          </cell>
          <cell r="D324" t="e">
            <v>#REF!</v>
          </cell>
          <cell r="E324" t="e">
            <v>#REF!</v>
          </cell>
        </row>
        <row r="325">
          <cell r="B325">
            <v>0</v>
          </cell>
        </row>
        <row r="326">
          <cell r="A326" t="str">
            <v>CSN:</v>
          </cell>
          <cell r="B326">
            <v>0</v>
          </cell>
        </row>
        <row r="327">
          <cell r="A327" t="str">
            <v>Borrowed Hours:</v>
          </cell>
          <cell r="B327">
            <v>0</v>
          </cell>
        </row>
        <row r="328">
          <cell r="B328">
            <v>0</v>
          </cell>
        </row>
        <row r="329">
          <cell r="A329" t="str">
            <v>Last Check 2000 Hours:</v>
          </cell>
          <cell r="B329" t="str">
            <v>-</v>
          </cell>
        </row>
        <row r="330">
          <cell r="A330" t="str">
            <v>Last Check Date:</v>
          </cell>
          <cell r="B330" t="str">
            <v>-</v>
          </cell>
          <cell r="C330" t="str">
            <v>Due Date:</v>
          </cell>
          <cell r="D330">
            <v>47255</v>
          </cell>
          <cell r="E330" t="str">
            <v>remaining = 6629 day(s)</v>
          </cell>
        </row>
        <row r="331">
          <cell r="C331" t="str">
            <v>Due at TSN:</v>
          </cell>
          <cell r="D331" t="e">
            <v>#REF!</v>
          </cell>
          <cell r="E331" t="str">
            <v>remaining = :00 hour(s)</v>
          </cell>
        </row>
        <row r="332">
          <cell r="A332" t="str">
            <v>TSN:</v>
          </cell>
          <cell r="B332">
            <v>0</v>
          </cell>
          <cell r="C332" t="str">
            <v>Estimated Due Date:</v>
          </cell>
          <cell r="D332" t="e">
            <v>#REF!</v>
          </cell>
          <cell r="E332" t="e">
            <v>#REF!</v>
          </cell>
        </row>
        <row r="333">
          <cell r="B333">
            <v>0</v>
          </cell>
        </row>
        <row r="334">
          <cell r="A334" t="str">
            <v>CSN:</v>
          </cell>
          <cell r="B334">
            <v>0</v>
          </cell>
        </row>
        <row r="335">
          <cell r="A335" t="str">
            <v>Borrowed Hours:</v>
          </cell>
          <cell r="B335">
            <v>0</v>
          </cell>
        </row>
        <row r="336">
          <cell r="B336">
            <v>0</v>
          </cell>
        </row>
        <row r="400">
          <cell r="A400" t="str">
            <v>Aircraft Type:</v>
          </cell>
          <cell r="B400" t="str">
            <v>DA40D</v>
          </cell>
          <cell r="C400" t="str">
            <v>CMR Expiry:</v>
          </cell>
          <cell r="E400" t="str">
            <v>remaining = -40626 day(s)</v>
          </cell>
        </row>
        <row r="401">
          <cell r="A401" t="str">
            <v>Aircraft Regn:</v>
          </cell>
          <cell r="B401" t="str">
            <v>9M-HMK</v>
          </cell>
          <cell r="C401" t="str">
            <v>CMR Reference:</v>
          </cell>
        </row>
        <row r="402">
          <cell r="A402" t="str">
            <v>Serial Number:</v>
          </cell>
          <cell r="C402" t="str">
            <v>C of A Expiry:</v>
          </cell>
          <cell r="D402">
            <v>39129</v>
          </cell>
          <cell r="E402" t="str">
            <v>remaining = -1497 day(s)</v>
          </cell>
        </row>
        <row r="403">
          <cell r="A403" t="str">
            <v>Manufactured Date:</v>
          </cell>
          <cell r="C403" t="str">
            <v>C of A Reference:</v>
          </cell>
        </row>
        <row r="404">
          <cell r="C404" t="str">
            <v>C of A Test Flt Due:</v>
          </cell>
          <cell r="D404">
            <v>39084</v>
          </cell>
          <cell r="E404" t="str">
            <v>remaining = -1542 day(s)</v>
          </cell>
        </row>
        <row r="405">
          <cell r="A405" t="str">
            <v>Status as of:</v>
          </cell>
          <cell r="C405" t="str">
            <v>Radio License Expiry:</v>
          </cell>
          <cell r="E405" t="str">
            <v>remaining = -40626 day(s)</v>
          </cell>
        </row>
        <row r="406">
          <cell r="A406" t="str">
            <v>TSN:</v>
          </cell>
          <cell r="C406" t="str">
            <v>Radio License Reference:</v>
          </cell>
        </row>
        <row r="407">
          <cell r="C407" t="str">
            <v>Annual Compass Swing Expiry:</v>
          </cell>
          <cell r="E407" t="str">
            <v>remaining = -40626 day(s)</v>
          </cell>
        </row>
        <row r="408">
          <cell r="A408" t="str">
            <v>CSN:</v>
          </cell>
          <cell r="C408" t="str">
            <v>Annual Radio Inspection:</v>
          </cell>
          <cell r="E408" t="str">
            <v>remaining = -40626 day(s)</v>
          </cell>
        </row>
        <row r="409">
          <cell r="A409" t="str">
            <v>Technical Log no:</v>
          </cell>
        </row>
        <row r="413">
          <cell r="A413" t="str">
            <v>Last Check 100 / 200 Hours:</v>
          </cell>
          <cell r="C413" t="str">
            <v>Next Check:</v>
          </cell>
          <cell r="D413" t="e">
            <v>#REF!</v>
          </cell>
        </row>
        <row r="414">
          <cell r="A414" t="str">
            <v>Last Check Date:</v>
          </cell>
          <cell r="C414" t="str">
            <v>Due Date:</v>
          </cell>
          <cell r="E414" t="str">
            <v>remaining = -40626 day(s)</v>
          </cell>
        </row>
        <row r="415">
          <cell r="A415" t="str">
            <v>CRS-SMI Reference:</v>
          </cell>
          <cell r="C415" t="str">
            <v>Due at TSN:</v>
          </cell>
          <cell r="D415" t="e">
            <v>#REF!</v>
          </cell>
          <cell r="E415" t="e">
            <v>#REF!</v>
          </cell>
        </row>
        <row r="416">
          <cell r="A416" t="str">
            <v>TSN:</v>
          </cell>
          <cell r="C416" t="str">
            <v>Estimated Due Date:</v>
          </cell>
          <cell r="D416" t="e">
            <v>#REF!</v>
          </cell>
          <cell r="E416" t="e">
            <v>#REF!</v>
          </cell>
        </row>
        <row r="418">
          <cell r="A418" t="str">
            <v>CSN:</v>
          </cell>
        </row>
        <row r="419">
          <cell r="A419" t="str">
            <v>Borrowed Hours:</v>
          </cell>
          <cell r="B419">
            <v>0</v>
          </cell>
        </row>
        <row r="420">
          <cell r="B420">
            <v>0</v>
          </cell>
        </row>
        <row r="421">
          <cell r="A421" t="str">
            <v>Last Check 1000 Hours:</v>
          </cell>
          <cell r="B421" t="str">
            <v>-</v>
          </cell>
        </row>
        <row r="422">
          <cell r="A422" t="str">
            <v>Last Check Date:</v>
          </cell>
          <cell r="B422" t="str">
            <v>-</v>
          </cell>
          <cell r="C422" t="str">
            <v>Due Date:</v>
          </cell>
          <cell r="D422">
            <v>42872</v>
          </cell>
          <cell r="E422" t="str">
            <v>remaining = 2246 day(s)</v>
          </cell>
        </row>
        <row r="423">
          <cell r="A423" t="str">
            <v>CRS-SMI Reference:</v>
          </cell>
          <cell r="B423" t="str">
            <v>-</v>
          </cell>
          <cell r="C423" t="str">
            <v>Due at TSN:</v>
          </cell>
          <cell r="D423" t="e">
            <v>#REF!</v>
          </cell>
          <cell r="E423" t="str">
            <v>remaining = :00 hour(s)</v>
          </cell>
        </row>
        <row r="424">
          <cell r="A424" t="str">
            <v>TSN:</v>
          </cell>
          <cell r="B424">
            <v>0</v>
          </cell>
          <cell r="C424" t="str">
            <v>Estimated Due Date:</v>
          </cell>
          <cell r="D424" t="e">
            <v>#REF!</v>
          </cell>
          <cell r="E424" t="e">
            <v>#REF!</v>
          </cell>
        </row>
        <row r="425">
          <cell r="B425">
            <v>0</v>
          </cell>
        </row>
        <row r="426">
          <cell r="A426" t="str">
            <v>CSN:</v>
          </cell>
          <cell r="B426">
            <v>0</v>
          </cell>
        </row>
        <row r="427">
          <cell r="A427" t="str">
            <v>Borrowed Hours:</v>
          </cell>
          <cell r="B427">
            <v>0</v>
          </cell>
        </row>
        <row r="428">
          <cell r="B428">
            <v>0</v>
          </cell>
        </row>
        <row r="429">
          <cell r="A429" t="str">
            <v>Last Check 2000 Hours:</v>
          </cell>
          <cell r="B429" t="str">
            <v>-</v>
          </cell>
        </row>
        <row r="430">
          <cell r="A430" t="str">
            <v>Last Check Date:</v>
          </cell>
          <cell r="B430" t="str">
            <v>-</v>
          </cell>
          <cell r="C430" t="str">
            <v>Due Date:</v>
          </cell>
          <cell r="D430">
            <v>47255</v>
          </cell>
          <cell r="E430" t="str">
            <v>remaining = 6629 day(s)</v>
          </cell>
        </row>
        <row r="431">
          <cell r="C431" t="str">
            <v>Due at TSN:</v>
          </cell>
          <cell r="D431" t="e">
            <v>#REF!</v>
          </cell>
          <cell r="E431" t="str">
            <v>remaining = :00 hour(s)</v>
          </cell>
        </row>
        <row r="432">
          <cell r="A432" t="str">
            <v>TSN:</v>
          </cell>
          <cell r="B432">
            <v>0</v>
          </cell>
          <cell r="C432" t="str">
            <v>Estimated Due Date:</v>
          </cell>
          <cell r="D432" t="e">
            <v>#REF!</v>
          </cell>
          <cell r="E432" t="e">
            <v>#REF!</v>
          </cell>
        </row>
        <row r="433">
          <cell r="B433">
            <v>0</v>
          </cell>
        </row>
        <row r="434">
          <cell r="A434" t="str">
            <v>CSN:</v>
          </cell>
          <cell r="B434">
            <v>0</v>
          </cell>
        </row>
        <row r="435">
          <cell r="A435" t="str">
            <v>Borrowed Hours:</v>
          </cell>
          <cell r="B435">
            <v>0</v>
          </cell>
        </row>
        <row r="436">
          <cell r="B436">
            <v>0</v>
          </cell>
        </row>
        <row r="500">
          <cell r="A500" t="str">
            <v>Aircraft Type:</v>
          </cell>
          <cell r="B500" t="str">
            <v>DA40D</v>
          </cell>
          <cell r="C500" t="str">
            <v>CMR Expiry:</v>
          </cell>
          <cell r="E500" t="str">
            <v>remaining = -40626 day(s)</v>
          </cell>
        </row>
        <row r="501">
          <cell r="A501" t="str">
            <v>Aircraft Regn:</v>
          </cell>
          <cell r="B501" t="str">
            <v>9M-HML</v>
          </cell>
          <cell r="C501" t="str">
            <v>CMR Reference:</v>
          </cell>
        </row>
        <row r="502">
          <cell r="A502" t="str">
            <v>Serial Number:</v>
          </cell>
          <cell r="C502" t="str">
            <v>C of A Expiry:</v>
          </cell>
          <cell r="E502" t="str">
            <v>remaining = -40626 day(s)</v>
          </cell>
        </row>
        <row r="503">
          <cell r="A503" t="str">
            <v>Manufactured Date:</v>
          </cell>
          <cell r="C503" t="str">
            <v>C of A Reference:</v>
          </cell>
        </row>
        <row r="504">
          <cell r="C504" t="str">
            <v>C of A Test Flt Due:</v>
          </cell>
          <cell r="D504">
            <v>-45</v>
          </cell>
          <cell r="E504" t="str">
            <v>remaining = -40671 day(s)</v>
          </cell>
        </row>
        <row r="505">
          <cell r="A505" t="str">
            <v>Status as of:</v>
          </cell>
          <cell r="C505" t="str">
            <v>Radio License Expiry:</v>
          </cell>
          <cell r="E505" t="str">
            <v>remaining = -40626 day(s)</v>
          </cell>
        </row>
        <row r="506">
          <cell r="A506" t="str">
            <v>TSN:</v>
          </cell>
          <cell r="C506" t="str">
            <v>Radio License Reference:</v>
          </cell>
        </row>
        <row r="507">
          <cell r="C507" t="str">
            <v>Annual Compass Swing Expiry:</v>
          </cell>
          <cell r="E507" t="str">
            <v>remaining = -40626 day(s)</v>
          </cell>
        </row>
        <row r="508">
          <cell r="A508" t="str">
            <v>CSN:</v>
          </cell>
          <cell r="C508" t="str">
            <v>Annual Radio Inspection:</v>
          </cell>
          <cell r="E508" t="str">
            <v>remaining = -40626 day(s)</v>
          </cell>
        </row>
        <row r="509">
          <cell r="A509" t="str">
            <v>Technical Log no:</v>
          </cell>
        </row>
        <row r="513">
          <cell r="A513" t="str">
            <v>Last Check 100 / 200 Hours:</v>
          </cell>
          <cell r="C513" t="str">
            <v>Next Check:</v>
          </cell>
          <cell r="D513">
            <v>0</v>
          </cell>
        </row>
        <row r="514">
          <cell r="A514" t="str">
            <v>Last Check Date:</v>
          </cell>
          <cell r="C514" t="str">
            <v>Due Date:</v>
          </cell>
          <cell r="E514" t="str">
            <v>remaining = -40626 day(s)</v>
          </cell>
        </row>
        <row r="515">
          <cell r="A515" t="str">
            <v>CRS-SMI Reference:</v>
          </cell>
          <cell r="C515" t="str">
            <v>Due at TSN:</v>
          </cell>
          <cell r="D515" t="str">
            <v>:00</v>
          </cell>
          <cell r="E515" t="str">
            <v>remaining = :00 hour(s)</v>
          </cell>
        </row>
        <row r="516">
          <cell r="A516" t="str">
            <v>TSN:</v>
          </cell>
          <cell r="C516" t="str">
            <v>Estimated Due Date:</v>
          </cell>
          <cell r="D516">
            <v>0</v>
          </cell>
          <cell r="E516" t="str">
            <v>remaining = -40626 day(s)</v>
          </cell>
        </row>
        <row r="518">
          <cell r="A518" t="str">
            <v>CSN:</v>
          </cell>
        </row>
        <row r="519">
          <cell r="A519" t="str">
            <v>Borrowed Hours:</v>
          </cell>
          <cell r="B519">
            <v>0</v>
          </cell>
        </row>
        <row r="520">
          <cell r="B520">
            <v>0</v>
          </cell>
        </row>
        <row r="521">
          <cell r="A521" t="str">
            <v>Last Check 1000 Hours:</v>
          </cell>
          <cell r="B521" t="str">
            <v>-</v>
          </cell>
        </row>
        <row r="522">
          <cell r="A522" t="str">
            <v>Last Check Date:</v>
          </cell>
          <cell r="B522" t="str">
            <v>-</v>
          </cell>
          <cell r="C522" t="str">
            <v>Due Date:</v>
          </cell>
          <cell r="E522" t="str">
            <v>remaining = -40626 day(s)</v>
          </cell>
        </row>
        <row r="523">
          <cell r="A523" t="str">
            <v>CRS-SMI Reference:</v>
          </cell>
          <cell r="B523" t="str">
            <v>-</v>
          </cell>
          <cell r="C523" t="str">
            <v>Due at TSN:</v>
          </cell>
          <cell r="D523" t="str">
            <v>:00</v>
          </cell>
          <cell r="E523" t="str">
            <v>remaining = :00 hour(s)</v>
          </cell>
        </row>
        <row r="524">
          <cell r="A524" t="str">
            <v>TSN:</v>
          </cell>
          <cell r="B524">
            <v>0</v>
          </cell>
          <cell r="C524" t="str">
            <v>Estimated Due Date:</v>
          </cell>
          <cell r="D524">
            <v>0</v>
          </cell>
          <cell r="E524" t="str">
            <v>remaining = -40626 day(s)</v>
          </cell>
        </row>
        <row r="525">
          <cell r="B525">
            <v>0</v>
          </cell>
        </row>
        <row r="526">
          <cell r="A526" t="str">
            <v>CSN:</v>
          </cell>
          <cell r="B526">
            <v>0</v>
          </cell>
        </row>
        <row r="527">
          <cell r="A527" t="str">
            <v>Borrowed Hours:</v>
          </cell>
          <cell r="B527">
            <v>0</v>
          </cell>
        </row>
        <row r="528">
          <cell r="B528">
            <v>0</v>
          </cell>
        </row>
        <row r="529">
          <cell r="A529" t="str">
            <v>Last Check 2000 Hours:</v>
          </cell>
          <cell r="B529" t="str">
            <v>-</v>
          </cell>
        </row>
        <row r="530">
          <cell r="A530" t="str">
            <v>Last Check Date:</v>
          </cell>
          <cell r="B530" t="str">
            <v>-</v>
          </cell>
          <cell r="C530" t="str">
            <v>Due Date:</v>
          </cell>
          <cell r="E530" t="str">
            <v>remaining = -40626 day(s)</v>
          </cell>
        </row>
        <row r="531">
          <cell r="C531" t="str">
            <v>Due at TSN:</v>
          </cell>
          <cell r="D531" t="str">
            <v>:00</v>
          </cell>
          <cell r="E531" t="str">
            <v>remaining = :00 hour(s)</v>
          </cell>
        </row>
        <row r="532">
          <cell r="A532" t="str">
            <v>TSN:</v>
          </cell>
          <cell r="B532">
            <v>0</v>
          </cell>
          <cell r="C532" t="str">
            <v>Estimated Due Date:</v>
          </cell>
          <cell r="D532">
            <v>0</v>
          </cell>
          <cell r="E532" t="str">
            <v>remaining = -40626 day(s)</v>
          </cell>
        </row>
        <row r="533">
          <cell r="B533">
            <v>0</v>
          </cell>
        </row>
        <row r="534">
          <cell r="A534" t="str">
            <v>CSN:</v>
          </cell>
          <cell r="B534">
            <v>0</v>
          </cell>
        </row>
        <row r="535">
          <cell r="A535" t="str">
            <v>Borrowed Hours:</v>
          </cell>
          <cell r="B535">
            <v>0</v>
          </cell>
        </row>
        <row r="536">
          <cell r="B536">
            <v>0</v>
          </cell>
        </row>
        <row r="600">
          <cell r="A600" t="str">
            <v>Aircraft Type:</v>
          </cell>
          <cell r="B600" t="str">
            <v>DA40D</v>
          </cell>
          <cell r="C600" t="str">
            <v>CMR Expiry:</v>
          </cell>
          <cell r="E600" t="str">
            <v>remaining = -40626 day(s)</v>
          </cell>
        </row>
        <row r="601">
          <cell r="A601" t="str">
            <v>Aircraft Regn:</v>
          </cell>
          <cell r="B601" t="str">
            <v>9M-HMM</v>
          </cell>
          <cell r="C601" t="str">
            <v>CMR Reference:</v>
          </cell>
        </row>
        <row r="602">
          <cell r="A602" t="str">
            <v>Serial Number:</v>
          </cell>
          <cell r="C602" t="str">
            <v>C of A Expiry:</v>
          </cell>
          <cell r="E602" t="str">
            <v>remaining = -40626 day(s)</v>
          </cell>
        </row>
        <row r="603">
          <cell r="A603" t="str">
            <v>Manufactured Date:</v>
          </cell>
          <cell r="C603" t="str">
            <v>C of A Reference:</v>
          </cell>
        </row>
        <row r="604">
          <cell r="C604" t="str">
            <v>C of A Test Flt Due:</v>
          </cell>
          <cell r="D604">
            <v>-45</v>
          </cell>
          <cell r="E604" t="str">
            <v>remaining = -40671 day(s)</v>
          </cell>
        </row>
        <row r="605">
          <cell r="A605" t="str">
            <v>Status as of:</v>
          </cell>
          <cell r="C605" t="str">
            <v>Radio License Expiry:</v>
          </cell>
          <cell r="E605" t="str">
            <v>remaining = -40626 day(s)</v>
          </cell>
        </row>
        <row r="606">
          <cell r="A606" t="str">
            <v>TSN:</v>
          </cell>
          <cell r="C606" t="str">
            <v>Radio License Reference:</v>
          </cell>
        </row>
        <row r="607">
          <cell r="C607" t="str">
            <v>Annual Compass Swing Expiry:</v>
          </cell>
          <cell r="E607" t="str">
            <v>remaining = -40626 day(s)</v>
          </cell>
        </row>
        <row r="608">
          <cell r="A608" t="str">
            <v>CSN:</v>
          </cell>
          <cell r="C608" t="str">
            <v>Annual Radio Inspection:</v>
          </cell>
          <cell r="E608" t="str">
            <v>remaining = -40626 day(s)</v>
          </cell>
        </row>
        <row r="609">
          <cell r="A609" t="str">
            <v>Technical Log no:</v>
          </cell>
        </row>
        <row r="613">
          <cell r="A613" t="str">
            <v>Last Check 100 / 200 Hours:</v>
          </cell>
          <cell r="C613" t="str">
            <v>Next Check:</v>
          </cell>
          <cell r="D613">
            <v>0</v>
          </cell>
        </row>
        <row r="614">
          <cell r="A614" t="str">
            <v>Last Check Date:</v>
          </cell>
          <cell r="C614" t="str">
            <v>Due Date:</v>
          </cell>
          <cell r="E614" t="str">
            <v>remaining = -40626 day(s)</v>
          </cell>
        </row>
        <row r="615">
          <cell r="A615" t="str">
            <v>CRS-SMI Reference:</v>
          </cell>
          <cell r="C615" t="str">
            <v>Due at TSN:</v>
          </cell>
          <cell r="D615" t="str">
            <v>:00</v>
          </cell>
          <cell r="E615" t="str">
            <v>remaining = :00 hour(s)</v>
          </cell>
        </row>
        <row r="616">
          <cell r="A616" t="str">
            <v>TSN:</v>
          </cell>
          <cell r="C616" t="str">
            <v>Estimated Due Date:</v>
          </cell>
          <cell r="D616">
            <v>0</v>
          </cell>
          <cell r="E616" t="str">
            <v>remaining = -40626 day(s)</v>
          </cell>
        </row>
        <row r="618">
          <cell r="A618" t="str">
            <v>CSN:</v>
          </cell>
        </row>
        <row r="619">
          <cell r="A619" t="str">
            <v>Borrowed Hours:</v>
          </cell>
          <cell r="B619">
            <v>0</v>
          </cell>
        </row>
        <row r="620">
          <cell r="B620">
            <v>0</v>
          </cell>
        </row>
        <row r="621">
          <cell r="A621" t="str">
            <v>Last Check 1000 Hours:</v>
          </cell>
          <cell r="B621" t="str">
            <v>-</v>
          </cell>
        </row>
        <row r="622">
          <cell r="A622" t="str">
            <v>Last Check Date:</v>
          </cell>
          <cell r="B622" t="str">
            <v>-</v>
          </cell>
          <cell r="C622" t="str">
            <v>Due Date:</v>
          </cell>
          <cell r="E622" t="str">
            <v>remaining = -40626 day(s)</v>
          </cell>
        </row>
        <row r="623">
          <cell r="A623" t="str">
            <v>CRS-SMI Reference:</v>
          </cell>
          <cell r="B623" t="str">
            <v>-</v>
          </cell>
          <cell r="C623" t="str">
            <v>Due at TSN:</v>
          </cell>
          <cell r="D623" t="str">
            <v>:00</v>
          </cell>
          <cell r="E623" t="str">
            <v>remaining = :00 hour(s)</v>
          </cell>
        </row>
        <row r="624">
          <cell r="A624" t="str">
            <v>TSN:</v>
          </cell>
          <cell r="B624">
            <v>0</v>
          </cell>
          <cell r="C624" t="str">
            <v>Estimated Due Date:</v>
          </cell>
          <cell r="D624">
            <v>0</v>
          </cell>
          <cell r="E624" t="str">
            <v>remaining = -40626 day(s)</v>
          </cell>
        </row>
        <row r="625">
          <cell r="B625">
            <v>0</v>
          </cell>
        </row>
        <row r="626">
          <cell r="A626" t="str">
            <v>CSN:</v>
          </cell>
          <cell r="B626">
            <v>0</v>
          </cell>
        </row>
        <row r="627">
          <cell r="A627" t="str">
            <v>Borrowed Hours:</v>
          </cell>
          <cell r="B627">
            <v>0</v>
          </cell>
        </row>
        <row r="628">
          <cell r="B628">
            <v>0</v>
          </cell>
        </row>
        <row r="629">
          <cell r="A629" t="str">
            <v>Last Check 2000 Hours:</v>
          </cell>
          <cell r="B629" t="str">
            <v>-</v>
          </cell>
        </row>
        <row r="630">
          <cell r="A630" t="str">
            <v>Last Check Date:</v>
          </cell>
          <cell r="B630" t="str">
            <v>-</v>
          </cell>
          <cell r="C630" t="str">
            <v>Due Date:</v>
          </cell>
          <cell r="E630" t="str">
            <v>remaining = -40626 day(s)</v>
          </cell>
        </row>
        <row r="631">
          <cell r="C631" t="str">
            <v>Due at TSN:</v>
          </cell>
          <cell r="D631" t="str">
            <v>:00</v>
          </cell>
          <cell r="E631" t="str">
            <v>remaining = :00 hour(s)</v>
          </cell>
        </row>
        <row r="632">
          <cell r="A632" t="str">
            <v>TSN:</v>
          </cell>
          <cell r="B632">
            <v>0</v>
          </cell>
          <cell r="C632" t="str">
            <v>Estimated Due Date:</v>
          </cell>
          <cell r="D632">
            <v>0</v>
          </cell>
          <cell r="E632" t="str">
            <v>remaining = -40626 day(s)</v>
          </cell>
        </row>
        <row r="633">
          <cell r="B633">
            <v>0</v>
          </cell>
        </row>
        <row r="634">
          <cell r="A634" t="str">
            <v>CSN:</v>
          </cell>
          <cell r="B634">
            <v>0</v>
          </cell>
        </row>
        <row r="635">
          <cell r="A635" t="str">
            <v>Borrowed Hours:</v>
          </cell>
          <cell r="B635">
            <v>0</v>
          </cell>
        </row>
        <row r="636">
          <cell r="B636">
            <v>0</v>
          </cell>
        </row>
        <row r="700">
          <cell r="A700" t="str">
            <v>Aircraft Type:</v>
          </cell>
          <cell r="B700" t="str">
            <v>DA40D</v>
          </cell>
          <cell r="C700" t="str">
            <v>CMR Expiry:</v>
          </cell>
          <cell r="E700" t="str">
            <v>remaining = -40626 day(s)</v>
          </cell>
        </row>
        <row r="701">
          <cell r="A701" t="str">
            <v>Aircraft Regn:</v>
          </cell>
          <cell r="B701" t="str">
            <v>9M-HMN</v>
          </cell>
          <cell r="C701" t="str">
            <v>CMR Reference:</v>
          </cell>
        </row>
        <row r="702">
          <cell r="A702" t="str">
            <v>Serial Number:</v>
          </cell>
          <cell r="C702" t="str">
            <v>C of A Expiry:</v>
          </cell>
          <cell r="E702" t="str">
            <v>remaining = -40626 day(s)</v>
          </cell>
        </row>
        <row r="703">
          <cell r="A703" t="str">
            <v>Manufactured Date:</v>
          </cell>
          <cell r="C703" t="str">
            <v>C of A Reference:</v>
          </cell>
        </row>
        <row r="704">
          <cell r="C704" t="str">
            <v>C of A Test Flt Due:</v>
          </cell>
          <cell r="D704">
            <v>-45</v>
          </cell>
          <cell r="E704" t="str">
            <v>remaining = -40671 day(s)</v>
          </cell>
        </row>
        <row r="705">
          <cell r="A705" t="str">
            <v>Status as of:</v>
          </cell>
          <cell r="C705" t="str">
            <v>Radio License Expiry:</v>
          </cell>
          <cell r="E705" t="str">
            <v>remaining = -40626 day(s)</v>
          </cell>
        </row>
        <row r="706">
          <cell r="A706" t="str">
            <v>TSN:</v>
          </cell>
          <cell r="C706" t="str">
            <v>Radio License Reference:</v>
          </cell>
        </row>
        <row r="707">
          <cell r="C707" t="str">
            <v>Annual Compass Swing Expiry:</v>
          </cell>
          <cell r="E707" t="str">
            <v>remaining = -40626 day(s)</v>
          </cell>
        </row>
        <row r="708">
          <cell r="A708" t="str">
            <v>CSN:</v>
          </cell>
          <cell r="C708" t="str">
            <v>Annual Radio Inspection:</v>
          </cell>
          <cell r="E708" t="str">
            <v>remaining = -40626 day(s)</v>
          </cell>
        </row>
        <row r="709">
          <cell r="A709" t="str">
            <v>Technical Log no:</v>
          </cell>
        </row>
        <row r="713">
          <cell r="A713" t="str">
            <v>Last Check 100 / 200 Hours:</v>
          </cell>
          <cell r="C713" t="str">
            <v>Next Check:</v>
          </cell>
          <cell r="D713">
            <v>0</v>
          </cell>
        </row>
        <row r="714">
          <cell r="A714" t="str">
            <v>Last Check Date:</v>
          </cell>
          <cell r="C714" t="str">
            <v>Due Date:</v>
          </cell>
          <cell r="E714" t="str">
            <v>remaining = -40626 day(s)</v>
          </cell>
        </row>
        <row r="715">
          <cell r="A715" t="str">
            <v>CRS-SMI Reference:</v>
          </cell>
          <cell r="C715" t="str">
            <v>Due at TSN:</v>
          </cell>
          <cell r="D715" t="str">
            <v>:00</v>
          </cell>
          <cell r="E715" t="str">
            <v>remaining = :00 hour(s)</v>
          </cell>
        </row>
        <row r="716">
          <cell r="A716" t="str">
            <v>TSN:</v>
          </cell>
          <cell r="C716" t="str">
            <v>Estimated Due Date:</v>
          </cell>
          <cell r="D716">
            <v>0</v>
          </cell>
          <cell r="E716" t="str">
            <v>remaining = -40626 day(s)</v>
          </cell>
        </row>
        <row r="718">
          <cell r="A718" t="str">
            <v>CSN:</v>
          </cell>
        </row>
        <row r="719">
          <cell r="A719" t="str">
            <v>Borrowed Hours:</v>
          </cell>
          <cell r="B719">
            <v>0</v>
          </cell>
        </row>
        <row r="720">
          <cell r="B720">
            <v>0</v>
          </cell>
        </row>
        <row r="721">
          <cell r="A721" t="str">
            <v>Last Check 1000 Hours:</v>
          </cell>
          <cell r="B721" t="str">
            <v>-</v>
          </cell>
        </row>
        <row r="722">
          <cell r="A722" t="str">
            <v>Last Check Date:</v>
          </cell>
          <cell r="B722" t="str">
            <v>-</v>
          </cell>
          <cell r="C722" t="str">
            <v>Due Date:</v>
          </cell>
          <cell r="E722" t="str">
            <v>remaining = -40626 day(s)</v>
          </cell>
        </row>
        <row r="723">
          <cell r="A723" t="str">
            <v>CRS-SMI Reference:</v>
          </cell>
          <cell r="B723" t="str">
            <v>-</v>
          </cell>
          <cell r="C723" t="str">
            <v>Due at TSN:</v>
          </cell>
          <cell r="D723" t="str">
            <v>:00</v>
          </cell>
          <cell r="E723" t="str">
            <v>remaining = :00 hour(s)</v>
          </cell>
        </row>
        <row r="724">
          <cell r="A724" t="str">
            <v>TSN:</v>
          </cell>
          <cell r="B724">
            <v>0</v>
          </cell>
          <cell r="C724" t="str">
            <v>Estimated Due Date:</v>
          </cell>
          <cell r="D724">
            <v>0</v>
          </cell>
          <cell r="E724" t="str">
            <v>remaining = -40626 day(s)</v>
          </cell>
        </row>
        <row r="725">
          <cell r="B725">
            <v>0</v>
          </cell>
        </row>
        <row r="726">
          <cell r="A726" t="str">
            <v>CSN:</v>
          </cell>
          <cell r="B726">
            <v>0</v>
          </cell>
        </row>
        <row r="727">
          <cell r="A727" t="str">
            <v>Borrowed Hours:</v>
          </cell>
          <cell r="B727">
            <v>0</v>
          </cell>
        </row>
        <row r="728">
          <cell r="B728">
            <v>0</v>
          </cell>
        </row>
        <row r="729">
          <cell r="A729" t="str">
            <v>Last Check 2000 Hours:</v>
          </cell>
          <cell r="B729" t="str">
            <v>-</v>
          </cell>
        </row>
        <row r="730">
          <cell r="A730" t="str">
            <v>Last Check Date:</v>
          </cell>
          <cell r="B730" t="str">
            <v>-</v>
          </cell>
          <cell r="C730" t="str">
            <v>Due Date:</v>
          </cell>
          <cell r="E730" t="str">
            <v>remaining = -40626 day(s)</v>
          </cell>
        </row>
        <row r="731">
          <cell r="C731" t="str">
            <v>Due at TSN:</v>
          </cell>
          <cell r="D731" t="str">
            <v>:00</v>
          </cell>
          <cell r="E731" t="str">
            <v>remaining = :00 hour(s)</v>
          </cell>
        </row>
        <row r="732">
          <cell r="A732" t="str">
            <v>TSN:</v>
          </cell>
          <cell r="B732">
            <v>0</v>
          </cell>
          <cell r="C732" t="str">
            <v>Estimated Due Date:</v>
          </cell>
          <cell r="D732">
            <v>0</v>
          </cell>
          <cell r="E732" t="str">
            <v>remaining = -40626 day(s)</v>
          </cell>
        </row>
        <row r="733">
          <cell r="B733">
            <v>0</v>
          </cell>
        </row>
        <row r="734">
          <cell r="A734" t="str">
            <v>CSN:</v>
          </cell>
          <cell r="B734">
            <v>0</v>
          </cell>
        </row>
        <row r="735">
          <cell r="A735" t="str">
            <v>Borrowed Hours:</v>
          </cell>
          <cell r="B735">
            <v>0</v>
          </cell>
        </row>
        <row r="736">
          <cell r="B736">
            <v>0</v>
          </cell>
        </row>
        <row r="800">
          <cell r="A800" t="str">
            <v>Aircraft Type:</v>
          </cell>
          <cell r="B800" t="str">
            <v>DA40D</v>
          </cell>
          <cell r="C800" t="str">
            <v>CMR Expiry:</v>
          </cell>
          <cell r="E800" t="str">
            <v>remaining = -40626 day(s)</v>
          </cell>
        </row>
        <row r="801">
          <cell r="A801" t="str">
            <v>Aircraft Regn:</v>
          </cell>
          <cell r="B801" t="str">
            <v>9M-HMO</v>
          </cell>
          <cell r="C801" t="str">
            <v>CMR Reference:</v>
          </cell>
        </row>
        <row r="802">
          <cell r="A802" t="str">
            <v>Serial Number:</v>
          </cell>
          <cell r="C802" t="str">
            <v>C of A Expiry:</v>
          </cell>
          <cell r="E802" t="str">
            <v>remaining = -40626 day(s)</v>
          </cell>
        </row>
        <row r="803">
          <cell r="A803" t="str">
            <v>Manufactured Date:</v>
          </cell>
          <cell r="C803" t="str">
            <v>C of A Reference:</v>
          </cell>
        </row>
        <row r="804">
          <cell r="C804" t="str">
            <v>C of A Test Flt Due:</v>
          </cell>
          <cell r="D804">
            <v>-45</v>
          </cell>
          <cell r="E804" t="str">
            <v>remaining = -40671 day(s)</v>
          </cell>
        </row>
        <row r="805">
          <cell r="A805" t="str">
            <v>Status as of:</v>
          </cell>
          <cell r="C805" t="str">
            <v>Radio License Expiry:</v>
          </cell>
          <cell r="E805" t="str">
            <v>remaining = -40626 day(s)</v>
          </cell>
        </row>
        <row r="806">
          <cell r="A806" t="str">
            <v>TSN:</v>
          </cell>
          <cell r="C806" t="str">
            <v>Radio License Reference:</v>
          </cell>
        </row>
        <row r="807">
          <cell r="C807" t="str">
            <v>Annual Compass Swing Expiry:</v>
          </cell>
          <cell r="E807" t="str">
            <v>remaining = -40626 day(s)</v>
          </cell>
        </row>
        <row r="808">
          <cell r="A808" t="str">
            <v>CSN:</v>
          </cell>
          <cell r="C808" t="str">
            <v>Annual Radio Inspection:</v>
          </cell>
          <cell r="E808" t="str">
            <v>remaining = -40626 day(s)</v>
          </cell>
        </row>
        <row r="809">
          <cell r="A809" t="str">
            <v>Technical Log no:</v>
          </cell>
        </row>
        <row r="813">
          <cell r="A813" t="str">
            <v>Last Check 100 / 200 Hours:</v>
          </cell>
          <cell r="C813" t="str">
            <v>Next Check:</v>
          </cell>
          <cell r="D813">
            <v>0</v>
          </cell>
        </row>
        <row r="814">
          <cell r="A814" t="str">
            <v>Last Check Date:</v>
          </cell>
          <cell r="C814" t="str">
            <v>Due Date:</v>
          </cell>
          <cell r="E814" t="str">
            <v>remaining = -40626 day(s)</v>
          </cell>
        </row>
        <row r="815">
          <cell r="A815" t="str">
            <v>CRS-SMI Reference:</v>
          </cell>
          <cell r="C815" t="str">
            <v>Due at TSN:</v>
          </cell>
          <cell r="D815" t="str">
            <v>:00</v>
          </cell>
          <cell r="E815" t="str">
            <v>remaining = :00 hour(s)</v>
          </cell>
        </row>
        <row r="816">
          <cell r="A816" t="str">
            <v>TSN:</v>
          </cell>
          <cell r="C816" t="str">
            <v>Estimated Due Date:</v>
          </cell>
          <cell r="D816">
            <v>0</v>
          </cell>
          <cell r="E816" t="str">
            <v>remaining = -40626 day(s)</v>
          </cell>
        </row>
        <row r="818">
          <cell r="A818" t="str">
            <v>CSN:</v>
          </cell>
        </row>
        <row r="819">
          <cell r="A819" t="str">
            <v>Borrowed Hours:</v>
          </cell>
          <cell r="B819">
            <v>0</v>
          </cell>
        </row>
        <row r="820">
          <cell r="B820">
            <v>0</v>
          </cell>
        </row>
        <row r="821">
          <cell r="A821" t="str">
            <v>Last Check 1000 Hours:</v>
          </cell>
          <cell r="B821" t="str">
            <v>-</v>
          </cell>
        </row>
        <row r="822">
          <cell r="A822" t="str">
            <v>Last Check Date:</v>
          </cell>
          <cell r="B822" t="str">
            <v>-</v>
          </cell>
          <cell r="C822" t="str">
            <v>Due Date:</v>
          </cell>
          <cell r="E822" t="str">
            <v>remaining = -40626 day(s)</v>
          </cell>
        </row>
        <row r="823">
          <cell r="A823" t="str">
            <v>CRS-SMI Reference:</v>
          </cell>
          <cell r="B823" t="str">
            <v>-</v>
          </cell>
          <cell r="C823" t="str">
            <v>Due at TSN:</v>
          </cell>
          <cell r="D823" t="str">
            <v>:00</v>
          </cell>
          <cell r="E823" t="str">
            <v>remaining = :00 hour(s)</v>
          </cell>
        </row>
        <row r="824">
          <cell r="A824" t="str">
            <v>TSN:</v>
          </cell>
          <cell r="B824">
            <v>0</v>
          </cell>
          <cell r="C824" t="str">
            <v>Estimated Due Date:</v>
          </cell>
          <cell r="D824">
            <v>0</v>
          </cell>
          <cell r="E824" t="str">
            <v>remaining = -40626 day(s)</v>
          </cell>
        </row>
        <row r="825">
          <cell r="B825">
            <v>0</v>
          </cell>
        </row>
        <row r="826">
          <cell r="A826" t="str">
            <v>CSN:</v>
          </cell>
          <cell r="B826">
            <v>0</v>
          </cell>
        </row>
        <row r="827">
          <cell r="A827" t="str">
            <v>Borrowed Hours:</v>
          </cell>
          <cell r="B827">
            <v>0</v>
          </cell>
        </row>
        <row r="828">
          <cell r="B828">
            <v>0</v>
          </cell>
        </row>
        <row r="829">
          <cell r="A829" t="str">
            <v>Last Check 2000 Hours:</v>
          </cell>
          <cell r="B829" t="str">
            <v>-</v>
          </cell>
        </row>
        <row r="830">
          <cell r="A830" t="str">
            <v>Last Check Date:</v>
          </cell>
          <cell r="B830" t="str">
            <v>-</v>
          </cell>
          <cell r="C830" t="str">
            <v>Due Date:</v>
          </cell>
          <cell r="E830" t="str">
            <v>remaining = -40626 day(s)</v>
          </cell>
        </row>
        <row r="831">
          <cell r="C831" t="str">
            <v>Due at TSN:</v>
          </cell>
          <cell r="D831" t="str">
            <v>:00</v>
          </cell>
          <cell r="E831" t="str">
            <v>remaining = :00 hour(s)</v>
          </cell>
        </row>
        <row r="832">
          <cell r="A832" t="str">
            <v>TSN:</v>
          </cell>
          <cell r="B832">
            <v>0</v>
          </cell>
          <cell r="C832" t="str">
            <v>Estimated Due Date:</v>
          </cell>
          <cell r="D832">
            <v>0</v>
          </cell>
          <cell r="E832" t="str">
            <v>remaining = -40626 day(s)</v>
          </cell>
        </row>
        <row r="833">
          <cell r="B833">
            <v>0</v>
          </cell>
        </row>
        <row r="834">
          <cell r="A834" t="str">
            <v>CSN:</v>
          </cell>
          <cell r="B834">
            <v>0</v>
          </cell>
        </row>
        <row r="835">
          <cell r="A835" t="str">
            <v>Borrowed Hours:</v>
          </cell>
          <cell r="B835">
            <v>0</v>
          </cell>
        </row>
        <row r="836">
          <cell r="B836">
            <v>0</v>
          </cell>
        </row>
        <row r="900">
          <cell r="A900" t="str">
            <v>Aircraft Type:</v>
          </cell>
          <cell r="B900" t="str">
            <v>DA40D</v>
          </cell>
          <cell r="C900" t="str">
            <v>CMR Expiry:</v>
          </cell>
          <cell r="E900" t="str">
            <v>remaining = -40626 day(s)</v>
          </cell>
        </row>
        <row r="901">
          <cell r="A901" t="str">
            <v>Aircraft Regn:</v>
          </cell>
          <cell r="B901" t="str">
            <v>9M-HMP</v>
          </cell>
          <cell r="C901" t="str">
            <v>CMR Reference:</v>
          </cell>
        </row>
        <row r="902">
          <cell r="A902" t="str">
            <v>Serial Number:</v>
          </cell>
          <cell r="C902" t="str">
            <v>C of A Expiry:</v>
          </cell>
          <cell r="E902" t="str">
            <v>remaining = -40626 day(s)</v>
          </cell>
        </row>
        <row r="903">
          <cell r="A903" t="str">
            <v>Manufactured Date:</v>
          </cell>
          <cell r="C903" t="str">
            <v>C of A Reference:</v>
          </cell>
        </row>
        <row r="904">
          <cell r="C904" t="str">
            <v>C of A Test Flt Due:</v>
          </cell>
          <cell r="D904">
            <v>-45</v>
          </cell>
          <cell r="E904" t="str">
            <v>remaining = -40671 day(s)</v>
          </cell>
        </row>
        <row r="905">
          <cell r="A905" t="str">
            <v>Status as of:</v>
          </cell>
          <cell r="C905" t="str">
            <v>Radio License Expiry:</v>
          </cell>
          <cell r="E905" t="str">
            <v>remaining = -40626 day(s)</v>
          </cell>
        </row>
        <row r="906">
          <cell r="A906" t="str">
            <v>TSN:</v>
          </cell>
          <cell r="C906" t="str">
            <v>Radio License Reference:</v>
          </cell>
        </row>
        <row r="907">
          <cell r="C907" t="str">
            <v>Annual Compass Swing Expiry:</v>
          </cell>
          <cell r="E907" t="str">
            <v>remaining = -40626 day(s)</v>
          </cell>
        </row>
        <row r="908">
          <cell r="A908" t="str">
            <v>CSN:</v>
          </cell>
          <cell r="C908" t="str">
            <v>Annual Radio Inspection:</v>
          </cell>
          <cell r="E908" t="str">
            <v>remaining = -40626 day(s)</v>
          </cell>
        </row>
        <row r="909">
          <cell r="A909" t="str">
            <v>Technical Log no:</v>
          </cell>
        </row>
        <row r="913">
          <cell r="A913" t="str">
            <v>Last Check 100 / 200 Hours:</v>
          </cell>
          <cell r="C913" t="str">
            <v>Next Check:</v>
          </cell>
          <cell r="D913">
            <v>0</v>
          </cell>
        </row>
        <row r="914">
          <cell r="A914" t="str">
            <v>Last Check Date:</v>
          </cell>
          <cell r="C914" t="str">
            <v>Due Date:</v>
          </cell>
          <cell r="E914" t="str">
            <v>remaining = -40626 day(s)</v>
          </cell>
        </row>
        <row r="915">
          <cell r="A915" t="str">
            <v>CRS-SMI Reference:</v>
          </cell>
          <cell r="C915" t="str">
            <v>Due at TSN:</v>
          </cell>
          <cell r="D915" t="str">
            <v>:00</v>
          </cell>
          <cell r="E915" t="str">
            <v>remaining = :00 hour(s)</v>
          </cell>
        </row>
        <row r="916">
          <cell r="A916" t="str">
            <v>TSN:</v>
          </cell>
          <cell r="C916" t="str">
            <v>Estimated Due Date:</v>
          </cell>
          <cell r="D916">
            <v>0</v>
          </cell>
          <cell r="E916" t="str">
            <v>remaining = -40626 day(s)</v>
          </cell>
        </row>
        <row r="918">
          <cell r="A918" t="str">
            <v>CSN:</v>
          </cell>
        </row>
        <row r="919">
          <cell r="A919" t="str">
            <v>Borrowed Hours:</v>
          </cell>
          <cell r="B919">
            <v>0</v>
          </cell>
        </row>
        <row r="920">
          <cell r="B920">
            <v>0</v>
          </cell>
        </row>
        <row r="921">
          <cell r="A921" t="str">
            <v>Last Check 1000 Hours:</v>
          </cell>
          <cell r="B921" t="str">
            <v>-</v>
          </cell>
        </row>
        <row r="922">
          <cell r="A922" t="str">
            <v>Last Check Date:</v>
          </cell>
          <cell r="B922" t="str">
            <v>-</v>
          </cell>
          <cell r="C922" t="str">
            <v>Due Date:</v>
          </cell>
          <cell r="E922" t="str">
            <v>remaining = -40626 day(s)</v>
          </cell>
        </row>
        <row r="923">
          <cell r="A923" t="str">
            <v>CRS-SMI Reference:</v>
          </cell>
          <cell r="B923" t="str">
            <v>-</v>
          </cell>
          <cell r="C923" t="str">
            <v>Due at TSN:</v>
          </cell>
          <cell r="D923" t="str">
            <v>:00</v>
          </cell>
          <cell r="E923" t="str">
            <v>remaining = :00 hour(s)</v>
          </cell>
        </row>
        <row r="924">
          <cell r="A924" t="str">
            <v>TSN:</v>
          </cell>
          <cell r="B924">
            <v>0</v>
          </cell>
          <cell r="C924" t="str">
            <v>Estimated Due Date:</v>
          </cell>
          <cell r="D924">
            <v>0</v>
          </cell>
          <cell r="E924" t="str">
            <v>remaining = -40626 day(s)</v>
          </cell>
        </row>
        <row r="925">
          <cell r="B925">
            <v>0</v>
          </cell>
        </row>
        <row r="926">
          <cell r="A926" t="str">
            <v>CSN:</v>
          </cell>
          <cell r="B926">
            <v>0</v>
          </cell>
        </row>
        <row r="927">
          <cell r="A927" t="str">
            <v>Borrowed Hours:</v>
          </cell>
          <cell r="B927">
            <v>0</v>
          </cell>
        </row>
        <row r="928">
          <cell r="B928">
            <v>0</v>
          </cell>
        </row>
        <row r="929">
          <cell r="A929" t="str">
            <v>Last Check 2000 Hours:</v>
          </cell>
          <cell r="B929" t="str">
            <v>-</v>
          </cell>
        </row>
        <row r="930">
          <cell r="A930" t="str">
            <v>Last Check Date:</v>
          </cell>
          <cell r="B930" t="str">
            <v>-</v>
          </cell>
          <cell r="C930" t="str">
            <v>Due Date:</v>
          </cell>
          <cell r="E930" t="str">
            <v>remaining = -40626 day(s)</v>
          </cell>
        </row>
        <row r="931">
          <cell r="C931" t="str">
            <v>Due at TSN:</v>
          </cell>
          <cell r="D931" t="str">
            <v>:00</v>
          </cell>
          <cell r="E931" t="str">
            <v>remaining = :00 hour(s)</v>
          </cell>
        </row>
        <row r="932">
          <cell r="A932" t="str">
            <v>TSN:</v>
          </cell>
          <cell r="B932">
            <v>0</v>
          </cell>
          <cell r="C932" t="str">
            <v>Estimated Due Date:</v>
          </cell>
          <cell r="D932">
            <v>0</v>
          </cell>
          <cell r="E932" t="str">
            <v>remaining = -40626 day(s)</v>
          </cell>
        </row>
        <row r="933">
          <cell r="B933">
            <v>0</v>
          </cell>
        </row>
        <row r="934">
          <cell r="A934" t="str">
            <v>CSN:</v>
          </cell>
          <cell r="B934">
            <v>0</v>
          </cell>
        </row>
        <row r="935">
          <cell r="A935" t="str">
            <v>Borrowed Hours:</v>
          </cell>
          <cell r="B935">
            <v>0</v>
          </cell>
        </row>
        <row r="936">
          <cell r="B936">
            <v>0</v>
          </cell>
        </row>
        <row r="1000">
          <cell r="A1000" t="str">
            <v>Aircraft Type:</v>
          </cell>
          <cell r="B1000" t="str">
            <v>DA40D</v>
          </cell>
          <cell r="C1000" t="str">
            <v>CMR Expiry:</v>
          </cell>
          <cell r="E1000" t="str">
            <v>remaining = -40626 day(s)</v>
          </cell>
        </row>
        <row r="1001">
          <cell r="A1001" t="str">
            <v>Aircraft Regn:</v>
          </cell>
          <cell r="B1001" t="str">
            <v>9M-HMQ</v>
          </cell>
          <cell r="C1001" t="str">
            <v>CMR Reference:</v>
          </cell>
        </row>
        <row r="1002">
          <cell r="A1002" t="str">
            <v>Serial Number:</v>
          </cell>
          <cell r="C1002" t="str">
            <v>C of A Expiry:</v>
          </cell>
          <cell r="E1002" t="str">
            <v>remaining = -40626 day(s)</v>
          </cell>
        </row>
        <row r="1003">
          <cell r="A1003" t="str">
            <v>Manufactured Date:</v>
          </cell>
          <cell r="C1003" t="str">
            <v>C of A Reference:</v>
          </cell>
        </row>
        <row r="1004">
          <cell r="C1004" t="str">
            <v>C of A Test Flt Due:</v>
          </cell>
          <cell r="D1004">
            <v>-45</v>
          </cell>
          <cell r="E1004" t="str">
            <v>remaining = -40671 day(s)</v>
          </cell>
        </row>
        <row r="1005">
          <cell r="A1005" t="str">
            <v>Status as of:</v>
          </cell>
          <cell r="C1005" t="str">
            <v>Radio License Expiry:</v>
          </cell>
          <cell r="E1005" t="str">
            <v>remaining = -40626 day(s)</v>
          </cell>
        </row>
        <row r="1006">
          <cell r="A1006" t="str">
            <v>TSN:</v>
          </cell>
          <cell r="C1006" t="str">
            <v>Radio License Reference:</v>
          </cell>
        </row>
        <row r="1007">
          <cell r="C1007" t="str">
            <v>Annual Compass Swing Expiry:</v>
          </cell>
          <cell r="E1007" t="str">
            <v>remaining = -40626 day(s)</v>
          </cell>
        </row>
        <row r="1008">
          <cell r="A1008" t="str">
            <v>CSN:</v>
          </cell>
          <cell r="C1008" t="str">
            <v>Annual Radio Inspection:</v>
          </cell>
          <cell r="E1008" t="str">
            <v>remaining = -40626 day(s)</v>
          </cell>
        </row>
        <row r="1009">
          <cell r="A1009" t="str">
            <v>Technical Log no:</v>
          </cell>
        </row>
        <row r="1013">
          <cell r="A1013" t="str">
            <v>Last Check 100 / 200 Hours:</v>
          </cell>
          <cell r="C1013" t="str">
            <v>Next Check:</v>
          </cell>
          <cell r="D1013">
            <v>0</v>
          </cell>
        </row>
        <row r="1014">
          <cell r="A1014" t="str">
            <v>Last Check Date:</v>
          </cell>
          <cell r="C1014" t="str">
            <v>Due Date:</v>
          </cell>
          <cell r="E1014" t="str">
            <v>remaining = -40626 day(s)</v>
          </cell>
        </row>
        <row r="1015">
          <cell r="A1015" t="str">
            <v>CRS-SMI Reference:</v>
          </cell>
          <cell r="C1015" t="str">
            <v>Due at TSN:</v>
          </cell>
          <cell r="D1015" t="str">
            <v>:00</v>
          </cell>
          <cell r="E1015" t="str">
            <v>remaining = :00 hour(s)</v>
          </cell>
        </row>
        <row r="1016">
          <cell r="A1016" t="str">
            <v>TSN:</v>
          </cell>
          <cell r="C1016" t="str">
            <v>Estimated Due Date:</v>
          </cell>
          <cell r="D1016">
            <v>0</v>
          </cell>
          <cell r="E1016" t="str">
            <v>remaining = -40626 day(s)</v>
          </cell>
        </row>
        <row r="1018">
          <cell r="A1018" t="str">
            <v>CSN:</v>
          </cell>
        </row>
        <row r="1019">
          <cell r="A1019" t="str">
            <v>Borrowed Hours:</v>
          </cell>
          <cell r="B1019">
            <v>0</v>
          </cell>
        </row>
        <row r="1020">
          <cell r="B1020">
            <v>0</v>
          </cell>
        </row>
        <row r="1021">
          <cell r="A1021" t="str">
            <v>Last Check 1000 Hours:</v>
          </cell>
          <cell r="B1021" t="str">
            <v>-</v>
          </cell>
        </row>
        <row r="1022">
          <cell r="A1022" t="str">
            <v>Last Check Date:</v>
          </cell>
          <cell r="B1022" t="str">
            <v>-</v>
          </cell>
          <cell r="C1022" t="str">
            <v>Due Date:</v>
          </cell>
          <cell r="E1022" t="str">
            <v>remaining = -40626 day(s)</v>
          </cell>
        </row>
        <row r="1023">
          <cell r="A1023" t="str">
            <v>CRS-SMI Reference:</v>
          </cell>
          <cell r="B1023" t="str">
            <v>-</v>
          </cell>
          <cell r="C1023" t="str">
            <v>Due at TSN:</v>
          </cell>
          <cell r="D1023" t="str">
            <v>:00</v>
          </cell>
          <cell r="E1023" t="str">
            <v>remaining = :00 hour(s)</v>
          </cell>
        </row>
        <row r="1024">
          <cell r="A1024" t="str">
            <v>TSN:</v>
          </cell>
          <cell r="B1024">
            <v>0</v>
          </cell>
          <cell r="C1024" t="str">
            <v>Estimated Due Date:</v>
          </cell>
          <cell r="D1024">
            <v>0</v>
          </cell>
          <cell r="E1024" t="str">
            <v>remaining = -40626 day(s)</v>
          </cell>
        </row>
        <row r="1025">
          <cell r="B1025">
            <v>0</v>
          </cell>
        </row>
        <row r="1026">
          <cell r="A1026" t="str">
            <v>CSN:</v>
          </cell>
          <cell r="B1026">
            <v>0</v>
          </cell>
        </row>
        <row r="1027">
          <cell r="A1027" t="str">
            <v>Borrowed Hours:</v>
          </cell>
          <cell r="B1027">
            <v>0</v>
          </cell>
        </row>
        <row r="1028">
          <cell r="B1028">
            <v>0</v>
          </cell>
        </row>
        <row r="1029">
          <cell r="A1029" t="str">
            <v>Last Check 2000 Hours:</v>
          </cell>
          <cell r="B1029" t="str">
            <v>-</v>
          </cell>
        </row>
        <row r="1030">
          <cell r="A1030" t="str">
            <v>Last Check Date:</v>
          </cell>
          <cell r="B1030" t="str">
            <v>-</v>
          </cell>
          <cell r="C1030" t="str">
            <v>Due Date:</v>
          </cell>
          <cell r="E1030" t="str">
            <v>remaining = -40626 day(s)</v>
          </cell>
        </row>
        <row r="1031">
          <cell r="C1031" t="str">
            <v>Due at TSN:</v>
          </cell>
          <cell r="D1031" t="str">
            <v>:00</v>
          </cell>
          <cell r="E1031" t="str">
            <v>remaining = :00 hour(s)</v>
          </cell>
        </row>
        <row r="1032">
          <cell r="A1032" t="str">
            <v>TSN:</v>
          </cell>
          <cell r="B1032">
            <v>0</v>
          </cell>
          <cell r="C1032" t="str">
            <v>Estimated Due Date:</v>
          </cell>
          <cell r="D1032">
            <v>0</v>
          </cell>
          <cell r="E1032" t="str">
            <v>remaining = -40626 day(s)</v>
          </cell>
        </row>
        <row r="1033">
          <cell r="B1033">
            <v>0</v>
          </cell>
        </row>
        <row r="1034">
          <cell r="A1034" t="str">
            <v>CSN:</v>
          </cell>
          <cell r="B1034">
            <v>0</v>
          </cell>
        </row>
        <row r="1035">
          <cell r="A1035" t="str">
            <v>Borrowed Hours:</v>
          </cell>
          <cell r="B1035">
            <v>0</v>
          </cell>
        </row>
        <row r="1036">
          <cell r="B1036">
            <v>0</v>
          </cell>
        </row>
        <row r="1100">
          <cell r="A1100" t="str">
            <v>Aircraft Type:</v>
          </cell>
          <cell r="B1100" t="str">
            <v>DA40D</v>
          </cell>
          <cell r="C1100" t="str">
            <v>CMR Expiry:</v>
          </cell>
          <cell r="E1100" t="str">
            <v>remaining = -40626 day(s)</v>
          </cell>
        </row>
        <row r="1101">
          <cell r="A1101" t="str">
            <v>Aircraft Regn:</v>
          </cell>
          <cell r="B1101" t="str">
            <v>9M-HMR</v>
          </cell>
          <cell r="C1101" t="str">
            <v>CMR Reference:</v>
          </cell>
        </row>
        <row r="1102">
          <cell r="A1102" t="str">
            <v>Serial Number:</v>
          </cell>
          <cell r="C1102" t="str">
            <v>C of A Expiry:</v>
          </cell>
          <cell r="E1102" t="str">
            <v>remaining = -40626 day(s)</v>
          </cell>
        </row>
        <row r="1103">
          <cell r="A1103" t="str">
            <v>Manufactured Date:</v>
          </cell>
          <cell r="C1103" t="str">
            <v>C of A Reference:</v>
          </cell>
        </row>
        <row r="1104">
          <cell r="C1104" t="str">
            <v>C of A Test Flt Due:</v>
          </cell>
          <cell r="D1104">
            <v>-45</v>
          </cell>
          <cell r="E1104" t="str">
            <v>remaining = -40671 day(s)</v>
          </cell>
        </row>
        <row r="1105">
          <cell r="A1105" t="str">
            <v>Status as of:</v>
          </cell>
          <cell r="C1105" t="str">
            <v>Radio License Expiry:</v>
          </cell>
          <cell r="E1105" t="str">
            <v>remaining = -40626 day(s)</v>
          </cell>
        </row>
        <row r="1106">
          <cell r="A1106" t="str">
            <v>TSN:</v>
          </cell>
          <cell r="C1106" t="str">
            <v>Radio License Reference:</v>
          </cell>
        </row>
        <row r="1107">
          <cell r="C1107" t="str">
            <v>Annual Compass Swing Expiry:</v>
          </cell>
          <cell r="E1107" t="str">
            <v>remaining = -40626 day(s)</v>
          </cell>
        </row>
        <row r="1108">
          <cell r="A1108" t="str">
            <v>CSN:</v>
          </cell>
          <cell r="C1108" t="str">
            <v>Annual Radio Inspection:</v>
          </cell>
          <cell r="E1108" t="str">
            <v>remaining = -40626 day(s)</v>
          </cell>
        </row>
        <row r="1109">
          <cell r="A1109" t="str">
            <v>Technical Log no:</v>
          </cell>
        </row>
        <row r="1113">
          <cell r="A1113" t="str">
            <v>Last Check 100 / 200 Hours:</v>
          </cell>
          <cell r="C1113" t="str">
            <v>Next Check:</v>
          </cell>
          <cell r="D1113">
            <v>0</v>
          </cell>
        </row>
        <row r="1114">
          <cell r="A1114" t="str">
            <v>Last Check Date:</v>
          </cell>
          <cell r="C1114" t="str">
            <v>Due Date:</v>
          </cell>
          <cell r="E1114" t="str">
            <v>remaining = -40626 day(s)</v>
          </cell>
        </row>
        <row r="1115">
          <cell r="A1115" t="str">
            <v>CRS-SMI Reference:</v>
          </cell>
          <cell r="C1115" t="str">
            <v>Due at TSN:</v>
          </cell>
          <cell r="D1115" t="str">
            <v>:00</v>
          </cell>
          <cell r="E1115" t="str">
            <v>remaining = :00 hour(s)</v>
          </cell>
        </row>
        <row r="1116">
          <cell r="A1116" t="str">
            <v>TSN:</v>
          </cell>
          <cell r="C1116" t="str">
            <v>Estimated Due Date:</v>
          </cell>
          <cell r="D1116">
            <v>0</v>
          </cell>
          <cell r="E1116" t="str">
            <v>remaining = -40626 day(s)</v>
          </cell>
        </row>
        <row r="1118">
          <cell r="A1118" t="str">
            <v>CSN:</v>
          </cell>
        </row>
        <row r="1119">
          <cell r="A1119" t="str">
            <v>Borrowed Hours:</v>
          </cell>
          <cell r="B1119">
            <v>0</v>
          </cell>
        </row>
        <row r="1120">
          <cell r="B1120">
            <v>0</v>
          </cell>
        </row>
        <row r="1121">
          <cell r="A1121" t="str">
            <v>Last Check 1000 Hours:</v>
          </cell>
          <cell r="B1121" t="str">
            <v>-</v>
          </cell>
        </row>
        <row r="1122">
          <cell r="A1122" t="str">
            <v>Last Check Date:</v>
          </cell>
          <cell r="B1122" t="str">
            <v>-</v>
          </cell>
          <cell r="C1122" t="str">
            <v>Due Date:</v>
          </cell>
          <cell r="E1122" t="str">
            <v>remaining = -40626 day(s)</v>
          </cell>
        </row>
        <row r="1123">
          <cell r="A1123" t="str">
            <v>CRS-SMI Reference:</v>
          </cell>
          <cell r="B1123" t="str">
            <v>-</v>
          </cell>
          <cell r="C1123" t="str">
            <v>Due at TSN:</v>
          </cell>
          <cell r="D1123" t="str">
            <v>:00</v>
          </cell>
          <cell r="E1123" t="str">
            <v>remaining = :00 hour(s)</v>
          </cell>
        </row>
        <row r="1124">
          <cell r="A1124" t="str">
            <v>TSN:</v>
          </cell>
          <cell r="B1124">
            <v>0</v>
          </cell>
          <cell r="C1124" t="str">
            <v>Estimated Due Date:</v>
          </cell>
          <cell r="D1124">
            <v>0</v>
          </cell>
          <cell r="E1124" t="str">
            <v>remaining = -40626 day(s)</v>
          </cell>
        </row>
        <row r="1125">
          <cell r="B1125">
            <v>0</v>
          </cell>
        </row>
        <row r="1126">
          <cell r="A1126" t="str">
            <v>CSN:</v>
          </cell>
          <cell r="B1126">
            <v>0</v>
          </cell>
        </row>
        <row r="1127">
          <cell r="A1127" t="str">
            <v>Borrowed Hours:</v>
          </cell>
          <cell r="B1127">
            <v>0</v>
          </cell>
        </row>
        <row r="1128">
          <cell r="B1128">
            <v>0</v>
          </cell>
        </row>
        <row r="1129">
          <cell r="A1129" t="str">
            <v>Last Check 2000 Hours:</v>
          </cell>
          <cell r="B1129" t="str">
            <v>-</v>
          </cell>
        </row>
        <row r="1130">
          <cell r="A1130" t="str">
            <v>Last Check Date:</v>
          </cell>
          <cell r="B1130" t="str">
            <v>-</v>
          </cell>
          <cell r="C1130" t="str">
            <v>Due Date:</v>
          </cell>
          <cell r="E1130" t="str">
            <v>remaining = -40626 day(s)</v>
          </cell>
        </row>
        <row r="1131">
          <cell r="C1131" t="str">
            <v>Due at TSN:</v>
          </cell>
          <cell r="D1131" t="str">
            <v>:00</v>
          </cell>
          <cell r="E1131" t="str">
            <v>remaining = :00 hour(s)</v>
          </cell>
        </row>
        <row r="1132">
          <cell r="A1132" t="str">
            <v>TSN:</v>
          </cell>
          <cell r="B1132">
            <v>0</v>
          </cell>
          <cell r="C1132" t="str">
            <v>Estimated Due Date:</v>
          </cell>
          <cell r="D1132">
            <v>0</v>
          </cell>
          <cell r="E1132" t="str">
            <v>remaining = -40626 day(s)</v>
          </cell>
        </row>
        <row r="1133">
          <cell r="B1133">
            <v>0</v>
          </cell>
        </row>
        <row r="1134">
          <cell r="A1134" t="str">
            <v>CSN:</v>
          </cell>
          <cell r="B1134">
            <v>0</v>
          </cell>
        </row>
        <row r="1135">
          <cell r="A1135" t="str">
            <v>Borrowed Hours:</v>
          </cell>
          <cell r="B1135">
            <v>0</v>
          </cell>
        </row>
        <row r="1136">
          <cell r="B1136">
            <v>0</v>
          </cell>
        </row>
        <row r="1200">
          <cell r="A1200" t="str">
            <v>Aircraft Type:</v>
          </cell>
          <cell r="B1200" t="str">
            <v>DA40D</v>
          </cell>
          <cell r="C1200" t="str">
            <v>CMR Expiry:</v>
          </cell>
          <cell r="E1200" t="str">
            <v>remaining = -40626 day(s)</v>
          </cell>
        </row>
        <row r="1201">
          <cell r="A1201" t="str">
            <v>Aircraft Regn:</v>
          </cell>
          <cell r="B1201" t="str">
            <v>9M-HMS</v>
          </cell>
          <cell r="C1201" t="str">
            <v>CMR Reference:</v>
          </cell>
        </row>
        <row r="1202">
          <cell r="A1202" t="str">
            <v>Serial Number:</v>
          </cell>
          <cell r="C1202" t="str">
            <v>C of A Expiry:</v>
          </cell>
          <cell r="E1202" t="str">
            <v>remaining = -40626 day(s)</v>
          </cell>
        </row>
        <row r="1203">
          <cell r="A1203" t="str">
            <v>Manufactured Date:</v>
          </cell>
          <cell r="C1203" t="str">
            <v>C of A Reference:</v>
          </cell>
        </row>
        <row r="1204">
          <cell r="C1204" t="str">
            <v>C of A Test Flt Due:</v>
          </cell>
          <cell r="D1204">
            <v>-45</v>
          </cell>
          <cell r="E1204" t="str">
            <v>remaining = -40671 day(s)</v>
          </cell>
        </row>
        <row r="1205">
          <cell r="A1205" t="str">
            <v>Status as of:</v>
          </cell>
          <cell r="C1205" t="str">
            <v>Radio License Expiry:</v>
          </cell>
          <cell r="E1205" t="str">
            <v>remaining = -40626 day(s)</v>
          </cell>
        </row>
        <row r="1206">
          <cell r="A1206" t="str">
            <v>TSN:</v>
          </cell>
          <cell r="C1206" t="str">
            <v>Radio License Reference:</v>
          </cell>
        </row>
        <row r="1207">
          <cell r="C1207" t="str">
            <v>Annual Compass Swing Expiry:</v>
          </cell>
          <cell r="E1207" t="str">
            <v>remaining = -40626 day(s)</v>
          </cell>
        </row>
        <row r="1208">
          <cell r="A1208" t="str">
            <v>CSN:</v>
          </cell>
          <cell r="C1208" t="str">
            <v>Annual Radio Inspection:</v>
          </cell>
          <cell r="E1208" t="str">
            <v>remaining = -40626 day(s)</v>
          </cell>
        </row>
        <row r="1209">
          <cell r="A1209" t="str">
            <v>Technical Log no:</v>
          </cell>
        </row>
        <row r="1213">
          <cell r="A1213" t="str">
            <v>Last Check 100 / 200 Hours:</v>
          </cell>
          <cell r="C1213" t="str">
            <v>Next Check:</v>
          </cell>
          <cell r="D1213">
            <v>0</v>
          </cell>
        </row>
        <row r="1214">
          <cell r="A1214" t="str">
            <v>Last Check Date:</v>
          </cell>
          <cell r="C1214" t="str">
            <v>Due Date:</v>
          </cell>
          <cell r="E1214" t="str">
            <v>remaining = -40626 day(s)</v>
          </cell>
        </row>
        <row r="1215">
          <cell r="A1215" t="str">
            <v>CRS-SMI Reference:</v>
          </cell>
          <cell r="C1215" t="str">
            <v>Due at TSN:</v>
          </cell>
          <cell r="D1215" t="str">
            <v>:00</v>
          </cell>
          <cell r="E1215" t="str">
            <v>remaining = :00 hour(s)</v>
          </cell>
        </row>
        <row r="1216">
          <cell r="A1216" t="str">
            <v>TSN:</v>
          </cell>
          <cell r="C1216" t="str">
            <v>Estimated Due Date:</v>
          </cell>
          <cell r="D1216">
            <v>0</v>
          </cell>
          <cell r="E1216" t="str">
            <v>remaining = -40626 day(s)</v>
          </cell>
        </row>
        <row r="1218">
          <cell r="A1218" t="str">
            <v>CSN:</v>
          </cell>
        </row>
        <row r="1219">
          <cell r="A1219" t="str">
            <v>Borrowed Hours:</v>
          </cell>
          <cell r="B1219">
            <v>0</v>
          </cell>
        </row>
        <row r="1220">
          <cell r="B1220">
            <v>0</v>
          </cell>
        </row>
        <row r="1221">
          <cell r="A1221" t="str">
            <v>Last Check 1000 Hours:</v>
          </cell>
          <cell r="B1221" t="str">
            <v>-</v>
          </cell>
        </row>
        <row r="1222">
          <cell r="A1222" t="str">
            <v>Last Check Date:</v>
          </cell>
          <cell r="B1222" t="str">
            <v>-</v>
          </cell>
          <cell r="C1222" t="str">
            <v>Due Date:</v>
          </cell>
          <cell r="E1222" t="str">
            <v>remaining = -40626 day(s)</v>
          </cell>
        </row>
        <row r="1223">
          <cell r="A1223" t="str">
            <v>CRS-SMI Reference:</v>
          </cell>
          <cell r="B1223" t="str">
            <v>-</v>
          </cell>
          <cell r="C1223" t="str">
            <v>Due at TSN:</v>
          </cell>
          <cell r="D1223" t="str">
            <v>:00</v>
          </cell>
          <cell r="E1223" t="str">
            <v>remaining = :00 hour(s)</v>
          </cell>
        </row>
        <row r="1224">
          <cell r="A1224" t="str">
            <v>TSN:</v>
          </cell>
          <cell r="B1224">
            <v>0</v>
          </cell>
          <cell r="C1224" t="str">
            <v>Estimated Due Date:</v>
          </cell>
          <cell r="D1224">
            <v>0</v>
          </cell>
          <cell r="E1224" t="str">
            <v>remaining = -40626 day(s)</v>
          </cell>
        </row>
        <row r="1225">
          <cell r="B1225">
            <v>0</v>
          </cell>
        </row>
        <row r="1226">
          <cell r="A1226" t="str">
            <v>CSN:</v>
          </cell>
          <cell r="B1226">
            <v>0</v>
          </cell>
        </row>
        <row r="1227">
          <cell r="A1227" t="str">
            <v>Borrowed Hours:</v>
          </cell>
          <cell r="B1227">
            <v>0</v>
          </cell>
        </row>
        <row r="1228">
          <cell r="B1228">
            <v>0</v>
          </cell>
        </row>
        <row r="1229">
          <cell r="A1229" t="str">
            <v>Last Check 2000 Hours:</v>
          </cell>
          <cell r="B1229" t="str">
            <v>-</v>
          </cell>
        </row>
        <row r="1230">
          <cell r="A1230" t="str">
            <v>Last Check Date:</v>
          </cell>
          <cell r="B1230" t="str">
            <v>-</v>
          </cell>
          <cell r="C1230" t="str">
            <v>Due Date:</v>
          </cell>
          <cell r="E1230" t="str">
            <v>remaining = -40626 day(s)</v>
          </cell>
        </row>
        <row r="1231">
          <cell r="C1231" t="str">
            <v>Due at TSN:</v>
          </cell>
          <cell r="D1231" t="str">
            <v>:00</v>
          </cell>
          <cell r="E1231" t="str">
            <v>remaining = :00 hour(s)</v>
          </cell>
        </row>
        <row r="1232">
          <cell r="A1232" t="str">
            <v>TSN:</v>
          </cell>
          <cell r="B1232">
            <v>0</v>
          </cell>
          <cell r="C1232" t="str">
            <v>Estimated Due Date:</v>
          </cell>
          <cell r="D1232">
            <v>0</v>
          </cell>
          <cell r="E1232" t="str">
            <v>remaining = -40626 day(s)</v>
          </cell>
        </row>
        <row r="1233">
          <cell r="B1233">
            <v>0</v>
          </cell>
        </row>
        <row r="1234">
          <cell r="A1234" t="str">
            <v>CSN:</v>
          </cell>
          <cell r="B1234">
            <v>0</v>
          </cell>
        </row>
        <row r="1235">
          <cell r="A1235" t="str">
            <v>Borrowed Hours:</v>
          </cell>
          <cell r="B1235">
            <v>0</v>
          </cell>
        </row>
        <row r="1236">
          <cell r="B1236">
            <v>0</v>
          </cell>
        </row>
        <row r="1300">
          <cell r="A1300" t="str">
            <v>Aircraft Type:</v>
          </cell>
          <cell r="B1300" t="str">
            <v>DA40D</v>
          </cell>
          <cell r="C1300" t="str">
            <v>CMR Expiry:</v>
          </cell>
          <cell r="E1300" t="str">
            <v>remaining = -40626 day(s)</v>
          </cell>
        </row>
        <row r="1301">
          <cell r="A1301" t="str">
            <v>Aircraft Regn:</v>
          </cell>
          <cell r="B1301" t="str">
            <v>9M-HMT</v>
          </cell>
          <cell r="C1301" t="str">
            <v>CMR Reference:</v>
          </cell>
        </row>
        <row r="1302">
          <cell r="A1302" t="str">
            <v>Serial Number:</v>
          </cell>
          <cell r="C1302" t="str">
            <v>C of A Expiry:</v>
          </cell>
          <cell r="E1302" t="str">
            <v>remaining = -40626 day(s)</v>
          </cell>
        </row>
        <row r="1303">
          <cell r="A1303" t="str">
            <v>Manufactured Date:</v>
          </cell>
          <cell r="C1303" t="str">
            <v>C of A Reference:</v>
          </cell>
        </row>
        <row r="1304">
          <cell r="C1304" t="str">
            <v>C of A Test Flt Due:</v>
          </cell>
          <cell r="D1304">
            <v>-45</v>
          </cell>
          <cell r="E1304" t="str">
            <v>remaining = -40671 day(s)</v>
          </cell>
        </row>
        <row r="1305">
          <cell r="A1305" t="str">
            <v>Status as of:</v>
          </cell>
          <cell r="C1305" t="str">
            <v>Radio License Expiry:</v>
          </cell>
          <cell r="E1305" t="str">
            <v>remaining = -40626 day(s)</v>
          </cell>
        </row>
        <row r="1306">
          <cell r="A1306" t="str">
            <v>TSN:</v>
          </cell>
          <cell r="C1306" t="str">
            <v>Radio License Reference:</v>
          </cell>
        </row>
        <row r="1307">
          <cell r="C1307" t="str">
            <v>Annual Compass Swing Expiry:</v>
          </cell>
          <cell r="E1307" t="str">
            <v>remaining = -40626 day(s)</v>
          </cell>
        </row>
        <row r="1308">
          <cell r="A1308" t="str">
            <v>CSN:</v>
          </cell>
          <cell r="C1308" t="str">
            <v>Annual Radio Inspection:</v>
          </cell>
          <cell r="E1308" t="str">
            <v>remaining = -40626 day(s)</v>
          </cell>
        </row>
        <row r="1309">
          <cell r="A1309" t="str">
            <v>Technical Log no:</v>
          </cell>
        </row>
        <row r="1313">
          <cell r="A1313" t="str">
            <v>Last Check 100 / 200 Hours:</v>
          </cell>
          <cell r="C1313" t="str">
            <v>Next Check:</v>
          </cell>
          <cell r="D1313">
            <v>0</v>
          </cell>
        </row>
        <row r="1314">
          <cell r="A1314" t="str">
            <v>Last Check Date:</v>
          </cell>
          <cell r="C1314" t="str">
            <v>Due Date:</v>
          </cell>
          <cell r="E1314" t="str">
            <v>remaining = -40626 day(s)</v>
          </cell>
        </row>
        <row r="1315">
          <cell r="A1315" t="str">
            <v>CRS-SMI Reference:</v>
          </cell>
          <cell r="C1315" t="str">
            <v>Due at TSN:</v>
          </cell>
          <cell r="D1315" t="str">
            <v>:00</v>
          </cell>
          <cell r="E1315" t="str">
            <v>remaining = :00 hour(s)</v>
          </cell>
        </row>
        <row r="1316">
          <cell r="A1316" t="str">
            <v>TSN:</v>
          </cell>
          <cell r="C1316" t="str">
            <v>Estimated Due Date:</v>
          </cell>
          <cell r="D1316">
            <v>0</v>
          </cell>
          <cell r="E1316" t="str">
            <v>remaining = -40626 day(s)</v>
          </cell>
        </row>
        <row r="1318">
          <cell r="A1318" t="str">
            <v>CSN:</v>
          </cell>
        </row>
        <row r="1319">
          <cell r="A1319" t="str">
            <v>Borrowed Hours:</v>
          </cell>
          <cell r="B1319">
            <v>0</v>
          </cell>
        </row>
        <row r="1320">
          <cell r="B1320">
            <v>0</v>
          </cell>
        </row>
        <row r="1321">
          <cell r="A1321" t="str">
            <v>Last Check 1000 Hours:</v>
          </cell>
          <cell r="B1321" t="str">
            <v>-</v>
          </cell>
        </row>
        <row r="1322">
          <cell r="A1322" t="str">
            <v>Last Check Date:</v>
          </cell>
          <cell r="B1322" t="str">
            <v>-</v>
          </cell>
          <cell r="C1322" t="str">
            <v>Due Date:</v>
          </cell>
          <cell r="E1322" t="str">
            <v>remaining = -40626 day(s)</v>
          </cell>
        </row>
        <row r="1323">
          <cell r="A1323" t="str">
            <v>CRS-SMI Reference:</v>
          </cell>
          <cell r="B1323" t="str">
            <v>-</v>
          </cell>
          <cell r="C1323" t="str">
            <v>Due at TSN:</v>
          </cell>
          <cell r="D1323" t="str">
            <v>:00</v>
          </cell>
          <cell r="E1323" t="str">
            <v>remaining = :00 hour(s)</v>
          </cell>
        </row>
        <row r="1324">
          <cell r="A1324" t="str">
            <v>TSN:</v>
          </cell>
          <cell r="B1324">
            <v>0</v>
          </cell>
          <cell r="C1324" t="str">
            <v>Estimated Due Date:</v>
          </cell>
          <cell r="D1324">
            <v>0</v>
          </cell>
          <cell r="E1324" t="str">
            <v>remaining = -40626 day(s)</v>
          </cell>
        </row>
        <row r="1325">
          <cell r="B1325">
            <v>0</v>
          </cell>
        </row>
        <row r="1326">
          <cell r="A1326" t="str">
            <v>CSN:</v>
          </cell>
          <cell r="B1326">
            <v>0</v>
          </cell>
        </row>
        <row r="1327">
          <cell r="A1327" t="str">
            <v>Borrowed Hours:</v>
          </cell>
          <cell r="B1327">
            <v>0</v>
          </cell>
        </row>
        <row r="1328">
          <cell r="B1328">
            <v>0</v>
          </cell>
        </row>
        <row r="1329">
          <cell r="A1329" t="str">
            <v>Last Check 2000 Hours:</v>
          </cell>
          <cell r="B1329" t="str">
            <v>-</v>
          </cell>
        </row>
        <row r="1330">
          <cell r="A1330" t="str">
            <v>Last Check Date:</v>
          </cell>
          <cell r="B1330" t="str">
            <v>-</v>
          </cell>
          <cell r="C1330" t="str">
            <v>Due Date:</v>
          </cell>
          <cell r="E1330" t="str">
            <v>remaining = -40626 day(s)</v>
          </cell>
        </row>
        <row r="1331">
          <cell r="C1331" t="str">
            <v>Due at TSN:</v>
          </cell>
          <cell r="D1331" t="str">
            <v>:00</v>
          </cell>
          <cell r="E1331" t="str">
            <v>remaining = :00 hour(s)</v>
          </cell>
        </row>
        <row r="1332">
          <cell r="A1332" t="str">
            <v>TSN:</v>
          </cell>
          <cell r="B1332">
            <v>0</v>
          </cell>
          <cell r="C1332" t="str">
            <v>Estimated Due Date:</v>
          </cell>
          <cell r="D1332">
            <v>0</v>
          </cell>
          <cell r="E1332" t="str">
            <v>remaining = -40626 day(s)</v>
          </cell>
        </row>
        <row r="1333">
          <cell r="B1333">
            <v>0</v>
          </cell>
        </row>
        <row r="1334">
          <cell r="A1334" t="str">
            <v>CSN:</v>
          </cell>
          <cell r="B1334">
            <v>0</v>
          </cell>
        </row>
        <row r="1335">
          <cell r="A1335" t="str">
            <v>Borrowed Hours:</v>
          </cell>
          <cell r="B1335">
            <v>0</v>
          </cell>
        </row>
        <row r="1336">
          <cell r="B1336">
            <v>0</v>
          </cell>
        </row>
        <row r="1400">
          <cell r="A1400" t="str">
            <v>Aircraft Type:</v>
          </cell>
          <cell r="B1400" t="str">
            <v>DA40D</v>
          </cell>
          <cell r="C1400" t="str">
            <v>CMR Expiry:</v>
          </cell>
          <cell r="E1400" t="str">
            <v>remaining = -40626 day(s)</v>
          </cell>
        </row>
        <row r="1401">
          <cell r="A1401" t="str">
            <v>Aircraft Regn:</v>
          </cell>
          <cell r="B1401" t="str">
            <v>9M-HMU</v>
          </cell>
          <cell r="C1401" t="str">
            <v>CMR Reference:</v>
          </cell>
        </row>
        <row r="1402">
          <cell r="A1402" t="str">
            <v>Serial Number:</v>
          </cell>
          <cell r="C1402" t="str">
            <v>C of A Expiry:</v>
          </cell>
          <cell r="E1402" t="str">
            <v>remaining = -40626 day(s)</v>
          </cell>
        </row>
        <row r="1403">
          <cell r="A1403" t="str">
            <v>Manufactured Date:</v>
          </cell>
          <cell r="C1403" t="str">
            <v>C of A Reference:</v>
          </cell>
        </row>
        <row r="1404">
          <cell r="C1404" t="str">
            <v>C of A Test Flt Due:</v>
          </cell>
          <cell r="D1404">
            <v>-45</v>
          </cell>
          <cell r="E1404" t="str">
            <v>remaining = -40671 day(s)</v>
          </cell>
        </row>
        <row r="1405">
          <cell r="A1405" t="str">
            <v>Status as of:</v>
          </cell>
          <cell r="C1405" t="str">
            <v>Radio License Expiry:</v>
          </cell>
          <cell r="E1405" t="str">
            <v>remaining = -40626 day(s)</v>
          </cell>
        </row>
        <row r="1406">
          <cell r="A1406" t="str">
            <v>TSN:</v>
          </cell>
          <cell r="C1406" t="str">
            <v>Radio License Reference:</v>
          </cell>
        </row>
        <row r="1407">
          <cell r="C1407" t="str">
            <v>Annual Compass Swing Expiry:</v>
          </cell>
          <cell r="E1407" t="str">
            <v>remaining = -40626 day(s)</v>
          </cell>
        </row>
        <row r="1408">
          <cell r="A1408" t="str">
            <v>CSN:</v>
          </cell>
          <cell r="C1408" t="str">
            <v>Annual Radio Inspection:</v>
          </cell>
          <cell r="E1408" t="str">
            <v>remaining = -40626 day(s)</v>
          </cell>
        </row>
        <row r="1409">
          <cell r="A1409" t="str">
            <v>Technical Log no:</v>
          </cell>
        </row>
        <row r="1413">
          <cell r="A1413" t="str">
            <v>Last Check 100 / 200 Hours:</v>
          </cell>
          <cell r="C1413" t="str">
            <v>Next Check:</v>
          </cell>
          <cell r="D1413">
            <v>0</v>
          </cell>
        </row>
        <row r="1414">
          <cell r="A1414" t="str">
            <v>Last Check Date:</v>
          </cell>
          <cell r="C1414" t="str">
            <v>Due Date:</v>
          </cell>
          <cell r="E1414" t="str">
            <v>remaining = -40626 day(s)</v>
          </cell>
        </row>
        <row r="1415">
          <cell r="A1415" t="str">
            <v>CRS-SMI Reference:</v>
          </cell>
          <cell r="C1415" t="str">
            <v>Due at TSN:</v>
          </cell>
          <cell r="D1415" t="str">
            <v>:00</v>
          </cell>
          <cell r="E1415" t="str">
            <v>remaining = :00 hour(s)</v>
          </cell>
        </row>
        <row r="1416">
          <cell r="A1416" t="str">
            <v>TSN:</v>
          </cell>
          <cell r="C1416" t="str">
            <v>Estimated Due Date:</v>
          </cell>
          <cell r="D1416">
            <v>0</v>
          </cell>
          <cell r="E1416" t="str">
            <v>remaining = -40626 day(s)</v>
          </cell>
        </row>
        <row r="1418">
          <cell r="A1418" t="str">
            <v>CSN:</v>
          </cell>
        </row>
        <row r="1419">
          <cell r="A1419" t="str">
            <v>Borrowed Hours:</v>
          </cell>
          <cell r="B1419">
            <v>0</v>
          </cell>
        </row>
        <row r="1420">
          <cell r="B1420">
            <v>0</v>
          </cell>
        </row>
        <row r="1421">
          <cell r="A1421" t="str">
            <v>Last Check 1000 Hours:</v>
          </cell>
          <cell r="B1421" t="str">
            <v>-</v>
          </cell>
        </row>
        <row r="1422">
          <cell r="A1422" t="str">
            <v>Last Check Date:</v>
          </cell>
          <cell r="B1422" t="str">
            <v>-</v>
          </cell>
          <cell r="C1422" t="str">
            <v>Due Date:</v>
          </cell>
          <cell r="E1422" t="str">
            <v>remaining = -40626 day(s)</v>
          </cell>
        </row>
        <row r="1423">
          <cell r="A1423" t="str">
            <v>CRS-SMI Reference:</v>
          </cell>
          <cell r="B1423" t="str">
            <v>-</v>
          </cell>
          <cell r="C1423" t="str">
            <v>Due at TSN:</v>
          </cell>
          <cell r="D1423" t="str">
            <v>:00</v>
          </cell>
          <cell r="E1423" t="str">
            <v>remaining = :00 hour(s)</v>
          </cell>
        </row>
        <row r="1424">
          <cell r="A1424" t="str">
            <v>TSN:</v>
          </cell>
          <cell r="B1424">
            <v>0</v>
          </cell>
          <cell r="C1424" t="str">
            <v>Estimated Due Date:</v>
          </cell>
          <cell r="D1424">
            <v>0</v>
          </cell>
          <cell r="E1424" t="str">
            <v>remaining = -40626 day(s)</v>
          </cell>
        </row>
        <row r="1425">
          <cell r="B1425">
            <v>0</v>
          </cell>
        </row>
        <row r="1426">
          <cell r="A1426" t="str">
            <v>CSN:</v>
          </cell>
          <cell r="B1426">
            <v>0</v>
          </cell>
        </row>
        <row r="1427">
          <cell r="A1427" t="str">
            <v>Borrowed Hours:</v>
          </cell>
          <cell r="B1427">
            <v>0</v>
          </cell>
        </row>
        <row r="1428">
          <cell r="B1428">
            <v>0</v>
          </cell>
        </row>
        <row r="1429">
          <cell r="A1429" t="str">
            <v>Last Check 2000 Hours:</v>
          </cell>
          <cell r="B1429" t="str">
            <v>-</v>
          </cell>
        </row>
        <row r="1430">
          <cell r="A1430" t="str">
            <v>Last Check Date:</v>
          </cell>
          <cell r="B1430" t="str">
            <v>-</v>
          </cell>
          <cell r="C1430" t="str">
            <v>Due Date:</v>
          </cell>
          <cell r="E1430" t="str">
            <v>remaining = -40626 day(s)</v>
          </cell>
        </row>
        <row r="1431">
          <cell r="C1431" t="str">
            <v>Due at TSN:</v>
          </cell>
          <cell r="D1431" t="str">
            <v>:00</v>
          </cell>
          <cell r="E1431" t="str">
            <v>remaining = :00 hour(s)</v>
          </cell>
        </row>
        <row r="1432">
          <cell r="A1432" t="str">
            <v>TSN:</v>
          </cell>
          <cell r="B1432">
            <v>0</v>
          </cell>
          <cell r="C1432" t="str">
            <v>Estimated Due Date:</v>
          </cell>
          <cell r="D1432">
            <v>0</v>
          </cell>
          <cell r="E1432" t="str">
            <v>remaining = -40626 day(s)</v>
          </cell>
        </row>
        <row r="1433">
          <cell r="B1433">
            <v>0</v>
          </cell>
        </row>
        <row r="1434">
          <cell r="A1434" t="str">
            <v>CSN:</v>
          </cell>
          <cell r="B1434">
            <v>0</v>
          </cell>
        </row>
        <row r="1435">
          <cell r="A1435" t="str">
            <v>Borrowed Hours:</v>
          </cell>
          <cell r="B1435">
            <v>0</v>
          </cell>
        </row>
        <row r="1436">
          <cell r="B1436">
            <v>0</v>
          </cell>
        </row>
        <row r="1500">
          <cell r="A1500" t="str">
            <v>Aircraft Type:</v>
          </cell>
          <cell r="C1500" t="str">
            <v>CMR Expiry:</v>
          </cell>
          <cell r="E1500" t="str">
            <v>remaining = -40626 day(s)</v>
          </cell>
        </row>
        <row r="1501">
          <cell r="A1501" t="str">
            <v>Aircraft Regn:</v>
          </cell>
          <cell r="C1501" t="str">
            <v>CMR Reference:</v>
          </cell>
        </row>
        <row r="1502">
          <cell r="A1502" t="str">
            <v>Serial Number:</v>
          </cell>
          <cell r="C1502" t="str">
            <v>C of A Expiry:</v>
          </cell>
          <cell r="E1502" t="str">
            <v>remaining = -40626 day(s)</v>
          </cell>
        </row>
        <row r="1503">
          <cell r="A1503" t="str">
            <v>Manufactured Date:</v>
          </cell>
          <cell r="C1503" t="str">
            <v>C of A Reference:</v>
          </cell>
        </row>
        <row r="1504">
          <cell r="C1504" t="str">
            <v>C of A Test Flt Due:</v>
          </cell>
          <cell r="D1504">
            <v>-45</v>
          </cell>
          <cell r="E1504" t="str">
            <v>remaining = -40671 day(s)</v>
          </cell>
        </row>
        <row r="1505">
          <cell r="A1505" t="str">
            <v>Status as of:</v>
          </cell>
          <cell r="C1505" t="str">
            <v>Radio License Expiry:</v>
          </cell>
          <cell r="E1505" t="str">
            <v>remaining = -40626 day(s)</v>
          </cell>
        </row>
        <row r="1506">
          <cell r="A1506" t="str">
            <v>TSN:</v>
          </cell>
          <cell r="C1506" t="str">
            <v>Radio License Reference:</v>
          </cell>
        </row>
        <row r="1507">
          <cell r="C1507" t="str">
            <v>Annual Compass Swing Expiry:</v>
          </cell>
          <cell r="E1507" t="str">
            <v>remaining = -40626 day(s)</v>
          </cell>
        </row>
        <row r="1508">
          <cell r="A1508" t="str">
            <v>CSN:</v>
          </cell>
          <cell r="C1508" t="str">
            <v>Annual Radio Inspection:</v>
          </cell>
          <cell r="E1508" t="str">
            <v>remaining = -40626 day(s)</v>
          </cell>
        </row>
        <row r="1509">
          <cell r="A1509" t="str">
            <v>Technical Log no:</v>
          </cell>
        </row>
        <row r="1513">
          <cell r="A1513" t="str">
            <v>Last Check 100 / 200 Hours:</v>
          </cell>
          <cell r="C1513" t="str">
            <v>Next Check:</v>
          </cell>
          <cell r="D1513">
            <v>0</v>
          </cell>
        </row>
        <row r="1514">
          <cell r="A1514" t="str">
            <v>Last Check Date:</v>
          </cell>
          <cell r="C1514" t="str">
            <v>Due Date:</v>
          </cell>
          <cell r="E1514" t="str">
            <v>remaining = -40626 day(s)</v>
          </cell>
        </row>
        <row r="1515">
          <cell r="A1515" t="str">
            <v>CRS-SMI Reference:</v>
          </cell>
          <cell r="C1515" t="str">
            <v>Due at TSN:</v>
          </cell>
          <cell r="D1515" t="str">
            <v>:00</v>
          </cell>
          <cell r="E1515" t="str">
            <v>remaining = :00 hour(s)</v>
          </cell>
        </row>
        <row r="1516">
          <cell r="A1516" t="str">
            <v>TSN:</v>
          </cell>
          <cell r="C1516" t="str">
            <v>Estimated Due Date:</v>
          </cell>
          <cell r="D1516">
            <v>0</v>
          </cell>
          <cell r="E1516" t="str">
            <v>remaining = -40626 day(s)</v>
          </cell>
        </row>
        <row r="1518">
          <cell r="A1518" t="str">
            <v>CSN:</v>
          </cell>
        </row>
        <row r="1519">
          <cell r="A1519" t="str">
            <v>Borrowed Hours:</v>
          </cell>
          <cell r="B1519">
            <v>0</v>
          </cell>
        </row>
        <row r="1520">
          <cell r="B1520">
            <v>0</v>
          </cell>
        </row>
        <row r="1521">
          <cell r="A1521" t="str">
            <v>Last Check 1000 Hours:</v>
          </cell>
          <cell r="B1521" t="str">
            <v>-</v>
          </cell>
        </row>
        <row r="1522">
          <cell r="A1522" t="str">
            <v>Last Check Date:</v>
          </cell>
          <cell r="B1522" t="str">
            <v>-</v>
          </cell>
          <cell r="C1522" t="str">
            <v>Due Date:</v>
          </cell>
          <cell r="E1522" t="str">
            <v>remaining = -40626 day(s)</v>
          </cell>
        </row>
        <row r="1523">
          <cell r="A1523" t="str">
            <v>CRS-SMI Reference:</v>
          </cell>
          <cell r="B1523" t="str">
            <v>-</v>
          </cell>
          <cell r="C1523" t="str">
            <v>Due at TSN:</v>
          </cell>
          <cell r="D1523" t="str">
            <v>:00</v>
          </cell>
          <cell r="E1523" t="str">
            <v>remaining = :00 hour(s)</v>
          </cell>
        </row>
        <row r="1524">
          <cell r="A1524" t="str">
            <v>TSN:</v>
          </cell>
          <cell r="B1524">
            <v>0</v>
          </cell>
          <cell r="C1524" t="str">
            <v>Estimated Due Date:</v>
          </cell>
          <cell r="D1524">
            <v>0</v>
          </cell>
          <cell r="E1524" t="str">
            <v>remaining = -40626 day(s)</v>
          </cell>
        </row>
        <row r="1525">
          <cell r="B1525">
            <v>0</v>
          </cell>
        </row>
        <row r="1526">
          <cell r="A1526" t="str">
            <v>CSN:</v>
          </cell>
          <cell r="B1526">
            <v>0</v>
          </cell>
        </row>
        <row r="1527">
          <cell r="A1527" t="str">
            <v>Borrowed Hours:</v>
          </cell>
          <cell r="B1527">
            <v>0</v>
          </cell>
        </row>
        <row r="1528">
          <cell r="B1528">
            <v>0</v>
          </cell>
        </row>
        <row r="1529">
          <cell r="A1529" t="str">
            <v>Last Check 2000 Hours:</v>
          </cell>
          <cell r="B1529" t="str">
            <v>-</v>
          </cell>
        </row>
        <row r="1530">
          <cell r="A1530" t="str">
            <v>Last Check Date:</v>
          </cell>
          <cell r="B1530" t="str">
            <v>-</v>
          </cell>
          <cell r="C1530" t="str">
            <v>Due Date:</v>
          </cell>
          <cell r="E1530" t="str">
            <v>remaining = -40626 day(s)</v>
          </cell>
        </row>
        <row r="1531">
          <cell r="C1531" t="str">
            <v>Due at TSN:</v>
          </cell>
          <cell r="D1531" t="str">
            <v>:00</v>
          </cell>
          <cell r="E1531" t="str">
            <v>remaining = :00 hour(s)</v>
          </cell>
        </row>
        <row r="1532">
          <cell r="A1532" t="str">
            <v>TSN:</v>
          </cell>
          <cell r="B1532">
            <v>0</v>
          </cell>
          <cell r="C1532" t="str">
            <v>Estimated Due Date:</v>
          </cell>
          <cell r="D1532">
            <v>0</v>
          </cell>
          <cell r="E1532" t="str">
            <v>remaining = -40626 day(s)</v>
          </cell>
        </row>
        <row r="1533">
          <cell r="B1533">
            <v>0</v>
          </cell>
        </row>
        <row r="1534">
          <cell r="A1534" t="str">
            <v>CSN:</v>
          </cell>
          <cell r="B1534">
            <v>0</v>
          </cell>
        </row>
        <row r="1535">
          <cell r="A1535" t="str">
            <v>Borrowed Hours:</v>
          </cell>
          <cell r="B1535">
            <v>0</v>
          </cell>
        </row>
        <row r="1536">
          <cell r="B1536">
            <v>0</v>
          </cell>
        </row>
        <row r="1600">
          <cell r="A1600" t="str">
            <v>Aircraft Type:</v>
          </cell>
          <cell r="C1600" t="str">
            <v>CMR Expiry:</v>
          </cell>
          <cell r="E1600" t="str">
            <v>remaining = -40626 day(s)</v>
          </cell>
        </row>
        <row r="1601">
          <cell r="A1601" t="str">
            <v>Aircraft Regn:</v>
          </cell>
          <cell r="C1601" t="str">
            <v>CMR Reference:</v>
          </cell>
        </row>
        <row r="1602">
          <cell r="A1602" t="str">
            <v>Serial Number:</v>
          </cell>
          <cell r="C1602" t="str">
            <v>C of A Expiry:</v>
          </cell>
          <cell r="E1602" t="str">
            <v>remaining = -40626 day(s)</v>
          </cell>
        </row>
        <row r="1603">
          <cell r="A1603" t="str">
            <v>Manufactured Date:</v>
          </cell>
          <cell r="C1603" t="str">
            <v>C of A Reference:</v>
          </cell>
        </row>
        <row r="1604">
          <cell r="C1604" t="str">
            <v>C of A Test Flt Due:</v>
          </cell>
          <cell r="D1604">
            <v>-45</v>
          </cell>
          <cell r="E1604" t="str">
            <v>remaining = -40671 day(s)</v>
          </cell>
        </row>
        <row r="1605">
          <cell r="A1605" t="str">
            <v>Status as of:</v>
          </cell>
          <cell r="C1605" t="str">
            <v>Radio License Expiry:</v>
          </cell>
          <cell r="E1605" t="str">
            <v>remaining = -40626 day(s)</v>
          </cell>
        </row>
        <row r="1606">
          <cell r="A1606" t="str">
            <v>TSN:</v>
          </cell>
          <cell r="C1606" t="str">
            <v>Radio License Reference:</v>
          </cell>
        </row>
        <row r="1607">
          <cell r="C1607" t="str">
            <v>Annual Compass Swing Expiry:</v>
          </cell>
          <cell r="E1607" t="str">
            <v>remaining = -40626 day(s)</v>
          </cell>
        </row>
        <row r="1608">
          <cell r="A1608" t="str">
            <v>CSN:</v>
          </cell>
          <cell r="C1608" t="str">
            <v>Annual Radio Inspection:</v>
          </cell>
          <cell r="E1608" t="str">
            <v>remaining = -40626 day(s)</v>
          </cell>
        </row>
        <row r="1609">
          <cell r="A1609" t="str">
            <v>Technical Log no:</v>
          </cell>
        </row>
        <row r="1613">
          <cell r="A1613" t="str">
            <v>Last Check 100 / 200 Hours:</v>
          </cell>
          <cell r="C1613" t="str">
            <v>Next Check:</v>
          </cell>
          <cell r="D1613">
            <v>0</v>
          </cell>
        </row>
        <row r="1614">
          <cell r="A1614" t="str">
            <v>Last Check Date:</v>
          </cell>
          <cell r="C1614" t="str">
            <v>Due Date:</v>
          </cell>
          <cell r="E1614" t="str">
            <v>remaining = -40626 day(s)</v>
          </cell>
        </row>
        <row r="1615">
          <cell r="A1615" t="str">
            <v>CRS-SMI Reference:</v>
          </cell>
          <cell r="C1615" t="str">
            <v>Due at TSN:</v>
          </cell>
          <cell r="D1615" t="str">
            <v>:00</v>
          </cell>
          <cell r="E1615" t="str">
            <v>remaining = :00 hour(s)</v>
          </cell>
        </row>
        <row r="1616">
          <cell r="A1616" t="str">
            <v>TSN:</v>
          </cell>
          <cell r="C1616" t="str">
            <v>Estimated Due Date:</v>
          </cell>
          <cell r="D1616">
            <v>0</v>
          </cell>
          <cell r="E1616" t="str">
            <v>remaining = -40626 day(s)</v>
          </cell>
        </row>
        <row r="1618">
          <cell r="A1618" t="str">
            <v>CSN:</v>
          </cell>
        </row>
        <row r="1619">
          <cell r="A1619" t="str">
            <v>Borrowed Hours:</v>
          </cell>
          <cell r="B1619">
            <v>0</v>
          </cell>
        </row>
        <row r="1620">
          <cell r="B1620">
            <v>0</v>
          </cell>
        </row>
        <row r="1621">
          <cell r="A1621" t="str">
            <v>Last Check 1000 Hours:</v>
          </cell>
          <cell r="B1621" t="str">
            <v>-</v>
          </cell>
        </row>
        <row r="1622">
          <cell r="A1622" t="str">
            <v>Last Check Date:</v>
          </cell>
          <cell r="B1622" t="str">
            <v>-</v>
          </cell>
          <cell r="C1622" t="str">
            <v>Due Date:</v>
          </cell>
          <cell r="E1622" t="str">
            <v>remaining = -40626 day(s)</v>
          </cell>
        </row>
        <row r="1623">
          <cell r="A1623" t="str">
            <v>CRS-SMI Reference:</v>
          </cell>
          <cell r="B1623" t="str">
            <v>-</v>
          </cell>
          <cell r="C1623" t="str">
            <v>Due at TSN:</v>
          </cell>
          <cell r="D1623" t="str">
            <v>:00</v>
          </cell>
          <cell r="E1623" t="str">
            <v>remaining = :00 hour(s)</v>
          </cell>
        </row>
        <row r="1624">
          <cell r="A1624" t="str">
            <v>TSN:</v>
          </cell>
          <cell r="B1624">
            <v>0</v>
          </cell>
          <cell r="C1624" t="str">
            <v>Estimated Due Date:</v>
          </cell>
          <cell r="D1624">
            <v>0</v>
          </cell>
          <cell r="E1624" t="str">
            <v>remaining = -40626 day(s)</v>
          </cell>
        </row>
        <row r="1625">
          <cell r="B1625">
            <v>0</v>
          </cell>
        </row>
        <row r="1626">
          <cell r="A1626" t="str">
            <v>CSN:</v>
          </cell>
          <cell r="B1626">
            <v>0</v>
          </cell>
        </row>
        <row r="1627">
          <cell r="A1627" t="str">
            <v>Borrowed Hours:</v>
          </cell>
          <cell r="B1627">
            <v>0</v>
          </cell>
        </row>
        <row r="1628">
          <cell r="B1628">
            <v>0</v>
          </cell>
        </row>
        <row r="1629">
          <cell r="A1629" t="str">
            <v>Last Check 2000 Hours:</v>
          </cell>
          <cell r="B1629" t="str">
            <v>-</v>
          </cell>
        </row>
        <row r="1630">
          <cell r="A1630" t="str">
            <v>Last Check Date:</v>
          </cell>
          <cell r="B1630" t="str">
            <v>-</v>
          </cell>
          <cell r="C1630" t="str">
            <v>Due Date:</v>
          </cell>
          <cell r="E1630" t="str">
            <v>remaining = -40626 day(s)</v>
          </cell>
        </row>
        <row r="1631">
          <cell r="C1631" t="str">
            <v>Due at TSN:</v>
          </cell>
          <cell r="D1631" t="str">
            <v>:00</v>
          </cell>
          <cell r="E1631" t="str">
            <v>remaining = :00 hour(s)</v>
          </cell>
        </row>
        <row r="1632">
          <cell r="A1632" t="str">
            <v>TSN:</v>
          </cell>
          <cell r="B1632">
            <v>0</v>
          </cell>
          <cell r="C1632" t="str">
            <v>Estimated Due Date:</v>
          </cell>
          <cell r="D1632">
            <v>0</v>
          </cell>
          <cell r="E1632" t="str">
            <v>remaining = -40626 day(s)</v>
          </cell>
        </row>
        <row r="1633">
          <cell r="B1633">
            <v>0</v>
          </cell>
        </row>
        <row r="1634">
          <cell r="A1634" t="str">
            <v>CSN:</v>
          </cell>
          <cell r="B1634">
            <v>0</v>
          </cell>
        </row>
        <row r="1635">
          <cell r="A1635" t="str">
            <v>Borrowed Hours:</v>
          </cell>
          <cell r="B1635">
            <v>0</v>
          </cell>
        </row>
        <row r="1636">
          <cell r="B1636">
            <v>0</v>
          </cell>
        </row>
        <row r="1700">
          <cell r="A1700" t="str">
            <v>Aircraft Type:</v>
          </cell>
          <cell r="C1700" t="str">
            <v>CMR Expiry:</v>
          </cell>
          <cell r="E1700" t="str">
            <v>remaining = -40626 day(s)</v>
          </cell>
        </row>
        <row r="1701">
          <cell r="A1701" t="str">
            <v>Aircraft Regn:</v>
          </cell>
          <cell r="C1701" t="str">
            <v>CMR Reference:</v>
          </cell>
        </row>
        <row r="1702">
          <cell r="A1702" t="str">
            <v>Serial Number:</v>
          </cell>
          <cell r="C1702" t="str">
            <v>C of A Expiry:</v>
          </cell>
          <cell r="E1702" t="str">
            <v>remaining = -40626 day(s)</v>
          </cell>
        </row>
        <row r="1703">
          <cell r="A1703" t="str">
            <v>Manufactured Date:</v>
          </cell>
          <cell r="C1703" t="str">
            <v>C of A Reference:</v>
          </cell>
        </row>
        <row r="1704">
          <cell r="C1704" t="str">
            <v>C of A Test Flt Due:</v>
          </cell>
          <cell r="D1704">
            <v>-45</v>
          </cell>
          <cell r="E1704" t="str">
            <v>remaining = -40671 day(s)</v>
          </cell>
        </row>
        <row r="1705">
          <cell r="A1705" t="str">
            <v>Status as of:</v>
          </cell>
          <cell r="C1705" t="str">
            <v>Radio License Expiry:</v>
          </cell>
          <cell r="E1705" t="str">
            <v>remaining = -40626 day(s)</v>
          </cell>
        </row>
        <row r="1706">
          <cell r="A1706" t="str">
            <v>TSN:</v>
          </cell>
          <cell r="C1706" t="str">
            <v>Radio License Reference:</v>
          </cell>
        </row>
        <row r="1707">
          <cell r="C1707" t="str">
            <v>Annual Compass Swing Expiry:</v>
          </cell>
          <cell r="E1707" t="str">
            <v>remaining = -40626 day(s)</v>
          </cell>
        </row>
        <row r="1708">
          <cell r="A1708" t="str">
            <v>CSN:</v>
          </cell>
          <cell r="C1708" t="str">
            <v>Annual Radio Inspection:</v>
          </cell>
          <cell r="E1708" t="str">
            <v>remaining = -40626 day(s)</v>
          </cell>
        </row>
        <row r="1709">
          <cell r="A1709" t="str">
            <v>Technical Log no:</v>
          </cell>
        </row>
        <row r="1713">
          <cell r="A1713" t="str">
            <v>Last Check 100 / 200 Hours:</v>
          </cell>
          <cell r="C1713" t="str">
            <v>Next Check:</v>
          </cell>
          <cell r="D1713">
            <v>0</v>
          </cell>
        </row>
        <row r="1714">
          <cell r="A1714" t="str">
            <v>Last Check Date:</v>
          </cell>
          <cell r="C1714" t="str">
            <v>Due Date:</v>
          </cell>
          <cell r="E1714" t="str">
            <v>remaining = -40626 day(s)</v>
          </cell>
        </row>
        <row r="1715">
          <cell r="A1715" t="str">
            <v>CRS-SMI Reference:</v>
          </cell>
          <cell r="C1715" t="str">
            <v>Due at TSN:</v>
          </cell>
          <cell r="D1715" t="str">
            <v>:00</v>
          </cell>
          <cell r="E1715" t="str">
            <v>remaining = :00 hour(s)</v>
          </cell>
        </row>
        <row r="1716">
          <cell r="A1716" t="str">
            <v>TSN:</v>
          </cell>
          <cell r="C1716" t="str">
            <v>Estimated Due Date:</v>
          </cell>
          <cell r="D1716">
            <v>0</v>
          </cell>
          <cell r="E1716" t="str">
            <v>remaining = -40626 day(s)</v>
          </cell>
        </row>
        <row r="1718">
          <cell r="A1718" t="str">
            <v>CSN:</v>
          </cell>
        </row>
        <row r="1719">
          <cell r="A1719" t="str">
            <v>Borrowed Hours:</v>
          </cell>
          <cell r="B1719">
            <v>0</v>
          </cell>
        </row>
        <row r="1720">
          <cell r="B1720">
            <v>0</v>
          </cell>
        </row>
        <row r="1721">
          <cell r="A1721" t="str">
            <v>Last Check 1000 Hours:</v>
          </cell>
          <cell r="B1721" t="str">
            <v>-</v>
          </cell>
        </row>
        <row r="1722">
          <cell r="A1722" t="str">
            <v>Last Check Date:</v>
          </cell>
          <cell r="B1722" t="str">
            <v>-</v>
          </cell>
          <cell r="C1722" t="str">
            <v>Due Date:</v>
          </cell>
          <cell r="E1722" t="str">
            <v>remaining = -40626 day(s)</v>
          </cell>
        </row>
        <row r="1723">
          <cell r="A1723" t="str">
            <v>CRS-SMI Reference:</v>
          </cell>
          <cell r="B1723" t="str">
            <v>-</v>
          </cell>
          <cell r="C1723" t="str">
            <v>Due at TSN:</v>
          </cell>
          <cell r="D1723" t="str">
            <v>:00</v>
          </cell>
          <cell r="E1723" t="str">
            <v>remaining = :00 hour(s)</v>
          </cell>
        </row>
        <row r="1724">
          <cell r="A1724" t="str">
            <v>TSN:</v>
          </cell>
          <cell r="B1724">
            <v>0</v>
          </cell>
          <cell r="C1724" t="str">
            <v>Estimated Due Date:</v>
          </cell>
          <cell r="D1724">
            <v>0</v>
          </cell>
          <cell r="E1724" t="str">
            <v>remaining = -40626 day(s)</v>
          </cell>
        </row>
        <row r="1725">
          <cell r="B1725">
            <v>0</v>
          </cell>
        </row>
        <row r="1726">
          <cell r="A1726" t="str">
            <v>CSN:</v>
          </cell>
          <cell r="B1726">
            <v>0</v>
          </cell>
        </row>
        <row r="1727">
          <cell r="A1727" t="str">
            <v>Borrowed Hours:</v>
          </cell>
          <cell r="B1727">
            <v>0</v>
          </cell>
        </row>
        <row r="1728">
          <cell r="B1728">
            <v>0</v>
          </cell>
        </row>
        <row r="1729">
          <cell r="A1729" t="str">
            <v>Last Check 2000 Hours:</v>
          </cell>
          <cell r="B1729" t="str">
            <v>-</v>
          </cell>
        </row>
        <row r="1730">
          <cell r="A1730" t="str">
            <v>Last Check Date:</v>
          </cell>
          <cell r="B1730" t="str">
            <v>-</v>
          </cell>
          <cell r="C1730" t="str">
            <v>Due Date:</v>
          </cell>
          <cell r="E1730" t="str">
            <v>remaining = -40626 day(s)</v>
          </cell>
        </row>
        <row r="1731">
          <cell r="C1731" t="str">
            <v>Due at TSN:</v>
          </cell>
          <cell r="D1731" t="str">
            <v>:00</v>
          </cell>
          <cell r="E1731" t="str">
            <v>remaining = :00 hour(s)</v>
          </cell>
        </row>
        <row r="1732">
          <cell r="A1732" t="str">
            <v>TSN:</v>
          </cell>
          <cell r="B1732">
            <v>0</v>
          </cell>
          <cell r="C1732" t="str">
            <v>Estimated Due Date:</v>
          </cell>
          <cell r="D1732">
            <v>0</v>
          </cell>
          <cell r="E1732" t="str">
            <v>remaining = -40626 day(s)</v>
          </cell>
        </row>
        <row r="1733">
          <cell r="B1733">
            <v>0</v>
          </cell>
        </row>
        <row r="1734">
          <cell r="A1734" t="str">
            <v>CSN:</v>
          </cell>
          <cell r="B1734">
            <v>0</v>
          </cell>
        </row>
        <row r="1735">
          <cell r="A1735" t="str">
            <v>Borrowed Hours:</v>
          </cell>
          <cell r="B1735">
            <v>0</v>
          </cell>
        </row>
        <row r="1736">
          <cell r="B1736">
            <v>0</v>
          </cell>
        </row>
        <row r="1800">
          <cell r="A1800" t="str">
            <v>Aircraft Type:</v>
          </cell>
          <cell r="C1800" t="str">
            <v>CMR Expiry:</v>
          </cell>
          <cell r="E1800" t="str">
            <v>remaining = -40626 day(s)</v>
          </cell>
        </row>
        <row r="1801">
          <cell r="A1801" t="str">
            <v>Aircraft Regn:</v>
          </cell>
          <cell r="C1801" t="str">
            <v>CMR Reference:</v>
          </cell>
        </row>
        <row r="1802">
          <cell r="A1802" t="str">
            <v>Serial Number:</v>
          </cell>
          <cell r="C1802" t="str">
            <v>C of A Expiry:</v>
          </cell>
          <cell r="E1802" t="str">
            <v>remaining = -40626 day(s)</v>
          </cell>
        </row>
        <row r="1803">
          <cell r="A1803" t="str">
            <v>Manufactured Date:</v>
          </cell>
          <cell r="C1803" t="str">
            <v>C of A Reference:</v>
          </cell>
        </row>
        <row r="1804">
          <cell r="C1804" t="str">
            <v>C of A Test Flt Due:</v>
          </cell>
          <cell r="D1804">
            <v>-45</v>
          </cell>
          <cell r="E1804" t="str">
            <v>remaining = -40671 day(s)</v>
          </cell>
        </row>
        <row r="1805">
          <cell r="A1805" t="str">
            <v>Status as of:</v>
          </cell>
          <cell r="C1805" t="str">
            <v>Radio License Expiry:</v>
          </cell>
          <cell r="E1805" t="str">
            <v>remaining = -40626 day(s)</v>
          </cell>
        </row>
        <row r="1806">
          <cell r="A1806" t="str">
            <v>TSN:</v>
          </cell>
          <cell r="C1806" t="str">
            <v>Radio License Reference:</v>
          </cell>
        </row>
        <row r="1807">
          <cell r="C1807" t="str">
            <v>Annual Compass Swing Expiry:</v>
          </cell>
          <cell r="E1807" t="str">
            <v>remaining = -40626 day(s)</v>
          </cell>
        </row>
        <row r="1808">
          <cell r="A1808" t="str">
            <v>CSN:</v>
          </cell>
          <cell r="C1808" t="str">
            <v>Annual Radio Inspection:</v>
          </cell>
          <cell r="E1808" t="str">
            <v>remaining = -40626 day(s)</v>
          </cell>
        </row>
        <row r="1809">
          <cell r="A1809" t="str">
            <v>Technical Log no:</v>
          </cell>
        </row>
        <row r="1813">
          <cell r="A1813" t="str">
            <v>Last Check 100 / 200 Hours:</v>
          </cell>
          <cell r="C1813" t="str">
            <v>Next Check:</v>
          </cell>
          <cell r="D1813">
            <v>0</v>
          </cell>
        </row>
        <row r="1814">
          <cell r="A1814" t="str">
            <v>Last Check Date:</v>
          </cell>
          <cell r="C1814" t="str">
            <v>Due Date:</v>
          </cell>
          <cell r="E1814" t="str">
            <v>remaining = -40626 day(s)</v>
          </cell>
        </row>
        <row r="1815">
          <cell r="A1815" t="str">
            <v>CRS-SMI Reference:</v>
          </cell>
          <cell r="C1815" t="str">
            <v>Due at TSN:</v>
          </cell>
          <cell r="D1815" t="str">
            <v>:00</v>
          </cell>
          <cell r="E1815" t="str">
            <v>remaining = :00 hour(s)</v>
          </cell>
        </row>
        <row r="1816">
          <cell r="A1816" t="str">
            <v>TSN:</v>
          </cell>
          <cell r="C1816" t="str">
            <v>Estimated Due Date:</v>
          </cell>
          <cell r="D1816">
            <v>0</v>
          </cell>
          <cell r="E1816" t="str">
            <v>remaining = -40626 day(s)</v>
          </cell>
        </row>
        <row r="1818">
          <cell r="A1818" t="str">
            <v>CSN:</v>
          </cell>
        </row>
        <row r="1819">
          <cell r="A1819" t="str">
            <v>Borrowed Hours:</v>
          </cell>
          <cell r="B1819">
            <v>0</v>
          </cell>
        </row>
        <row r="1820">
          <cell r="B1820">
            <v>0</v>
          </cell>
        </row>
        <row r="1821">
          <cell r="A1821" t="str">
            <v>Last Check 1000 Hours:</v>
          </cell>
          <cell r="B1821" t="str">
            <v>-</v>
          </cell>
        </row>
        <row r="1822">
          <cell r="A1822" t="str">
            <v>Last Check Date:</v>
          </cell>
          <cell r="B1822" t="str">
            <v>-</v>
          </cell>
          <cell r="C1822" t="str">
            <v>Due Date:</v>
          </cell>
          <cell r="E1822" t="str">
            <v>remaining = -40626 day(s)</v>
          </cell>
        </row>
        <row r="1823">
          <cell r="A1823" t="str">
            <v>CRS-SMI Reference:</v>
          </cell>
          <cell r="B1823" t="str">
            <v>-</v>
          </cell>
          <cell r="C1823" t="str">
            <v>Due at TSN:</v>
          </cell>
          <cell r="D1823" t="str">
            <v>:00</v>
          </cell>
          <cell r="E1823" t="str">
            <v>remaining = :00 hour(s)</v>
          </cell>
        </row>
        <row r="1824">
          <cell r="A1824" t="str">
            <v>TSN:</v>
          </cell>
          <cell r="B1824">
            <v>0</v>
          </cell>
          <cell r="C1824" t="str">
            <v>Estimated Due Date:</v>
          </cell>
          <cell r="D1824">
            <v>0</v>
          </cell>
          <cell r="E1824" t="str">
            <v>remaining = -40626 day(s)</v>
          </cell>
        </row>
        <row r="1825">
          <cell r="B1825">
            <v>0</v>
          </cell>
        </row>
        <row r="1826">
          <cell r="A1826" t="str">
            <v>CSN:</v>
          </cell>
          <cell r="B1826">
            <v>0</v>
          </cell>
        </row>
        <row r="1827">
          <cell r="A1827" t="str">
            <v>Borrowed Hours:</v>
          </cell>
          <cell r="B1827">
            <v>0</v>
          </cell>
        </row>
        <row r="1828">
          <cell r="B1828">
            <v>0</v>
          </cell>
        </row>
        <row r="1829">
          <cell r="A1829" t="str">
            <v>Last Check 2000 Hours:</v>
          </cell>
          <cell r="B1829" t="str">
            <v>-</v>
          </cell>
        </row>
        <row r="1830">
          <cell r="A1830" t="str">
            <v>Last Check Date:</v>
          </cell>
          <cell r="B1830" t="str">
            <v>-</v>
          </cell>
          <cell r="C1830" t="str">
            <v>Due Date:</v>
          </cell>
          <cell r="E1830" t="str">
            <v>remaining = -40626 day(s)</v>
          </cell>
        </row>
        <row r="1831">
          <cell r="C1831" t="str">
            <v>Due at TSN:</v>
          </cell>
          <cell r="D1831" t="str">
            <v>:00</v>
          </cell>
          <cell r="E1831" t="str">
            <v>remaining = :00 hour(s)</v>
          </cell>
        </row>
        <row r="1832">
          <cell r="A1832" t="str">
            <v>TSN:</v>
          </cell>
          <cell r="B1832">
            <v>0</v>
          </cell>
          <cell r="C1832" t="str">
            <v>Estimated Due Date:</v>
          </cell>
          <cell r="D1832">
            <v>0</v>
          </cell>
          <cell r="E1832" t="str">
            <v>remaining = -40626 day(s)</v>
          </cell>
        </row>
        <row r="1833">
          <cell r="B1833">
            <v>0</v>
          </cell>
        </row>
        <row r="1834">
          <cell r="A1834" t="str">
            <v>CSN:</v>
          </cell>
          <cell r="B1834">
            <v>0</v>
          </cell>
        </row>
        <row r="1835">
          <cell r="A1835" t="str">
            <v>Borrowed Hours:</v>
          </cell>
          <cell r="B1835">
            <v>0</v>
          </cell>
        </row>
        <row r="1836">
          <cell r="B1836">
            <v>0</v>
          </cell>
        </row>
        <row r="1900">
          <cell r="A1900" t="str">
            <v>Aircraft Type:</v>
          </cell>
          <cell r="C1900" t="str">
            <v>CMR Expiry:</v>
          </cell>
          <cell r="E1900" t="str">
            <v>remaining = -40626 day(s)</v>
          </cell>
        </row>
        <row r="1901">
          <cell r="A1901" t="str">
            <v>Aircraft Regn:</v>
          </cell>
          <cell r="C1901" t="str">
            <v>CMR Reference:</v>
          </cell>
        </row>
        <row r="1902">
          <cell r="A1902" t="str">
            <v>Serial Number:</v>
          </cell>
          <cell r="C1902" t="str">
            <v>C of A Expiry:</v>
          </cell>
          <cell r="E1902" t="str">
            <v>remaining = -40626 day(s)</v>
          </cell>
        </row>
        <row r="1903">
          <cell r="A1903" t="str">
            <v>Manufactured Date:</v>
          </cell>
          <cell r="C1903" t="str">
            <v>C of A Reference:</v>
          </cell>
        </row>
        <row r="1904">
          <cell r="C1904" t="str">
            <v>C of A Test Flt Due:</v>
          </cell>
          <cell r="D1904">
            <v>-45</v>
          </cell>
          <cell r="E1904" t="str">
            <v>remaining = -40671 day(s)</v>
          </cell>
        </row>
        <row r="1905">
          <cell r="A1905" t="str">
            <v>Status as of:</v>
          </cell>
          <cell r="C1905" t="str">
            <v>Radio License Expiry:</v>
          </cell>
          <cell r="E1905" t="str">
            <v>remaining = -40626 day(s)</v>
          </cell>
        </row>
        <row r="1906">
          <cell r="A1906" t="str">
            <v>TSN:</v>
          </cell>
          <cell r="C1906" t="str">
            <v>Radio License Reference:</v>
          </cell>
        </row>
        <row r="1907">
          <cell r="C1907" t="str">
            <v>Annual Compass Swing Expiry:</v>
          </cell>
          <cell r="E1907" t="str">
            <v>remaining = -40626 day(s)</v>
          </cell>
        </row>
        <row r="1908">
          <cell r="A1908" t="str">
            <v>CSN:</v>
          </cell>
          <cell r="C1908" t="str">
            <v>Annual Radio Inspection:</v>
          </cell>
          <cell r="E1908" t="str">
            <v>remaining = -40626 day(s)</v>
          </cell>
        </row>
        <row r="1909">
          <cell r="A1909" t="str">
            <v>Technical Log no:</v>
          </cell>
        </row>
        <row r="1913">
          <cell r="A1913" t="str">
            <v>Last Check 100 / 200 Hours:</v>
          </cell>
          <cell r="C1913" t="str">
            <v>Next Check:</v>
          </cell>
          <cell r="D1913">
            <v>0</v>
          </cell>
        </row>
        <row r="1914">
          <cell r="A1914" t="str">
            <v>Last Check Date:</v>
          </cell>
          <cell r="C1914" t="str">
            <v>Due Date:</v>
          </cell>
          <cell r="E1914" t="str">
            <v>remaining = -40626 day(s)</v>
          </cell>
        </row>
        <row r="1915">
          <cell r="A1915" t="str">
            <v>CRS-SMI Reference:</v>
          </cell>
          <cell r="C1915" t="str">
            <v>Due at TSN:</v>
          </cell>
          <cell r="D1915" t="str">
            <v>:00</v>
          </cell>
          <cell r="E1915" t="str">
            <v>remaining = :00 hour(s)</v>
          </cell>
        </row>
        <row r="1916">
          <cell r="A1916" t="str">
            <v>TSN:</v>
          </cell>
          <cell r="C1916" t="str">
            <v>Estimated Due Date:</v>
          </cell>
          <cell r="D1916">
            <v>0</v>
          </cell>
          <cell r="E1916" t="str">
            <v>remaining = -40626 day(s)</v>
          </cell>
        </row>
        <row r="1918">
          <cell r="A1918" t="str">
            <v>CSN:</v>
          </cell>
        </row>
        <row r="1919">
          <cell r="A1919" t="str">
            <v>Borrowed Hours:</v>
          </cell>
          <cell r="B1919">
            <v>0</v>
          </cell>
        </row>
        <row r="1920">
          <cell r="B1920">
            <v>0</v>
          </cell>
        </row>
        <row r="1921">
          <cell r="A1921" t="str">
            <v>Last Check 1000 Hours:</v>
          </cell>
          <cell r="B1921" t="str">
            <v>-</v>
          </cell>
        </row>
        <row r="1922">
          <cell r="A1922" t="str">
            <v>Last Check Date:</v>
          </cell>
          <cell r="B1922" t="str">
            <v>-</v>
          </cell>
          <cell r="C1922" t="str">
            <v>Due Date:</v>
          </cell>
          <cell r="E1922" t="str">
            <v>remaining = -40626 day(s)</v>
          </cell>
        </row>
        <row r="1923">
          <cell r="A1923" t="str">
            <v>CRS-SMI Reference:</v>
          </cell>
          <cell r="B1923" t="str">
            <v>-</v>
          </cell>
          <cell r="C1923" t="str">
            <v>Due at TSN:</v>
          </cell>
          <cell r="D1923" t="str">
            <v>:00</v>
          </cell>
          <cell r="E1923" t="str">
            <v>remaining = :00 hour(s)</v>
          </cell>
        </row>
        <row r="1924">
          <cell r="A1924" t="str">
            <v>TSN:</v>
          </cell>
          <cell r="B1924">
            <v>0</v>
          </cell>
          <cell r="C1924" t="str">
            <v>Estimated Due Date:</v>
          </cell>
          <cell r="D1924">
            <v>0</v>
          </cell>
          <cell r="E1924" t="str">
            <v>remaining = -40626 day(s)</v>
          </cell>
        </row>
        <row r="1925">
          <cell r="B1925">
            <v>0</v>
          </cell>
        </row>
        <row r="1926">
          <cell r="A1926" t="str">
            <v>CSN:</v>
          </cell>
          <cell r="B1926">
            <v>0</v>
          </cell>
        </row>
        <row r="1927">
          <cell r="A1927" t="str">
            <v>Borrowed Hours:</v>
          </cell>
          <cell r="B1927">
            <v>0</v>
          </cell>
        </row>
        <row r="1928">
          <cell r="B1928">
            <v>0</v>
          </cell>
        </row>
        <row r="1929">
          <cell r="A1929" t="str">
            <v>Last Check 2000 Hours:</v>
          </cell>
          <cell r="B1929" t="str">
            <v>-</v>
          </cell>
        </row>
        <row r="1930">
          <cell r="A1930" t="str">
            <v>Last Check Date:</v>
          </cell>
          <cell r="B1930" t="str">
            <v>-</v>
          </cell>
          <cell r="C1930" t="str">
            <v>Due Date:</v>
          </cell>
          <cell r="E1930" t="str">
            <v>remaining = -40626 day(s)</v>
          </cell>
        </row>
        <row r="1931">
          <cell r="C1931" t="str">
            <v>Due at TSN:</v>
          </cell>
          <cell r="D1931" t="str">
            <v>:00</v>
          </cell>
          <cell r="E1931" t="str">
            <v>remaining = :00 hour(s)</v>
          </cell>
        </row>
        <row r="1932">
          <cell r="A1932" t="str">
            <v>TSN:</v>
          </cell>
          <cell r="B1932">
            <v>0</v>
          </cell>
          <cell r="C1932" t="str">
            <v>Estimated Due Date:</v>
          </cell>
          <cell r="D1932">
            <v>0</v>
          </cell>
          <cell r="E1932" t="str">
            <v>remaining = -40626 day(s)</v>
          </cell>
        </row>
        <row r="1933">
          <cell r="B1933">
            <v>0</v>
          </cell>
        </row>
        <row r="1934">
          <cell r="A1934" t="str">
            <v>CSN:</v>
          </cell>
          <cell r="B1934">
            <v>0</v>
          </cell>
        </row>
        <row r="1935">
          <cell r="A1935" t="str">
            <v>Borrowed Hours:</v>
          </cell>
          <cell r="B1935">
            <v>0</v>
          </cell>
        </row>
        <row r="1936">
          <cell r="B1936">
            <v>0</v>
          </cell>
        </row>
        <row r="2000">
          <cell r="A2000" t="str">
            <v>Aircraft Type:</v>
          </cell>
          <cell r="C2000" t="str">
            <v>CMR Expiry:</v>
          </cell>
          <cell r="E2000" t="str">
            <v>remaining = -40626 day(s)</v>
          </cell>
        </row>
        <row r="2001">
          <cell r="A2001" t="str">
            <v>Aircraft Regn:</v>
          </cell>
          <cell r="C2001" t="str">
            <v>CMR Reference:</v>
          </cell>
        </row>
        <row r="2002">
          <cell r="A2002" t="str">
            <v>Serial Number:</v>
          </cell>
          <cell r="C2002" t="str">
            <v>C of A Expiry:</v>
          </cell>
          <cell r="E2002" t="str">
            <v>remaining = -40626 day(s)</v>
          </cell>
        </row>
        <row r="2003">
          <cell r="A2003" t="str">
            <v>Manufactured Date:</v>
          </cell>
          <cell r="C2003" t="str">
            <v>C of A Reference:</v>
          </cell>
        </row>
        <row r="2004">
          <cell r="C2004" t="str">
            <v>C of A Test Flt Due:</v>
          </cell>
          <cell r="D2004">
            <v>-45</v>
          </cell>
          <cell r="E2004" t="str">
            <v>remaining = -40671 day(s)</v>
          </cell>
        </row>
        <row r="2005">
          <cell r="A2005" t="str">
            <v>Status as of:</v>
          </cell>
          <cell r="C2005" t="str">
            <v>Radio License Expiry:</v>
          </cell>
          <cell r="E2005" t="str">
            <v>remaining = -40626 day(s)</v>
          </cell>
        </row>
        <row r="2006">
          <cell r="A2006" t="str">
            <v>TSN:</v>
          </cell>
          <cell r="C2006" t="str">
            <v>Radio License Reference:</v>
          </cell>
        </row>
        <row r="2007">
          <cell r="C2007" t="str">
            <v>Annual Compass Swing Expiry:</v>
          </cell>
          <cell r="E2007" t="str">
            <v>remaining = -40626 day(s)</v>
          </cell>
        </row>
        <row r="2008">
          <cell r="A2008" t="str">
            <v>CSN:</v>
          </cell>
          <cell r="C2008" t="str">
            <v>Annual Radio Inspection:</v>
          </cell>
          <cell r="E2008" t="str">
            <v>remaining = -40626 day(s)</v>
          </cell>
        </row>
        <row r="2009">
          <cell r="A2009" t="str">
            <v>Technical Log no:</v>
          </cell>
        </row>
        <row r="2013">
          <cell r="A2013" t="str">
            <v>Last Check 100 / 200 Hours:</v>
          </cell>
          <cell r="C2013" t="str">
            <v>Next Check:</v>
          </cell>
          <cell r="D2013">
            <v>0</v>
          </cell>
        </row>
        <row r="2014">
          <cell r="A2014" t="str">
            <v>Last Check Date:</v>
          </cell>
          <cell r="C2014" t="str">
            <v>Due Date:</v>
          </cell>
          <cell r="E2014" t="str">
            <v>remaining = -40626 day(s)</v>
          </cell>
        </row>
        <row r="2015">
          <cell r="A2015" t="str">
            <v>CRS-SMI Reference:</v>
          </cell>
          <cell r="C2015" t="str">
            <v>Due at TSN:</v>
          </cell>
          <cell r="D2015" t="str">
            <v>:00</v>
          </cell>
          <cell r="E2015" t="str">
            <v>remaining = :00 hour(s)</v>
          </cell>
        </row>
        <row r="2016">
          <cell r="A2016" t="str">
            <v>TSN:</v>
          </cell>
          <cell r="C2016" t="str">
            <v>Estimated Due Date:</v>
          </cell>
          <cell r="D2016">
            <v>0</v>
          </cell>
          <cell r="E2016" t="str">
            <v>remaining = -40626 day(s)</v>
          </cell>
        </row>
        <row r="2018">
          <cell r="A2018" t="str">
            <v>CSN:</v>
          </cell>
        </row>
        <row r="2019">
          <cell r="A2019" t="str">
            <v>Borrowed Hours:</v>
          </cell>
          <cell r="B2019">
            <v>0</v>
          </cell>
        </row>
        <row r="2020">
          <cell r="B2020">
            <v>0</v>
          </cell>
        </row>
        <row r="2021">
          <cell r="A2021" t="str">
            <v>Last Check 1000 Hours:</v>
          </cell>
          <cell r="B2021" t="str">
            <v>-</v>
          </cell>
        </row>
        <row r="2022">
          <cell r="A2022" t="str">
            <v>Last Check Date:</v>
          </cell>
          <cell r="B2022" t="str">
            <v>-</v>
          </cell>
          <cell r="C2022" t="str">
            <v>Due Date:</v>
          </cell>
          <cell r="E2022" t="str">
            <v>remaining = -40626 day(s)</v>
          </cell>
        </row>
        <row r="2023">
          <cell r="A2023" t="str">
            <v>CRS-SMI Reference:</v>
          </cell>
          <cell r="B2023" t="str">
            <v>-</v>
          </cell>
          <cell r="C2023" t="str">
            <v>Due at TSN:</v>
          </cell>
          <cell r="D2023" t="str">
            <v>:00</v>
          </cell>
          <cell r="E2023" t="str">
            <v>remaining = :00 hour(s)</v>
          </cell>
        </row>
        <row r="2024">
          <cell r="A2024" t="str">
            <v>TSN:</v>
          </cell>
          <cell r="B2024">
            <v>0</v>
          </cell>
          <cell r="C2024" t="str">
            <v>Estimated Due Date:</v>
          </cell>
          <cell r="D2024">
            <v>0</v>
          </cell>
          <cell r="E2024" t="str">
            <v>remaining = -40626 day(s)</v>
          </cell>
        </row>
        <row r="2025">
          <cell r="B2025">
            <v>0</v>
          </cell>
        </row>
        <row r="2026">
          <cell r="A2026" t="str">
            <v>CSN:</v>
          </cell>
          <cell r="B2026">
            <v>0</v>
          </cell>
        </row>
        <row r="2027">
          <cell r="A2027" t="str">
            <v>Borrowed Hours:</v>
          </cell>
          <cell r="B2027">
            <v>0</v>
          </cell>
        </row>
        <row r="2028">
          <cell r="B2028">
            <v>0</v>
          </cell>
        </row>
        <row r="2029">
          <cell r="A2029" t="str">
            <v>Last Check 2000 Hours:</v>
          </cell>
          <cell r="B2029" t="str">
            <v>-</v>
          </cell>
        </row>
        <row r="2030">
          <cell r="A2030" t="str">
            <v>Last Check Date:</v>
          </cell>
          <cell r="B2030" t="str">
            <v>-</v>
          </cell>
          <cell r="C2030" t="str">
            <v>Due Date:</v>
          </cell>
          <cell r="E2030" t="str">
            <v>remaining = -40626 day(s)</v>
          </cell>
        </row>
        <row r="2031">
          <cell r="C2031" t="str">
            <v>Due at TSN:</v>
          </cell>
          <cell r="D2031" t="str">
            <v>:00</v>
          </cell>
          <cell r="E2031" t="str">
            <v>remaining = :00 hour(s)</v>
          </cell>
        </row>
        <row r="2032">
          <cell r="A2032" t="str">
            <v>TSN:</v>
          </cell>
          <cell r="B2032">
            <v>0</v>
          </cell>
          <cell r="C2032" t="str">
            <v>Estimated Due Date:</v>
          </cell>
          <cell r="D2032">
            <v>0</v>
          </cell>
          <cell r="E2032" t="str">
            <v>remaining = -40626 day(s)</v>
          </cell>
        </row>
        <row r="2033">
          <cell r="B2033">
            <v>0</v>
          </cell>
        </row>
        <row r="2034">
          <cell r="A2034" t="str">
            <v>CSN:</v>
          </cell>
          <cell r="B2034">
            <v>0</v>
          </cell>
        </row>
        <row r="2035">
          <cell r="A2035" t="str">
            <v>Borrowed Hours:</v>
          </cell>
          <cell r="B2035">
            <v>0</v>
          </cell>
        </row>
        <row r="2036">
          <cell r="B2036">
            <v>0</v>
          </cell>
        </row>
        <row r="2100">
          <cell r="A2100" t="str">
            <v>Aircraft Type:</v>
          </cell>
          <cell r="C2100" t="str">
            <v>CMR Expiry:</v>
          </cell>
          <cell r="E2100" t="str">
            <v>remaining = -40626 day(s)</v>
          </cell>
        </row>
        <row r="2101">
          <cell r="A2101" t="str">
            <v>Aircraft Regn:</v>
          </cell>
          <cell r="C2101" t="str">
            <v>CMR Reference:</v>
          </cell>
        </row>
        <row r="2102">
          <cell r="A2102" t="str">
            <v>Serial Number:</v>
          </cell>
          <cell r="C2102" t="str">
            <v>C of A Expiry:</v>
          </cell>
          <cell r="E2102" t="str">
            <v>remaining = -40626 day(s)</v>
          </cell>
        </row>
        <row r="2103">
          <cell r="A2103" t="str">
            <v>Manufactured Date:</v>
          </cell>
          <cell r="C2103" t="str">
            <v>C of A Reference:</v>
          </cell>
        </row>
        <row r="2104">
          <cell r="C2104" t="str">
            <v>C of A Test Flt Due:</v>
          </cell>
          <cell r="D2104">
            <v>-45</v>
          </cell>
          <cell r="E2104" t="str">
            <v>remaining = -40671 day(s)</v>
          </cell>
        </row>
        <row r="2105">
          <cell r="A2105" t="str">
            <v>Status as of:</v>
          </cell>
          <cell r="C2105" t="str">
            <v>Radio License Expiry:</v>
          </cell>
          <cell r="E2105" t="str">
            <v>remaining = -40626 day(s)</v>
          </cell>
        </row>
        <row r="2106">
          <cell r="A2106" t="str">
            <v>TSN:</v>
          </cell>
          <cell r="C2106" t="str">
            <v>Radio License Reference:</v>
          </cell>
        </row>
        <row r="2107">
          <cell r="C2107" t="str">
            <v>Annual Compass Swing Expiry:</v>
          </cell>
          <cell r="E2107" t="str">
            <v>remaining = -40626 day(s)</v>
          </cell>
        </row>
        <row r="2108">
          <cell r="A2108" t="str">
            <v>CSN:</v>
          </cell>
          <cell r="C2108" t="str">
            <v>Annual Radio Inspection:</v>
          </cell>
          <cell r="E2108" t="str">
            <v>remaining = -40626 day(s)</v>
          </cell>
        </row>
        <row r="2109">
          <cell r="A2109" t="str">
            <v>Technical Log no:</v>
          </cell>
        </row>
        <row r="2113">
          <cell r="A2113" t="str">
            <v>Last Check 100 / 200 Hours:</v>
          </cell>
          <cell r="C2113" t="str">
            <v>Next Check:</v>
          </cell>
          <cell r="D2113">
            <v>0</v>
          </cell>
        </row>
        <row r="2114">
          <cell r="A2114" t="str">
            <v>Last Check Date:</v>
          </cell>
          <cell r="C2114" t="str">
            <v>Due Date:</v>
          </cell>
          <cell r="E2114" t="str">
            <v>remaining = -40626 day(s)</v>
          </cell>
        </row>
        <row r="2115">
          <cell r="A2115" t="str">
            <v>CRS-SMI Reference:</v>
          </cell>
          <cell r="C2115" t="str">
            <v>Due at TSN:</v>
          </cell>
          <cell r="D2115" t="str">
            <v>:00</v>
          </cell>
          <cell r="E2115" t="str">
            <v>remaining = :00 hour(s)</v>
          </cell>
        </row>
        <row r="2116">
          <cell r="A2116" t="str">
            <v>TSN:</v>
          </cell>
          <cell r="C2116" t="str">
            <v>Estimated Due Date:</v>
          </cell>
          <cell r="D2116">
            <v>0</v>
          </cell>
          <cell r="E2116" t="str">
            <v>remaining = -40626 day(s)</v>
          </cell>
        </row>
        <row r="2118">
          <cell r="A2118" t="str">
            <v>CSN:</v>
          </cell>
        </row>
        <row r="2119">
          <cell r="A2119" t="str">
            <v>Borrowed Hours:</v>
          </cell>
          <cell r="B2119">
            <v>0</v>
          </cell>
        </row>
        <row r="2120">
          <cell r="B2120">
            <v>0</v>
          </cell>
        </row>
        <row r="2121">
          <cell r="A2121" t="str">
            <v>Last Check 1000 Hours:</v>
          </cell>
          <cell r="B2121" t="str">
            <v>-</v>
          </cell>
        </row>
        <row r="2122">
          <cell r="A2122" t="str">
            <v>Last Check Date:</v>
          </cell>
          <cell r="B2122" t="str">
            <v>-</v>
          </cell>
          <cell r="C2122" t="str">
            <v>Due Date:</v>
          </cell>
          <cell r="E2122" t="str">
            <v>remaining = -40626 day(s)</v>
          </cell>
        </row>
        <row r="2123">
          <cell r="A2123" t="str">
            <v>CRS-SMI Reference:</v>
          </cell>
          <cell r="B2123" t="str">
            <v>-</v>
          </cell>
          <cell r="C2123" t="str">
            <v>Due at TSN:</v>
          </cell>
          <cell r="D2123" t="str">
            <v>:00</v>
          </cell>
          <cell r="E2123" t="str">
            <v>remaining = :00 hour(s)</v>
          </cell>
        </row>
        <row r="2124">
          <cell r="A2124" t="str">
            <v>TSN:</v>
          </cell>
          <cell r="B2124">
            <v>0</v>
          </cell>
          <cell r="C2124" t="str">
            <v>Estimated Due Date:</v>
          </cell>
          <cell r="D2124">
            <v>0</v>
          </cell>
          <cell r="E2124" t="str">
            <v>remaining = -40626 day(s)</v>
          </cell>
        </row>
        <row r="2125">
          <cell r="B2125">
            <v>0</v>
          </cell>
        </row>
        <row r="2126">
          <cell r="A2126" t="str">
            <v>CSN:</v>
          </cell>
          <cell r="B2126">
            <v>0</v>
          </cell>
        </row>
        <row r="2127">
          <cell r="A2127" t="str">
            <v>Borrowed Hours:</v>
          </cell>
          <cell r="B2127">
            <v>0</v>
          </cell>
        </row>
        <row r="2128">
          <cell r="B2128">
            <v>0</v>
          </cell>
        </row>
        <row r="2129">
          <cell r="A2129" t="str">
            <v>Last Check 2000 Hours:</v>
          </cell>
          <cell r="B2129" t="str">
            <v>-</v>
          </cell>
        </row>
        <row r="2130">
          <cell r="A2130" t="str">
            <v>Last Check Date:</v>
          </cell>
          <cell r="B2130" t="str">
            <v>-</v>
          </cell>
          <cell r="C2130" t="str">
            <v>Due Date:</v>
          </cell>
          <cell r="E2130" t="str">
            <v>remaining = -40626 day(s)</v>
          </cell>
        </row>
        <row r="2131">
          <cell r="C2131" t="str">
            <v>Due at TSN:</v>
          </cell>
          <cell r="D2131" t="str">
            <v>:00</v>
          </cell>
          <cell r="E2131" t="str">
            <v>remaining = :00 hour(s)</v>
          </cell>
        </row>
        <row r="2132">
          <cell r="A2132" t="str">
            <v>TSN:</v>
          </cell>
          <cell r="B2132">
            <v>0</v>
          </cell>
          <cell r="C2132" t="str">
            <v>Estimated Due Date:</v>
          </cell>
          <cell r="D2132">
            <v>0</v>
          </cell>
          <cell r="E2132" t="str">
            <v>remaining = -40626 day(s)</v>
          </cell>
        </row>
        <row r="2133">
          <cell r="B2133">
            <v>0</v>
          </cell>
        </row>
        <row r="2134">
          <cell r="A2134" t="str">
            <v>CSN:</v>
          </cell>
          <cell r="B2134">
            <v>0</v>
          </cell>
        </row>
        <row r="2135">
          <cell r="A2135" t="str">
            <v>Borrowed Hours:</v>
          </cell>
          <cell r="B2135">
            <v>0</v>
          </cell>
        </row>
        <row r="2136">
          <cell r="B2136">
            <v>0</v>
          </cell>
        </row>
        <row r="2200">
          <cell r="A2200" t="str">
            <v>Aircraft Type:</v>
          </cell>
          <cell r="C2200" t="str">
            <v>CMR Expiry:</v>
          </cell>
          <cell r="E2200" t="str">
            <v>remaining = -40626 day(s)</v>
          </cell>
        </row>
        <row r="2201">
          <cell r="A2201" t="str">
            <v>Aircraft Regn:</v>
          </cell>
          <cell r="C2201" t="str">
            <v>CMR Reference:</v>
          </cell>
        </row>
        <row r="2202">
          <cell r="A2202" t="str">
            <v>Serial Number:</v>
          </cell>
          <cell r="C2202" t="str">
            <v>C of A Expiry:</v>
          </cell>
          <cell r="E2202" t="str">
            <v>remaining = -40626 day(s)</v>
          </cell>
        </row>
        <row r="2203">
          <cell r="A2203" t="str">
            <v>Manufactured Date:</v>
          </cell>
          <cell r="C2203" t="str">
            <v>C of A Reference:</v>
          </cell>
        </row>
        <row r="2204">
          <cell r="C2204" t="str">
            <v>C of A Test Flt Due:</v>
          </cell>
          <cell r="D2204">
            <v>-45</v>
          </cell>
          <cell r="E2204" t="str">
            <v>remaining = -40671 day(s)</v>
          </cell>
        </row>
        <row r="2205">
          <cell r="A2205" t="str">
            <v>Status as of:</v>
          </cell>
          <cell r="C2205" t="str">
            <v>Radio License Expiry:</v>
          </cell>
          <cell r="E2205" t="str">
            <v>remaining = -40626 day(s)</v>
          </cell>
        </row>
        <row r="2206">
          <cell r="A2206" t="str">
            <v>TSN:</v>
          </cell>
          <cell r="C2206" t="str">
            <v>Radio License Reference:</v>
          </cell>
        </row>
        <row r="2207">
          <cell r="C2207" t="str">
            <v>Annual Compass Swing Expiry:</v>
          </cell>
          <cell r="E2207" t="str">
            <v>remaining = -40626 day(s)</v>
          </cell>
        </row>
        <row r="2208">
          <cell r="A2208" t="str">
            <v>CSN:</v>
          </cell>
          <cell r="C2208" t="str">
            <v>Annual Radio Inspection:</v>
          </cell>
          <cell r="E2208" t="str">
            <v>remaining = -40626 day(s)</v>
          </cell>
        </row>
        <row r="2209">
          <cell r="A2209" t="str">
            <v>Technical Log no:</v>
          </cell>
        </row>
        <row r="2213">
          <cell r="A2213" t="str">
            <v>Last Check 100 / 200 Hours:</v>
          </cell>
          <cell r="C2213" t="str">
            <v>Next Check:</v>
          </cell>
          <cell r="D2213">
            <v>0</v>
          </cell>
        </row>
        <row r="2214">
          <cell r="A2214" t="str">
            <v>Last Check Date:</v>
          </cell>
          <cell r="C2214" t="str">
            <v>Due Date:</v>
          </cell>
          <cell r="E2214" t="str">
            <v>remaining = -40626 day(s)</v>
          </cell>
        </row>
        <row r="2215">
          <cell r="A2215" t="str">
            <v>CRS-SMI Reference:</v>
          </cell>
          <cell r="C2215" t="str">
            <v>Due at TSN:</v>
          </cell>
          <cell r="D2215" t="str">
            <v>:00</v>
          </cell>
          <cell r="E2215" t="str">
            <v>remaining = :00 hour(s)</v>
          </cell>
        </row>
        <row r="2216">
          <cell r="A2216" t="str">
            <v>TSN:</v>
          </cell>
          <cell r="C2216" t="str">
            <v>Estimated Due Date:</v>
          </cell>
          <cell r="D2216">
            <v>0</v>
          </cell>
          <cell r="E2216" t="str">
            <v>remaining = -40626 day(s)</v>
          </cell>
        </row>
        <row r="2218">
          <cell r="A2218" t="str">
            <v>CSN:</v>
          </cell>
        </row>
        <row r="2219">
          <cell r="A2219" t="str">
            <v>Borrowed Hours:</v>
          </cell>
          <cell r="B2219">
            <v>0</v>
          </cell>
        </row>
        <row r="2220">
          <cell r="B2220">
            <v>0</v>
          </cell>
        </row>
        <row r="2221">
          <cell r="A2221" t="str">
            <v>Last Check 1000 Hours:</v>
          </cell>
          <cell r="B2221" t="str">
            <v>-</v>
          </cell>
        </row>
        <row r="2222">
          <cell r="A2222" t="str">
            <v>Last Check Date:</v>
          </cell>
          <cell r="B2222" t="str">
            <v>-</v>
          </cell>
          <cell r="C2222" t="str">
            <v>Due Date:</v>
          </cell>
          <cell r="E2222" t="str">
            <v>remaining = -40626 day(s)</v>
          </cell>
        </row>
        <row r="2223">
          <cell r="A2223" t="str">
            <v>CRS-SMI Reference:</v>
          </cell>
          <cell r="B2223" t="str">
            <v>-</v>
          </cell>
          <cell r="C2223" t="str">
            <v>Due at TSN:</v>
          </cell>
          <cell r="D2223" t="str">
            <v>:00</v>
          </cell>
          <cell r="E2223" t="str">
            <v>remaining = :00 hour(s)</v>
          </cell>
        </row>
        <row r="2224">
          <cell r="A2224" t="str">
            <v>TSN:</v>
          </cell>
          <cell r="B2224">
            <v>0</v>
          </cell>
          <cell r="C2224" t="str">
            <v>Estimated Due Date:</v>
          </cell>
          <cell r="D2224">
            <v>0</v>
          </cell>
          <cell r="E2224" t="str">
            <v>remaining = -40626 day(s)</v>
          </cell>
        </row>
        <row r="2225">
          <cell r="B2225">
            <v>0</v>
          </cell>
        </row>
        <row r="2226">
          <cell r="A2226" t="str">
            <v>CSN:</v>
          </cell>
          <cell r="B2226">
            <v>0</v>
          </cell>
        </row>
        <row r="2227">
          <cell r="A2227" t="str">
            <v>Borrowed Hours:</v>
          </cell>
          <cell r="B2227">
            <v>0</v>
          </cell>
        </row>
        <row r="2228">
          <cell r="B2228">
            <v>0</v>
          </cell>
        </row>
        <row r="2229">
          <cell r="A2229" t="str">
            <v>Last Check 2000 Hours:</v>
          </cell>
          <cell r="B2229" t="str">
            <v>-</v>
          </cell>
        </row>
        <row r="2230">
          <cell r="A2230" t="str">
            <v>Last Check Date:</v>
          </cell>
          <cell r="B2230" t="str">
            <v>-</v>
          </cell>
          <cell r="C2230" t="str">
            <v>Due Date:</v>
          </cell>
          <cell r="E2230" t="str">
            <v>remaining = -40626 day(s)</v>
          </cell>
        </row>
        <row r="2231">
          <cell r="C2231" t="str">
            <v>Due at TSN:</v>
          </cell>
          <cell r="D2231" t="str">
            <v>:00</v>
          </cell>
          <cell r="E2231" t="str">
            <v>remaining = :00 hour(s)</v>
          </cell>
        </row>
        <row r="2232">
          <cell r="A2232" t="str">
            <v>TSN:</v>
          </cell>
          <cell r="B2232">
            <v>0</v>
          </cell>
          <cell r="C2232" t="str">
            <v>Estimated Due Date:</v>
          </cell>
          <cell r="D2232">
            <v>0</v>
          </cell>
          <cell r="E2232" t="str">
            <v>remaining = -40626 day(s)</v>
          </cell>
        </row>
        <row r="2233">
          <cell r="B2233">
            <v>0</v>
          </cell>
        </row>
        <row r="2234">
          <cell r="A2234" t="str">
            <v>CSN:</v>
          </cell>
          <cell r="B2234">
            <v>0</v>
          </cell>
        </row>
        <row r="2235">
          <cell r="A2235" t="str">
            <v>Borrowed Hours:</v>
          </cell>
          <cell r="B2235">
            <v>0</v>
          </cell>
        </row>
        <row r="2236">
          <cell r="B2236">
            <v>0</v>
          </cell>
        </row>
        <row r="2300">
          <cell r="A2300" t="str">
            <v>Aircraft Type:</v>
          </cell>
          <cell r="C2300" t="str">
            <v>CMR Expiry:</v>
          </cell>
          <cell r="E2300" t="str">
            <v>remaining = -40626 day(s)</v>
          </cell>
        </row>
        <row r="2301">
          <cell r="A2301" t="str">
            <v>Aircraft Regn:</v>
          </cell>
          <cell r="C2301" t="str">
            <v>CMR Reference:</v>
          </cell>
        </row>
        <row r="2302">
          <cell r="A2302" t="str">
            <v>Serial Number:</v>
          </cell>
          <cell r="C2302" t="str">
            <v>C of A Expiry:</v>
          </cell>
          <cell r="E2302" t="str">
            <v>remaining = -40626 day(s)</v>
          </cell>
        </row>
        <row r="2303">
          <cell r="A2303" t="str">
            <v>Manufactured Date:</v>
          </cell>
          <cell r="C2303" t="str">
            <v>C of A Reference:</v>
          </cell>
        </row>
        <row r="2304">
          <cell r="C2304" t="str">
            <v>C of A Test Flt Due:</v>
          </cell>
          <cell r="D2304">
            <v>-45</v>
          </cell>
          <cell r="E2304" t="str">
            <v>remaining = -40671 day(s)</v>
          </cell>
        </row>
        <row r="2305">
          <cell r="A2305" t="str">
            <v>Status as of:</v>
          </cell>
          <cell r="C2305" t="str">
            <v>Radio License Expiry:</v>
          </cell>
          <cell r="E2305" t="str">
            <v>remaining = -40626 day(s)</v>
          </cell>
        </row>
        <row r="2306">
          <cell r="A2306" t="str">
            <v>TSN:</v>
          </cell>
          <cell r="C2306" t="str">
            <v>Radio License Reference:</v>
          </cell>
        </row>
        <row r="2307">
          <cell r="C2307" t="str">
            <v>Annual Compass Swing Expiry:</v>
          </cell>
          <cell r="E2307" t="str">
            <v>remaining = -40626 day(s)</v>
          </cell>
        </row>
        <row r="2308">
          <cell r="A2308" t="str">
            <v>CSN:</v>
          </cell>
          <cell r="C2308" t="str">
            <v>Annual Radio Inspection:</v>
          </cell>
          <cell r="E2308" t="str">
            <v>remaining = -40626 day(s)</v>
          </cell>
        </row>
        <row r="2309">
          <cell r="A2309" t="str">
            <v>Technical Log no:</v>
          </cell>
        </row>
        <row r="2313">
          <cell r="A2313" t="str">
            <v>Last Check 100 / 200 Hours:</v>
          </cell>
          <cell r="C2313" t="str">
            <v>Next Check:</v>
          </cell>
          <cell r="D2313">
            <v>0</v>
          </cell>
        </row>
        <row r="2314">
          <cell r="A2314" t="str">
            <v>Last Check Date:</v>
          </cell>
          <cell r="C2314" t="str">
            <v>Due Date:</v>
          </cell>
          <cell r="E2314" t="str">
            <v>remaining = -40626 day(s)</v>
          </cell>
        </row>
        <row r="2315">
          <cell r="A2315" t="str">
            <v>CRS-SMI Reference:</v>
          </cell>
          <cell r="C2315" t="str">
            <v>Due at TSN:</v>
          </cell>
          <cell r="D2315" t="str">
            <v>:00</v>
          </cell>
          <cell r="E2315" t="str">
            <v>remaining = :00 hour(s)</v>
          </cell>
        </row>
        <row r="2316">
          <cell r="A2316" t="str">
            <v>TSN:</v>
          </cell>
          <cell r="C2316" t="str">
            <v>Estimated Due Date:</v>
          </cell>
          <cell r="D2316">
            <v>0</v>
          </cell>
          <cell r="E2316" t="str">
            <v>remaining = -40626 day(s)</v>
          </cell>
        </row>
        <row r="2318">
          <cell r="A2318" t="str">
            <v>CSN:</v>
          </cell>
        </row>
        <row r="2319">
          <cell r="A2319" t="str">
            <v>Borrowed Hours:</v>
          </cell>
          <cell r="B2319">
            <v>0</v>
          </cell>
        </row>
        <row r="2320">
          <cell r="B2320">
            <v>0</v>
          </cell>
        </row>
        <row r="2321">
          <cell r="A2321" t="str">
            <v>Last Check 1000 Hours:</v>
          </cell>
          <cell r="B2321" t="str">
            <v>-</v>
          </cell>
        </row>
        <row r="2322">
          <cell r="A2322" t="str">
            <v>Last Check Date:</v>
          </cell>
          <cell r="B2322" t="str">
            <v>-</v>
          </cell>
          <cell r="C2322" t="str">
            <v>Due Date:</v>
          </cell>
          <cell r="E2322" t="str">
            <v>remaining = -40626 day(s)</v>
          </cell>
        </row>
        <row r="2323">
          <cell r="A2323" t="str">
            <v>CRS-SMI Reference:</v>
          </cell>
          <cell r="B2323" t="str">
            <v>-</v>
          </cell>
          <cell r="C2323" t="str">
            <v>Due at TSN:</v>
          </cell>
          <cell r="D2323" t="str">
            <v>:00</v>
          </cell>
          <cell r="E2323" t="str">
            <v>remaining = :00 hour(s)</v>
          </cell>
        </row>
        <row r="2324">
          <cell r="A2324" t="str">
            <v>TSN:</v>
          </cell>
          <cell r="B2324">
            <v>0</v>
          </cell>
          <cell r="C2324" t="str">
            <v>Estimated Due Date:</v>
          </cell>
          <cell r="D2324">
            <v>0</v>
          </cell>
          <cell r="E2324" t="str">
            <v>remaining = -40626 day(s)</v>
          </cell>
        </row>
        <row r="2325">
          <cell r="B2325">
            <v>0</v>
          </cell>
        </row>
        <row r="2326">
          <cell r="A2326" t="str">
            <v>CSN:</v>
          </cell>
          <cell r="B2326">
            <v>0</v>
          </cell>
        </row>
        <row r="2327">
          <cell r="A2327" t="str">
            <v>Borrowed Hours:</v>
          </cell>
          <cell r="B2327">
            <v>0</v>
          </cell>
        </row>
        <row r="2328">
          <cell r="B2328">
            <v>0</v>
          </cell>
        </row>
        <row r="2329">
          <cell r="A2329" t="str">
            <v>Last Check 2000 Hours:</v>
          </cell>
          <cell r="B2329" t="str">
            <v>-</v>
          </cell>
        </row>
        <row r="2330">
          <cell r="A2330" t="str">
            <v>Last Check Date:</v>
          </cell>
          <cell r="B2330" t="str">
            <v>-</v>
          </cell>
          <cell r="C2330" t="str">
            <v>Due Date:</v>
          </cell>
          <cell r="E2330" t="str">
            <v>remaining = -40626 day(s)</v>
          </cell>
        </row>
        <row r="2331">
          <cell r="C2331" t="str">
            <v>Due at TSN:</v>
          </cell>
          <cell r="D2331" t="str">
            <v>:00</v>
          </cell>
          <cell r="E2331" t="str">
            <v>remaining = :00 hour(s)</v>
          </cell>
        </row>
        <row r="2332">
          <cell r="A2332" t="str">
            <v>TSN:</v>
          </cell>
          <cell r="B2332">
            <v>0</v>
          </cell>
          <cell r="C2332" t="str">
            <v>Estimated Due Date:</v>
          </cell>
          <cell r="D2332">
            <v>0</v>
          </cell>
          <cell r="E2332" t="str">
            <v>remaining = -40626 day(s)</v>
          </cell>
        </row>
        <row r="2333">
          <cell r="B2333">
            <v>0</v>
          </cell>
        </row>
        <row r="2334">
          <cell r="A2334" t="str">
            <v>CSN:</v>
          </cell>
          <cell r="B2334">
            <v>0</v>
          </cell>
        </row>
        <row r="2335">
          <cell r="A2335" t="str">
            <v>Borrowed Hours:</v>
          </cell>
          <cell r="B2335">
            <v>0</v>
          </cell>
        </row>
        <row r="2336">
          <cell r="B2336">
            <v>0</v>
          </cell>
        </row>
        <row r="2400">
          <cell r="A2400" t="str">
            <v>Aircraft Type:</v>
          </cell>
          <cell r="C2400" t="str">
            <v>CMR Expiry:</v>
          </cell>
          <cell r="E2400" t="str">
            <v>remaining = -40626 day(s)</v>
          </cell>
        </row>
        <row r="2401">
          <cell r="A2401" t="str">
            <v>Aircraft Regn:</v>
          </cell>
          <cell r="C2401" t="str">
            <v>CMR Reference:</v>
          </cell>
        </row>
        <row r="2402">
          <cell r="A2402" t="str">
            <v>Serial Number:</v>
          </cell>
          <cell r="C2402" t="str">
            <v>C of A Expiry:</v>
          </cell>
          <cell r="E2402" t="str">
            <v>remaining = -40626 day(s)</v>
          </cell>
        </row>
        <row r="2403">
          <cell r="A2403" t="str">
            <v>Manufactured Date:</v>
          </cell>
          <cell r="C2403" t="str">
            <v>C of A Reference:</v>
          </cell>
        </row>
        <row r="2404">
          <cell r="C2404" t="str">
            <v>C of A Test Flt Due:</v>
          </cell>
          <cell r="D2404">
            <v>-45</v>
          </cell>
          <cell r="E2404" t="str">
            <v>remaining = -40671 day(s)</v>
          </cell>
        </row>
        <row r="2405">
          <cell r="A2405" t="str">
            <v>Status as of:</v>
          </cell>
          <cell r="C2405" t="str">
            <v>Radio License Expiry:</v>
          </cell>
          <cell r="E2405" t="str">
            <v>remaining = -40626 day(s)</v>
          </cell>
        </row>
        <row r="2406">
          <cell r="A2406" t="str">
            <v>TSN:</v>
          </cell>
          <cell r="C2406" t="str">
            <v>Radio License Reference:</v>
          </cell>
        </row>
        <row r="2407">
          <cell r="C2407" t="str">
            <v>Annual Compass Swing Expiry:</v>
          </cell>
          <cell r="E2407" t="str">
            <v>remaining = -40626 day(s)</v>
          </cell>
        </row>
        <row r="2408">
          <cell r="A2408" t="str">
            <v>CSN:</v>
          </cell>
          <cell r="C2408" t="str">
            <v>Annual Radio Inspection:</v>
          </cell>
          <cell r="E2408" t="str">
            <v>remaining = -40626 day(s)</v>
          </cell>
        </row>
        <row r="2409">
          <cell r="A2409" t="str">
            <v>Technical Log no:</v>
          </cell>
        </row>
        <row r="2413">
          <cell r="A2413" t="str">
            <v>Last Check 100 / 200 Hours:</v>
          </cell>
          <cell r="C2413" t="str">
            <v>Next Check:</v>
          </cell>
          <cell r="D2413">
            <v>0</v>
          </cell>
        </row>
        <row r="2414">
          <cell r="A2414" t="str">
            <v>Last Check Date:</v>
          </cell>
          <cell r="C2414" t="str">
            <v>Due Date:</v>
          </cell>
          <cell r="E2414" t="str">
            <v>remaining = -40626 day(s)</v>
          </cell>
        </row>
        <row r="2415">
          <cell r="A2415" t="str">
            <v>CRS-SMI Reference:</v>
          </cell>
          <cell r="C2415" t="str">
            <v>Due at TSN:</v>
          </cell>
          <cell r="D2415" t="str">
            <v>:00</v>
          </cell>
          <cell r="E2415" t="str">
            <v>remaining = :00 hour(s)</v>
          </cell>
        </row>
        <row r="2416">
          <cell r="A2416" t="str">
            <v>TSN:</v>
          </cell>
          <cell r="C2416" t="str">
            <v>Estimated Due Date:</v>
          </cell>
          <cell r="D2416">
            <v>0</v>
          </cell>
          <cell r="E2416" t="str">
            <v>remaining = -40626 day(s)</v>
          </cell>
        </row>
        <row r="2418">
          <cell r="A2418" t="str">
            <v>CSN:</v>
          </cell>
        </row>
        <row r="2419">
          <cell r="A2419" t="str">
            <v>Borrowed Hours:</v>
          </cell>
          <cell r="B2419">
            <v>0</v>
          </cell>
        </row>
        <row r="2420">
          <cell r="B2420">
            <v>0</v>
          </cell>
        </row>
        <row r="2421">
          <cell r="A2421" t="str">
            <v>Last Check 1000 Hours:</v>
          </cell>
          <cell r="B2421" t="str">
            <v>-</v>
          </cell>
        </row>
        <row r="2422">
          <cell r="A2422" t="str">
            <v>Last Check Date:</v>
          </cell>
          <cell r="B2422" t="str">
            <v>-</v>
          </cell>
          <cell r="C2422" t="str">
            <v>Due Date:</v>
          </cell>
          <cell r="E2422" t="str">
            <v>remaining = -40626 day(s)</v>
          </cell>
        </row>
        <row r="2423">
          <cell r="A2423" t="str">
            <v>CRS-SMI Reference:</v>
          </cell>
          <cell r="B2423" t="str">
            <v>-</v>
          </cell>
          <cell r="C2423" t="str">
            <v>Due at TSN:</v>
          </cell>
          <cell r="D2423" t="str">
            <v>:00</v>
          </cell>
          <cell r="E2423" t="str">
            <v>remaining = :00 hour(s)</v>
          </cell>
        </row>
        <row r="2424">
          <cell r="A2424" t="str">
            <v>TSN:</v>
          </cell>
          <cell r="B2424">
            <v>0</v>
          </cell>
          <cell r="C2424" t="str">
            <v>Estimated Due Date:</v>
          </cell>
          <cell r="D2424">
            <v>0</v>
          </cell>
          <cell r="E2424" t="str">
            <v>remaining = -40626 day(s)</v>
          </cell>
        </row>
        <row r="2425">
          <cell r="B2425">
            <v>0</v>
          </cell>
        </row>
        <row r="2426">
          <cell r="A2426" t="str">
            <v>CSN:</v>
          </cell>
          <cell r="B2426">
            <v>0</v>
          </cell>
        </row>
        <row r="2427">
          <cell r="A2427" t="str">
            <v>Borrowed Hours:</v>
          </cell>
          <cell r="B2427">
            <v>0</v>
          </cell>
        </row>
        <row r="2428">
          <cell r="B2428">
            <v>0</v>
          </cell>
        </row>
        <row r="2429">
          <cell r="A2429" t="str">
            <v>Last Check 2000 Hours:</v>
          </cell>
          <cell r="B2429" t="str">
            <v>-</v>
          </cell>
        </row>
        <row r="2430">
          <cell r="A2430" t="str">
            <v>Last Check Date:</v>
          </cell>
          <cell r="B2430" t="str">
            <v>-</v>
          </cell>
          <cell r="C2430" t="str">
            <v>Due Date:</v>
          </cell>
          <cell r="E2430" t="str">
            <v>remaining = -40626 day(s)</v>
          </cell>
        </row>
        <row r="2431">
          <cell r="C2431" t="str">
            <v>Due at TSN:</v>
          </cell>
          <cell r="D2431" t="str">
            <v>:00</v>
          </cell>
          <cell r="E2431" t="str">
            <v>remaining = :00 hour(s)</v>
          </cell>
        </row>
        <row r="2432">
          <cell r="A2432" t="str">
            <v>TSN:</v>
          </cell>
          <cell r="B2432">
            <v>0</v>
          </cell>
          <cell r="C2432" t="str">
            <v>Estimated Due Date:</v>
          </cell>
          <cell r="D2432">
            <v>0</v>
          </cell>
          <cell r="E2432" t="str">
            <v>remaining = -40626 day(s)</v>
          </cell>
        </row>
        <row r="2433">
          <cell r="B2433">
            <v>0</v>
          </cell>
        </row>
        <row r="2434">
          <cell r="A2434" t="str">
            <v>CSN:</v>
          </cell>
          <cell r="B2434">
            <v>0</v>
          </cell>
        </row>
        <row r="2435">
          <cell r="A2435" t="str">
            <v>Borrowed Hours:</v>
          </cell>
          <cell r="B2435">
            <v>0</v>
          </cell>
        </row>
        <row r="2436">
          <cell r="B2436">
            <v>0</v>
          </cell>
        </row>
        <row r="2500">
          <cell r="A2500" t="str">
            <v>Aircraft Type:</v>
          </cell>
          <cell r="C2500" t="str">
            <v>CMR Expiry:</v>
          </cell>
          <cell r="E2500" t="str">
            <v>remaining = -40626 day(s)</v>
          </cell>
        </row>
        <row r="2501">
          <cell r="A2501" t="str">
            <v>Aircraft Regn:</v>
          </cell>
          <cell r="C2501" t="str">
            <v>CMR Reference:</v>
          </cell>
        </row>
        <row r="2502">
          <cell r="A2502" t="str">
            <v>Serial Number:</v>
          </cell>
          <cell r="C2502" t="str">
            <v>C of A Expiry:</v>
          </cell>
          <cell r="E2502" t="str">
            <v>remaining = -40626 day(s)</v>
          </cell>
        </row>
        <row r="2503">
          <cell r="A2503" t="str">
            <v>Manufactured Date:</v>
          </cell>
          <cell r="C2503" t="str">
            <v>C of A Reference:</v>
          </cell>
        </row>
        <row r="2504">
          <cell r="C2504" t="str">
            <v>C of A Test Flt Due:</v>
          </cell>
          <cell r="D2504">
            <v>-45</v>
          </cell>
          <cell r="E2504" t="str">
            <v>remaining = -40671 day(s)</v>
          </cell>
        </row>
        <row r="2505">
          <cell r="A2505" t="str">
            <v>Status as of:</v>
          </cell>
          <cell r="C2505" t="str">
            <v>Radio License Expiry:</v>
          </cell>
          <cell r="E2505" t="str">
            <v>remaining = -40626 day(s)</v>
          </cell>
        </row>
        <row r="2506">
          <cell r="A2506" t="str">
            <v>TSN:</v>
          </cell>
          <cell r="C2506" t="str">
            <v>Radio License Reference:</v>
          </cell>
        </row>
        <row r="2507">
          <cell r="C2507" t="str">
            <v>Annual Compass Swing Expiry:</v>
          </cell>
          <cell r="E2507" t="str">
            <v>remaining = -40626 day(s)</v>
          </cell>
        </row>
        <row r="2508">
          <cell r="A2508" t="str">
            <v>CSN:</v>
          </cell>
          <cell r="C2508" t="str">
            <v>Annual Radio Inspection:</v>
          </cell>
          <cell r="E2508" t="str">
            <v>remaining = -40626 day(s)</v>
          </cell>
        </row>
        <row r="2509">
          <cell r="A2509" t="str">
            <v>Technical Log no:</v>
          </cell>
        </row>
        <row r="2513">
          <cell r="A2513" t="str">
            <v>Last Check 100 / 200 Hours:</v>
          </cell>
          <cell r="C2513" t="str">
            <v>Next Check:</v>
          </cell>
          <cell r="D2513">
            <v>0</v>
          </cell>
        </row>
        <row r="2514">
          <cell r="A2514" t="str">
            <v>Last Check Date:</v>
          </cell>
          <cell r="C2514" t="str">
            <v>Due Date:</v>
          </cell>
          <cell r="E2514" t="str">
            <v>remaining = -40626 day(s)</v>
          </cell>
        </row>
        <row r="2515">
          <cell r="A2515" t="str">
            <v>CRS-SMI Reference:</v>
          </cell>
          <cell r="C2515" t="str">
            <v>Due at TSN:</v>
          </cell>
          <cell r="D2515" t="str">
            <v>:00</v>
          </cell>
          <cell r="E2515" t="str">
            <v>remaining = :00 hour(s)</v>
          </cell>
        </row>
        <row r="2516">
          <cell r="A2516" t="str">
            <v>TSN:</v>
          </cell>
          <cell r="C2516" t="str">
            <v>Estimated Due Date:</v>
          </cell>
          <cell r="D2516">
            <v>0</v>
          </cell>
          <cell r="E2516" t="str">
            <v>remaining = -40626 day(s)</v>
          </cell>
        </row>
        <row r="2518">
          <cell r="A2518" t="str">
            <v>CSN:</v>
          </cell>
        </row>
        <row r="2519">
          <cell r="A2519" t="str">
            <v>Borrowed Hours:</v>
          </cell>
          <cell r="B2519">
            <v>0</v>
          </cell>
        </row>
        <row r="2520">
          <cell r="B2520">
            <v>0</v>
          </cell>
        </row>
        <row r="2521">
          <cell r="A2521" t="str">
            <v>Last Check 1000 Hours:</v>
          </cell>
          <cell r="B2521" t="str">
            <v>-</v>
          </cell>
        </row>
        <row r="2522">
          <cell r="A2522" t="str">
            <v>Last Check Date:</v>
          </cell>
          <cell r="B2522" t="str">
            <v>-</v>
          </cell>
          <cell r="C2522" t="str">
            <v>Due Date:</v>
          </cell>
          <cell r="E2522" t="str">
            <v>remaining = -40626 day(s)</v>
          </cell>
        </row>
        <row r="2523">
          <cell r="A2523" t="str">
            <v>CRS-SMI Reference:</v>
          </cell>
          <cell r="B2523" t="str">
            <v>-</v>
          </cell>
          <cell r="C2523" t="str">
            <v>Due at TSN:</v>
          </cell>
          <cell r="D2523" t="str">
            <v>:00</v>
          </cell>
          <cell r="E2523" t="str">
            <v>remaining = :00 hour(s)</v>
          </cell>
        </row>
        <row r="2524">
          <cell r="A2524" t="str">
            <v>TSN:</v>
          </cell>
          <cell r="B2524">
            <v>0</v>
          </cell>
          <cell r="C2524" t="str">
            <v>Estimated Due Date:</v>
          </cell>
          <cell r="D2524">
            <v>0</v>
          </cell>
          <cell r="E2524" t="str">
            <v>remaining = -40626 day(s)</v>
          </cell>
        </row>
        <row r="2525">
          <cell r="B2525">
            <v>0</v>
          </cell>
        </row>
        <row r="2526">
          <cell r="A2526" t="str">
            <v>CSN:</v>
          </cell>
          <cell r="B2526">
            <v>0</v>
          </cell>
        </row>
        <row r="2527">
          <cell r="A2527" t="str">
            <v>Borrowed Hours:</v>
          </cell>
          <cell r="B2527">
            <v>0</v>
          </cell>
        </row>
        <row r="2528">
          <cell r="B2528">
            <v>0</v>
          </cell>
        </row>
        <row r="2529">
          <cell r="A2529" t="str">
            <v>Last Check 2000 Hours:</v>
          </cell>
          <cell r="B2529" t="str">
            <v>-</v>
          </cell>
        </row>
        <row r="2530">
          <cell r="A2530" t="str">
            <v>Last Check Date:</v>
          </cell>
          <cell r="B2530" t="str">
            <v>-</v>
          </cell>
          <cell r="C2530" t="str">
            <v>Due Date:</v>
          </cell>
          <cell r="E2530" t="str">
            <v>remaining = -40626 day(s)</v>
          </cell>
        </row>
        <row r="2531">
          <cell r="C2531" t="str">
            <v>Due at TSN:</v>
          </cell>
          <cell r="D2531" t="str">
            <v>:00</v>
          </cell>
          <cell r="E2531" t="str">
            <v>remaining = :00 hour(s)</v>
          </cell>
        </row>
        <row r="2532">
          <cell r="A2532" t="str">
            <v>TSN:</v>
          </cell>
          <cell r="B2532">
            <v>0</v>
          </cell>
          <cell r="C2532" t="str">
            <v>Estimated Due Date:</v>
          </cell>
          <cell r="D2532">
            <v>0</v>
          </cell>
          <cell r="E2532" t="str">
            <v>remaining = -40626 day(s)</v>
          </cell>
        </row>
        <row r="2533">
          <cell r="B2533">
            <v>0</v>
          </cell>
        </row>
        <row r="2534">
          <cell r="A2534" t="str">
            <v>CSN:</v>
          </cell>
          <cell r="B2534">
            <v>0</v>
          </cell>
        </row>
        <row r="2535">
          <cell r="A2535" t="str">
            <v>Borrowed Hours:</v>
          </cell>
          <cell r="B2535">
            <v>0</v>
          </cell>
        </row>
        <row r="2536">
          <cell r="B2536">
            <v>0</v>
          </cell>
        </row>
      </sheetData>
      <sheetData sheetId="1"/>
      <sheetData sheetId="2"/>
      <sheetData sheetId="3">
        <row r="3">
          <cell r="B3" t="str">
            <v>9M-HMI</v>
          </cell>
          <cell r="C3" t="e">
            <v>#REF!</v>
          </cell>
          <cell r="F3" t="str">
            <v>9M-HMJ</v>
          </cell>
          <cell r="G3">
            <v>458.3</v>
          </cell>
        </row>
        <row r="4">
          <cell r="B4" t="str">
            <v>9M-HMJ</v>
          </cell>
          <cell r="C4" t="e">
            <v>#REF!</v>
          </cell>
          <cell r="F4" t="str">
            <v>9M-HMX</v>
          </cell>
          <cell r="G4">
            <v>541.11666666666667</v>
          </cell>
        </row>
        <row r="5">
          <cell r="B5" t="str">
            <v>9M-HMK</v>
          </cell>
          <cell r="C5" t="e">
            <v>#REF!</v>
          </cell>
          <cell r="F5" t="str">
            <v>9M-HMU</v>
          </cell>
          <cell r="G5">
            <v>693.76666666666665</v>
          </cell>
        </row>
        <row r="6">
          <cell r="B6" t="str">
            <v>9M-HML</v>
          </cell>
          <cell r="C6" t="e">
            <v>#REF!</v>
          </cell>
          <cell r="F6" t="str">
            <v>9M-HMW</v>
          </cell>
          <cell r="G6">
            <v>712.5333333333333</v>
          </cell>
        </row>
        <row r="7">
          <cell r="B7" t="str">
            <v>9M-HMM</v>
          </cell>
          <cell r="C7" t="e">
            <v>#REF!</v>
          </cell>
          <cell r="F7" t="str">
            <v>9M-HMO</v>
          </cell>
          <cell r="G7">
            <v>747.61666666666667</v>
          </cell>
        </row>
        <row r="8">
          <cell r="B8" t="str">
            <v>9M-HMN</v>
          </cell>
          <cell r="C8" t="e">
            <v>#REF!</v>
          </cell>
          <cell r="F8" t="str">
            <v>9M-HMS</v>
          </cell>
          <cell r="G8">
            <v>748.15</v>
          </cell>
        </row>
        <row r="9">
          <cell r="B9" t="str">
            <v>9M-HMO</v>
          </cell>
          <cell r="C9" t="e">
            <v>#REF!</v>
          </cell>
          <cell r="F9" t="str">
            <v>9M-HMT</v>
          </cell>
          <cell r="G9">
            <v>774.16666666666663</v>
          </cell>
        </row>
        <row r="10">
          <cell r="B10" t="str">
            <v>9M-HMP</v>
          </cell>
          <cell r="C10" t="e">
            <v>#REF!</v>
          </cell>
          <cell r="F10" t="str">
            <v>9M-HMN</v>
          </cell>
          <cell r="G10">
            <v>774.76666666666665</v>
          </cell>
        </row>
        <row r="11">
          <cell r="B11" t="str">
            <v>9M-HMQ</v>
          </cell>
          <cell r="C11" t="e">
            <v>#REF!</v>
          </cell>
          <cell r="F11" t="str">
            <v>9M-HMI</v>
          </cell>
          <cell r="G11">
            <v>797.2833333333333</v>
          </cell>
        </row>
        <row r="12">
          <cell r="B12" t="str">
            <v>9M-HMR</v>
          </cell>
          <cell r="C12" t="e">
            <v>#REF!</v>
          </cell>
          <cell r="F12" t="str">
            <v>9M-HMP</v>
          </cell>
          <cell r="G12">
            <v>816.33333333333337</v>
          </cell>
        </row>
        <row r="13">
          <cell r="B13" t="str">
            <v>9M-HMS</v>
          </cell>
          <cell r="C13" t="e">
            <v>#REF!</v>
          </cell>
          <cell r="F13" t="str">
            <v>9M-HMY</v>
          </cell>
          <cell r="G13">
            <v>824.18333333333328</v>
          </cell>
        </row>
        <row r="14">
          <cell r="B14" t="str">
            <v>9M-HMT</v>
          </cell>
          <cell r="C14" t="e">
            <v>#REF!</v>
          </cell>
          <cell r="F14" t="str">
            <v>9M-HMV</v>
          </cell>
          <cell r="G14">
            <v>849.93333333333328</v>
          </cell>
        </row>
        <row r="15">
          <cell r="B15" t="str">
            <v>9M-HMU</v>
          </cell>
          <cell r="C15" t="e">
            <v>#REF!</v>
          </cell>
          <cell r="F15" t="str">
            <v>9M-HMM</v>
          </cell>
          <cell r="G15">
            <v>860.86666666666667</v>
          </cell>
        </row>
        <row r="16">
          <cell r="B16" t="str">
            <v>9M-HMV</v>
          </cell>
          <cell r="C16" t="e">
            <v>#REF!</v>
          </cell>
          <cell r="F16" t="str">
            <v>9M-HMQ</v>
          </cell>
          <cell r="G16">
            <v>882.5</v>
          </cell>
        </row>
        <row r="17">
          <cell r="B17" t="str">
            <v>9M-HMW</v>
          </cell>
          <cell r="C17" t="e">
            <v>#REF!</v>
          </cell>
          <cell r="F17" t="str">
            <v>9M-HMK</v>
          </cell>
          <cell r="G17">
            <v>891.48333333333335</v>
          </cell>
        </row>
        <row r="18">
          <cell r="B18" t="str">
            <v>9M-HMX</v>
          </cell>
          <cell r="C18" t="e">
            <v>#REF!</v>
          </cell>
          <cell r="F18" t="str">
            <v>9M-HML</v>
          </cell>
          <cell r="G18">
            <v>897.08333333333337</v>
          </cell>
        </row>
        <row r="19">
          <cell r="B19" t="str">
            <v>9M-HMY</v>
          </cell>
          <cell r="C19" t="e">
            <v>#REF!</v>
          </cell>
          <cell r="F19" t="str">
            <v>9M-HMB</v>
          </cell>
          <cell r="G19">
            <v>996.25</v>
          </cell>
        </row>
        <row r="20">
          <cell r="B20" t="str">
            <v>9M-HMZ</v>
          </cell>
          <cell r="C20" t="e">
            <v>#REF!</v>
          </cell>
          <cell r="F20" t="str">
            <v>9M-HMR</v>
          </cell>
          <cell r="G20">
            <v>996.2833333333333</v>
          </cell>
        </row>
        <row r="21">
          <cell r="B21" t="str">
            <v>9M-HMB</v>
          </cell>
          <cell r="C21" t="e">
            <v>#REF!</v>
          </cell>
          <cell r="F21" t="str">
            <v>9M-HMZ</v>
          </cell>
          <cell r="G21">
            <v>1010.1666666666666</v>
          </cell>
        </row>
      </sheetData>
      <sheetData sheetId="4"/>
      <sheetData sheetId="5"/>
      <sheetData sheetId="6"/>
      <sheetData sheetId="7">
        <row r="1">
          <cell r="A1" t="e">
            <v>#REF!</v>
          </cell>
          <cell r="B1">
            <v>1</v>
          </cell>
        </row>
        <row r="2">
          <cell r="A2" t="e">
            <v>#REF!</v>
          </cell>
          <cell r="B2">
            <v>2</v>
          </cell>
        </row>
        <row r="3">
          <cell r="A3" t="str">
            <v>Serviceable Aircraft</v>
          </cell>
          <cell r="B3">
            <v>3</v>
          </cell>
        </row>
        <row r="4">
          <cell r="A4" t="e">
            <v>#REF!</v>
          </cell>
          <cell r="B4">
            <v>4</v>
          </cell>
        </row>
        <row r="5">
          <cell r="A5" t="str">
            <v>TB10                                                                         Regn: 9M-HMH Total Hrs is 985.15                                Next chk is 100 Hours Inspn and                                                       remaining hrs is 50.0</v>
          </cell>
          <cell r="B5">
            <v>5</v>
          </cell>
        </row>
        <row r="6">
          <cell r="A6">
            <v>0</v>
          </cell>
          <cell r="B6" t="str">
            <v>ZZZZ</v>
          </cell>
        </row>
        <row r="7">
          <cell r="A7">
            <v>0</v>
          </cell>
          <cell r="B7" t="str">
            <v>ZZZZ</v>
          </cell>
        </row>
        <row r="8">
          <cell r="A8">
            <v>0</v>
          </cell>
          <cell r="B8" t="str">
            <v>ZZZZ</v>
          </cell>
        </row>
        <row r="9">
          <cell r="A9">
            <v>0</v>
          </cell>
          <cell r="B9" t="str">
            <v>ZZZZ</v>
          </cell>
        </row>
        <row r="10">
          <cell r="A10" t="str">
            <v>DA40D                                                                         Regn: 9M-HMI Total Hrs is 1198.35                                Next chk is 100 Hours Inspn and                                                       remaining hrs is 96.1</v>
          </cell>
          <cell r="B10">
            <v>6</v>
          </cell>
        </row>
        <row r="11">
          <cell r="A11" t="str">
            <v>DA40D                                                                         Regn: 9M-HMJ Total Hrs is 935.22                                Next chk is 100 Hours Inspn and                                                       remaining hrs is 45.0</v>
          </cell>
          <cell r="B11">
            <v>7</v>
          </cell>
        </row>
        <row r="12">
          <cell r="A12" t="str">
            <v>DA40D                                                                         Regn: 9M-HML Total Hrs is 1265.00                                Next chk is 100 Hours Inspn and                                                       remaining hrs is 28.5</v>
          </cell>
          <cell r="B12">
            <v>8</v>
          </cell>
        </row>
        <row r="13">
          <cell r="A13" t="str">
            <v>DA40D                                                                         Regn: 9M-HMM Total Hrs is 1098.20                                Next chk is 200 Hours Inspn and                                                       remaining hrs is 94.5</v>
          </cell>
          <cell r="B13">
            <v>9</v>
          </cell>
        </row>
        <row r="14">
          <cell r="A14" t="str">
            <v>DA40D                                                                         Regn: 9M-HMS Total Hrs is 1045.23                                Next chk is 100 Hours Inspn and                                                       remaining hrs is 49.1</v>
          </cell>
          <cell r="B14">
            <v>10</v>
          </cell>
        </row>
        <row r="15">
          <cell r="A15" t="str">
            <v>DA40D                                                                         Regn: 9M-HMT Total Hrs is 1259.00                                Next chk is 100 Hours Inspn and                                                       remaining hrs is 31.2</v>
          </cell>
          <cell r="B15">
            <v>11</v>
          </cell>
        </row>
        <row r="16">
          <cell r="A16" t="str">
            <v>DA40D                                                                         Regn: 9M-HMU Total Hrs is 1048.60                                Next chk is 100 Hours Inspn and                                                       remaining hrs is 41.6</v>
          </cell>
          <cell r="B16">
            <v>12</v>
          </cell>
        </row>
        <row r="17">
          <cell r="A17" t="str">
            <v>DA40D                                                                         Regn: 9M-HMV Total Hrs is 1248.02                                Next chk is 100 Hours Inspn and                                                       remaining hrs is 39.0</v>
          </cell>
          <cell r="B17">
            <v>13</v>
          </cell>
        </row>
        <row r="18">
          <cell r="A18" t="str">
            <v>DA40D                                                                         Regn: 9M-HMW Total Hrs is 990.25                                Next chk is 200 Hours Inspn and                                                       remaining hrs is 1.3</v>
          </cell>
          <cell r="B18">
            <v>14</v>
          </cell>
        </row>
        <row r="19">
          <cell r="A19" t="str">
            <v>DA40D                                                                         Regn: 9M-HMX Total Hrs is 951.43                                Next chk is 200 Hours Inspn and                                                       remaining hrs is 41.0</v>
          </cell>
          <cell r="B19">
            <v>15</v>
          </cell>
        </row>
        <row r="20">
          <cell r="A20">
            <v>0</v>
          </cell>
          <cell r="B20" t="str">
            <v>ZZZZ</v>
          </cell>
        </row>
        <row r="21">
          <cell r="A21">
            <v>0</v>
          </cell>
          <cell r="B21" t="str">
            <v>ZZZZ</v>
          </cell>
        </row>
        <row r="22">
          <cell r="A22">
            <v>0</v>
          </cell>
          <cell r="B22" t="str">
            <v>ZZZZ</v>
          </cell>
        </row>
        <row r="23">
          <cell r="A23">
            <v>0</v>
          </cell>
          <cell r="B23" t="str">
            <v>ZZZZ</v>
          </cell>
        </row>
        <row r="24">
          <cell r="A24">
            <v>0</v>
          </cell>
          <cell r="B24" t="str">
            <v>ZZZZ</v>
          </cell>
        </row>
        <row r="25">
          <cell r="A25">
            <v>0</v>
          </cell>
          <cell r="B25" t="str">
            <v>ZZZZ</v>
          </cell>
        </row>
        <row r="26">
          <cell r="A26" t="str">
            <v>DA42                                                                         Regn: 9M-HMB Total Hrs is 1487.25                                Next chk is 100 Hours Inspn and                                                       remaining hrs is 6.5</v>
          </cell>
          <cell r="B26">
            <v>16</v>
          </cell>
        </row>
        <row r="27">
          <cell r="A27" t="str">
            <v>DA42                                                                         Regn: 9M-HMY Total Hrs is 1108.18                                Next chk is 200 Hours Inspn and                                                       remaining hrs is 50.4</v>
          </cell>
          <cell r="B27">
            <v>17</v>
          </cell>
        </row>
        <row r="28">
          <cell r="A28" t="str">
            <v>DA42                                                                         Regn: 9M-HMZ Total Hrs is 1558.52                                Next chk is 200 Hours Inspn and                                                       remaining hrs is 23.1</v>
          </cell>
          <cell r="B28">
            <v>18</v>
          </cell>
        </row>
        <row r="29">
          <cell r="B29" t="str">
            <v>ZZZZ</v>
          </cell>
        </row>
        <row r="30">
          <cell r="A30" t="str">
            <v>Unserviceable Aircraft</v>
          </cell>
          <cell r="B30">
            <v>19</v>
          </cell>
        </row>
        <row r="31">
          <cell r="A31" t="e">
            <v>#REF!</v>
          </cell>
          <cell r="B31" t="e">
            <v>#REF!</v>
          </cell>
        </row>
        <row r="32">
          <cell r="A32" t="str">
            <v>TB10                                                                      Regn: 9M-HMD                                                                                                   reason: RPM fluctuate. Rectification require more ground time. Estimat</v>
          </cell>
          <cell r="B32" t="e">
            <v>#REF!</v>
          </cell>
        </row>
        <row r="33">
          <cell r="A33" t="str">
            <v>TB10                                                                      Regn: 9M-HME                                                                                                   reason: Engine fail to start. Estimate 06-Jul-07</v>
          </cell>
          <cell r="B33" t="e">
            <v>#REF!</v>
          </cell>
        </row>
        <row r="34">
          <cell r="A34" t="str">
            <v>TB10                                                                      Regn: 9M-HMF                                                                                                   reason: 50hrs insp. Estimate07-Jul-07</v>
          </cell>
          <cell r="B34" t="e">
            <v>#REF!</v>
          </cell>
        </row>
        <row r="35">
          <cell r="A35" t="str">
            <v>TB10                                                                      Regn: 9M-HMG                                                                                                   reason: Defect require spares. Awaiting spares from Aviall. Estimate 1</v>
          </cell>
          <cell r="B35" t="e">
            <v>#REF!</v>
          </cell>
        </row>
        <row r="36">
          <cell r="A36">
            <v>0</v>
          </cell>
          <cell r="B36" t="str">
            <v>ZZZZ</v>
          </cell>
        </row>
        <row r="37">
          <cell r="A37" t="str">
            <v>DA40D                                                                      Regn: 9M-HMK                                                                                                   reason: 200hrs inspn. Estimate 06-Jul-07</v>
          </cell>
          <cell r="B37" t="e">
            <v>#REF!</v>
          </cell>
        </row>
        <row r="38">
          <cell r="A38" t="str">
            <v>DA40D                                                                      Regn: 9M-HMN                                                                                                   reason: 1000 hrs insp + Engine change. Start 25-Jun-07. Eng to arrive</v>
          </cell>
          <cell r="B38" t="e">
            <v>#REF!</v>
          </cell>
        </row>
        <row r="39">
          <cell r="A39" t="str">
            <v>DA40D                                                                      Regn: 9M-HMO                                                                                                   reason: 1000 hrs + Engine change. Start 16-Jun-07. Engine rcvd 02-Jul</v>
          </cell>
          <cell r="B39" t="e">
            <v>#REF!</v>
          </cell>
        </row>
        <row r="40">
          <cell r="A40" t="str">
            <v>DA40D                                                                      Regn: 9M-HMP                                                                                                   reason: Planned to start on 1000 hrs insp+ Eng change on 07-Jul-07. A</v>
          </cell>
          <cell r="B40" t="e">
            <v>#REF!</v>
          </cell>
        </row>
        <row r="41">
          <cell r="A41" t="str">
            <v>DA40D                                                                      Regn: 9M-HMR                                                                                                   reason: 200hrs inspn. Nose landing found cracked. Insp period extende</v>
          </cell>
          <cell r="B41" t="e">
            <v>#REF!</v>
          </cell>
        </row>
        <row r="42">
          <cell r="A42">
            <v>0</v>
          </cell>
          <cell r="B42" t="str">
            <v>ZZZZ</v>
          </cell>
        </row>
        <row r="43">
          <cell r="A43">
            <v>0</v>
          </cell>
          <cell r="B43" t="str">
            <v>ZZZZ</v>
          </cell>
        </row>
        <row r="44">
          <cell r="A44">
            <v>0</v>
          </cell>
          <cell r="B44" t="str">
            <v>ZZZZ</v>
          </cell>
        </row>
        <row r="45">
          <cell r="A45">
            <v>0</v>
          </cell>
          <cell r="B45" t="str">
            <v>ZZZZ</v>
          </cell>
        </row>
        <row r="46">
          <cell r="A46">
            <v>0</v>
          </cell>
          <cell r="B46" t="str">
            <v>ZZZZ</v>
          </cell>
        </row>
        <row r="47">
          <cell r="A47">
            <v>0</v>
          </cell>
          <cell r="B47" t="str">
            <v>ZZZZ</v>
          </cell>
        </row>
        <row r="48">
          <cell r="A48">
            <v>0</v>
          </cell>
          <cell r="B48" t="str">
            <v>ZZZZ</v>
          </cell>
        </row>
        <row r="49">
          <cell r="A49">
            <v>0</v>
          </cell>
          <cell r="B49" t="str">
            <v>ZZZZ</v>
          </cell>
        </row>
        <row r="50">
          <cell r="A50">
            <v>0</v>
          </cell>
          <cell r="B50" t="str">
            <v>ZZZZ</v>
          </cell>
        </row>
        <row r="51">
          <cell r="A51">
            <v>0</v>
          </cell>
          <cell r="B51" t="str">
            <v>ZZZZ</v>
          </cell>
        </row>
        <row r="52">
          <cell r="A52">
            <v>0</v>
          </cell>
          <cell r="B52" t="str">
            <v>ZZZZ</v>
          </cell>
        </row>
        <row r="53">
          <cell r="A53">
            <v>0</v>
          </cell>
          <cell r="B53" t="str">
            <v>ZZZZ</v>
          </cell>
        </row>
        <row r="54">
          <cell r="A54">
            <v>0</v>
          </cell>
          <cell r="B54" t="str">
            <v>ZZZZ</v>
          </cell>
        </row>
      </sheetData>
      <sheetData sheetId="8">
        <row r="1">
          <cell r="A1" t="str">
            <v>Daily Aircraft Status and Hours Flown</v>
          </cell>
        </row>
        <row r="2">
          <cell r="A2" t="str">
            <v>04-Jul-2007 TB10 Total Hours Flown = 13.09 DA40D Total Hours Flown = 47.00 DA42 Total Hours Flown = 10.83 Total Fleet Hours Flown = 70.92</v>
          </cell>
        </row>
        <row r="3">
          <cell r="A3" t="str">
            <v>Serviceable Aircraft</v>
          </cell>
        </row>
        <row r="4">
          <cell r="A4" t="str">
            <v>TB10 = 1 DA40D = 10 DA42 = 3 AVGAS (100LL) Remaining: 52drums</v>
          </cell>
        </row>
        <row r="5">
          <cell r="A5" t="str">
            <v>TB10                                                                         Regn: 9M-HMH Total Hrs is 985.15                                Next chk is 100 Hours Inspn and                                                       remaining hrs is 50.0</v>
          </cell>
        </row>
        <row r="6">
          <cell r="A6" t="str">
            <v>DA40D                                                                         Regn: 9M-HMI Total Hrs is 1198.35                                Next chk is 100 Hours Inspn and                                                       remaining hrs is 96.1</v>
          </cell>
        </row>
        <row r="7">
          <cell r="A7" t="str">
            <v>DA40D                                                                         Regn: 9M-HMJ Total Hrs is 935.22                                Next chk is 100 Hours Inspn and                                                       remaining hrs is 45.0</v>
          </cell>
        </row>
        <row r="8">
          <cell r="A8" t="str">
            <v>DA40D                                                                         Regn: 9M-HML Total Hrs is 1265.00                                Next chk is 100 Hours Inspn and                                                       remaining hrs is 28.5</v>
          </cell>
        </row>
        <row r="9">
          <cell r="A9" t="str">
            <v>DA40D                                                                         Regn: 9M-HMM Total Hrs is 1098.20                                Next chk is 200 Hours Inspn and                                                       remaining hrs is 94.5</v>
          </cell>
        </row>
        <row r="10">
          <cell r="A10" t="str">
            <v>DA40D                                                                         Regn: 9M-HMS Total Hrs is 1045.23                                Next chk is 100 Hours Inspn and                                                       remaining hrs is 49.1</v>
          </cell>
        </row>
        <row r="11">
          <cell r="A11" t="str">
            <v>DA40D                                                                         Regn: 9M-HMT Total Hrs is 1259.00                                Next chk is 100 Hours Inspn and                                                       remaining hrs is 31.2</v>
          </cell>
        </row>
        <row r="12">
          <cell r="A12" t="str">
            <v>DA40D                                                                         Regn: 9M-HMU Total Hrs is 1048.60                                Next chk is 100 Hours Inspn and                                                       remaining hrs is 41.6</v>
          </cell>
        </row>
        <row r="13">
          <cell r="A13" t="str">
            <v>DA40D                                                                         Regn: 9M-HMV Total Hrs is 1248.02                                Next chk is 100 Hours Inspn and                                                       remaining hrs is 39.0</v>
          </cell>
        </row>
        <row r="14">
          <cell r="A14" t="str">
            <v>DA40D                                                                         Regn: 9M-HMW Total Hrs is 990.25                                Next chk is 200 Hours Inspn and                                                       remaining hrs is 1.3</v>
          </cell>
        </row>
        <row r="15">
          <cell r="A15" t="str">
            <v>DA40D                                                                         Regn: 9M-HMX Total Hrs is 951.43                                Next chk is 200 Hours Inspn and                                                       remaining hrs is 41.0</v>
          </cell>
        </row>
        <row r="16">
          <cell r="A16" t="str">
            <v>DA42                                                                         Regn: 9M-HMB Total Hrs is 1487.25                                Next chk is 100 Hours Inspn and                                                       remaining hrs is 6.5</v>
          </cell>
        </row>
        <row r="17">
          <cell r="A17" t="str">
            <v>DA42                                                                         Regn: 9M-HMY Total Hrs is 1108.18                                Next chk is 200 Hours Inspn and                                                       remaining hrs is 50.4</v>
          </cell>
        </row>
        <row r="18">
          <cell r="A18" t="str">
            <v>DA42                                                                         Regn: 9M-HMZ Total Hrs is 1558.52                                Next chk is 200 Hours Inspn and                                                       remaining hrs is 23.1</v>
          </cell>
        </row>
        <row r="19">
          <cell r="A19" t="str">
            <v>Unserviceable Aircraft</v>
          </cell>
        </row>
        <row r="20">
          <cell r="A20" t="str">
            <v>TB10 = 4 DA40D = 5 DA42 = 0</v>
          </cell>
        </row>
        <row r="21">
          <cell r="A21" t="str">
            <v>TB10                                                                      Regn: 9M-HMD                                                                                                   reason: RPM fluctuate. Rectification require more ground time. Estimat</v>
          </cell>
        </row>
        <row r="22">
          <cell r="A22" t="str">
            <v>TB10                                                                      Regn: 9M-HME                                                                                                   reason: Engine fail to start. Estimate 06-Jul-07</v>
          </cell>
        </row>
        <row r="23">
          <cell r="A23" t="str">
            <v>TB10                                                                      Regn: 9M-HMF                                                                                                   reason: 50hrs insp. Estimate07-Jul-07</v>
          </cell>
        </row>
        <row r="24">
          <cell r="A24" t="str">
            <v>TB10                                                                      Regn: 9M-HMG                                                                                                   reason: Defect require spares. Awaiting spares from Aviall. Estimate 1</v>
          </cell>
        </row>
        <row r="25">
          <cell r="A25" t="str">
            <v>DA40D                                                                      Regn: 9M-HMK                                                                                                   reason: 200hrs inspn. Estimate 06-Jul-07</v>
          </cell>
        </row>
        <row r="26">
          <cell r="A26" t="str">
            <v>DA40D                                                                      Regn: 9M-HMN                                                                                                   reason: 1000 hrs insp + Engine change. Start 25-Jun-07. Eng to arrive</v>
          </cell>
        </row>
        <row r="27">
          <cell r="A27" t="str">
            <v>DA40D                                                                      Regn: 9M-HMO                                                                                                   reason: 1000 hrs + Engine change. Start 16-Jun-07. Engine rcvd 02-Jul</v>
          </cell>
        </row>
        <row r="28">
          <cell r="A28" t="str">
            <v>DA40D                                                                      Regn: 9M-HMP                                                                                                   reason: Planned to start on 1000 hrs insp+ Eng change on 07-Jul-07. A</v>
          </cell>
        </row>
        <row r="29">
          <cell r="A29" t="str">
            <v>DA40D                                                                      Regn: 9M-HMR                                                                                                   reason: 200hrs inspn. Nose landing found cracked. Insp period extende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7"/>
    <pageSetUpPr fitToPage="1"/>
  </sheetPr>
  <dimension ref="A1:IW107"/>
  <sheetViews>
    <sheetView view="pageBreakPreview" topLeftCell="A16" zoomScale="90" zoomScaleNormal="90" workbookViewId="0">
      <selection activeCell="C64" sqref="C64:AP64"/>
    </sheetView>
  </sheetViews>
  <sheetFormatPr defaultColWidth="9" defaultRowHeight="18" customHeight="1"/>
  <cols>
    <col min="1" max="1" width="9.140625" style="295" customWidth="1"/>
    <col min="2" max="2" width="5.7109375" style="295" customWidth="1"/>
    <col min="3" max="3" width="4" style="295" customWidth="1"/>
    <col min="4" max="4" width="3.28515625" style="296" customWidth="1"/>
    <col min="5" max="7" width="3.28515625" style="297" customWidth="1"/>
    <col min="8" max="8" width="3.28515625" style="296" customWidth="1"/>
    <col min="9" max="9" width="3.28515625" style="297" customWidth="1"/>
    <col min="10" max="10" width="3.28515625" style="298" customWidth="1"/>
    <col min="11" max="11" width="3.28515625" style="296" customWidth="1"/>
    <col min="12" max="12" width="3.28515625" style="297" customWidth="1"/>
    <col min="13" max="13" width="3.28515625" style="298" customWidth="1"/>
    <col min="14" max="14" width="3.28515625" style="296" customWidth="1"/>
    <col min="15" max="16" width="3.28515625" style="297" customWidth="1"/>
    <col min="17" max="17" width="3.28515625" style="299" customWidth="1"/>
    <col min="18" max="36" width="3.28515625" style="300" customWidth="1"/>
    <col min="37" max="37" width="3.85546875" style="300" customWidth="1"/>
    <col min="38" max="50" width="3.28515625" style="300" customWidth="1"/>
    <col min="51" max="59" width="5.7109375" style="300" customWidth="1"/>
    <col min="60" max="60" width="6.85546875" style="300" customWidth="1"/>
    <col min="61" max="61" width="8.5703125" style="300" customWidth="1"/>
    <col min="62" max="63" width="11" style="300" customWidth="1"/>
    <col min="64" max="67" width="2.28515625" style="300" customWidth="1"/>
    <col min="68" max="68" width="9" style="300" customWidth="1"/>
    <col min="69" max="257" width="2.28515625" style="300" customWidth="1"/>
    <col min="258" max="16384" width="9" style="2"/>
  </cols>
  <sheetData>
    <row r="1" spans="1:63" ht="18" customHeight="1">
      <c r="A1" s="301"/>
      <c r="B1" s="301"/>
      <c r="C1" s="301"/>
      <c r="D1" s="302"/>
      <c r="E1" s="303"/>
      <c r="F1" s="303"/>
      <c r="G1" s="303"/>
      <c r="H1" s="302"/>
      <c r="I1" s="303"/>
      <c r="J1" s="365"/>
      <c r="K1" s="302"/>
      <c r="L1" s="303"/>
      <c r="M1" s="365"/>
      <c r="N1" s="302"/>
      <c r="O1" s="303"/>
      <c r="P1" s="303"/>
      <c r="Q1" s="379"/>
      <c r="R1" s="357"/>
      <c r="S1" s="357"/>
      <c r="T1" s="357"/>
      <c r="U1" s="357"/>
      <c r="V1" s="357"/>
      <c r="W1" s="357"/>
      <c r="X1" s="357"/>
      <c r="Y1" s="357"/>
      <c r="Z1" s="357"/>
      <c r="AA1" s="357"/>
      <c r="AB1" s="357"/>
      <c r="AC1" s="357"/>
      <c r="AD1" s="357"/>
      <c r="AE1" s="357"/>
      <c r="AF1" s="357"/>
      <c r="AG1" s="357"/>
      <c r="AH1" s="357"/>
      <c r="AI1" s="357"/>
      <c r="AJ1" s="357"/>
      <c r="AK1" s="357"/>
      <c r="AL1" s="357"/>
      <c r="AM1" s="357"/>
      <c r="AN1" s="357"/>
      <c r="AO1" s="357"/>
      <c r="AP1" s="357"/>
      <c r="AQ1" s="357"/>
      <c r="AR1" s="357"/>
      <c r="AS1" s="357"/>
      <c r="AT1" s="357"/>
      <c r="AU1" s="357"/>
      <c r="AV1" s="357"/>
      <c r="AW1" s="357"/>
      <c r="AX1" s="357"/>
      <c r="AY1" s="357"/>
      <c r="AZ1" s="357"/>
      <c r="BA1" s="357"/>
      <c r="BB1" s="357"/>
      <c r="BC1" s="357"/>
      <c r="BD1" s="357"/>
      <c r="BE1" s="357"/>
      <c r="BF1" s="357"/>
      <c r="BG1" s="357"/>
      <c r="BH1" s="357"/>
      <c r="BI1" s="357"/>
      <c r="BJ1" s="466"/>
      <c r="BK1" s="466" t="s">
        <v>0</v>
      </c>
    </row>
    <row r="2" spans="1:63" ht="19.5" customHeight="1">
      <c r="A2" s="539" t="s">
        <v>1</v>
      </c>
      <c r="B2" s="539"/>
      <c r="C2" s="539"/>
      <c r="D2" s="539"/>
      <c r="E2" s="539"/>
      <c r="F2" s="539"/>
      <c r="G2" s="539"/>
      <c r="H2" s="539"/>
      <c r="I2" s="539"/>
      <c r="J2" s="539"/>
      <c r="K2" s="539"/>
      <c r="L2" s="539"/>
      <c r="M2" s="539"/>
      <c r="N2" s="539"/>
      <c r="O2" s="539"/>
      <c r="P2" s="539"/>
      <c r="Q2" s="539"/>
      <c r="R2" s="539"/>
      <c r="S2" s="539"/>
      <c r="T2" s="539"/>
      <c r="U2" s="539"/>
      <c r="V2" s="539"/>
      <c r="W2" s="539"/>
      <c r="X2" s="539"/>
      <c r="Y2" s="539"/>
      <c r="Z2" s="539"/>
      <c r="AA2" s="539"/>
      <c r="AB2" s="539"/>
      <c r="AC2" s="539"/>
      <c r="AD2" s="539"/>
      <c r="AE2" s="539"/>
      <c r="AF2" s="539"/>
      <c r="AG2" s="539"/>
      <c r="AH2" s="539"/>
      <c r="AI2" s="539"/>
      <c r="AJ2" s="539"/>
      <c r="AK2" s="539"/>
      <c r="AL2" s="539"/>
      <c r="AM2" s="539"/>
      <c r="AN2" s="539"/>
      <c r="AO2" s="539"/>
      <c r="AP2" s="539"/>
      <c r="AQ2" s="539"/>
      <c r="AR2" s="539"/>
      <c r="AS2" s="539"/>
      <c r="AT2" s="539"/>
      <c r="AU2" s="539"/>
      <c r="AV2" s="539"/>
      <c r="AW2" s="539"/>
      <c r="AX2" s="539"/>
      <c r="AY2" s="539"/>
      <c r="AZ2" s="539"/>
      <c r="BA2" s="539"/>
      <c r="BB2" s="539"/>
      <c r="BC2" s="539"/>
      <c r="BD2" s="539"/>
      <c r="BE2" s="539"/>
      <c r="BF2" s="539"/>
      <c r="BG2" s="539"/>
      <c r="BH2" s="539"/>
      <c r="BI2" s="539"/>
      <c r="BJ2" s="539"/>
      <c r="BK2" s="539"/>
    </row>
    <row r="3" spans="1:63" ht="18.75" customHeight="1">
      <c r="A3" s="304"/>
      <c r="B3" s="304"/>
      <c r="C3" s="304"/>
      <c r="D3" s="304"/>
      <c r="E3" s="304"/>
      <c r="F3" s="304"/>
      <c r="G3" s="304"/>
      <c r="H3" s="304"/>
      <c r="I3" s="304"/>
      <c r="J3" s="304"/>
      <c r="K3" s="304"/>
      <c r="L3" s="304"/>
      <c r="M3" s="304"/>
      <c r="N3" s="304"/>
      <c r="O3" s="304"/>
      <c r="P3" s="304"/>
      <c r="Q3" s="304"/>
      <c r="R3" s="304"/>
      <c r="S3" s="304"/>
      <c r="T3" s="304"/>
      <c r="U3" s="304"/>
      <c r="V3" s="304"/>
      <c r="W3" s="304"/>
      <c r="X3" s="304"/>
      <c r="Y3" s="304"/>
      <c r="Z3" s="304"/>
      <c r="AA3" s="304"/>
      <c r="AB3" s="304"/>
      <c r="AC3" s="304"/>
      <c r="AD3" s="304"/>
      <c r="AE3" s="304"/>
      <c r="AF3" s="304"/>
      <c r="AG3" s="304"/>
      <c r="AH3" s="304"/>
      <c r="AI3" s="304"/>
      <c r="AJ3" s="304"/>
      <c r="AK3" s="304"/>
      <c r="AL3" s="304"/>
      <c r="AM3" s="304"/>
      <c r="AN3" s="304"/>
      <c r="AO3" s="304"/>
      <c r="AP3" s="304"/>
      <c r="AQ3" s="304"/>
      <c r="AR3" s="304"/>
      <c r="AS3" s="304"/>
      <c r="AT3" s="304"/>
      <c r="AU3" s="304"/>
      <c r="AV3" s="304"/>
      <c r="AW3" s="304"/>
      <c r="AX3" s="304"/>
      <c r="AY3" s="304"/>
      <c r="AZ3" s="304"/>
      <c r="BA3" s="304"/>
      <c r="BB3" s="304"/>
      <c r="BC3" s="304"/>
      <c r="BD3" s="304"/>
      <c r="BE3" s="304"/>
      <c r="BF3" s="304"/>
      <c r="BG3" s="304"/>
      <c r="BH3" s="304"/>
      <c r="BI3" s="304"/>
      <c r="BJ3" s="304"/>
      <c r="BK3" s="304"/>
    </row>
    <row r="4" spans="1:63" ht="15" customHeight="1">
      <c r="A4" s="540" t="s">
        <v>2</v>
      </c>
      <c r="B4" s="540"/>
      <c r="C4" s="540"/>
      <c r="D4" s="540"/>
      <c r="E4" s="541" t="s">
        <v>3</v>
      </c>
      <c r="F4" s="541"/>
      <c r="G4" s="541"/>
      <c r="H4" s="541"/>
      <c r="I4" s="541"/>
      <c r="J4" s="541"/>
      <c r="K4" s="366"/>
      <c r="L4" s="366"/>
      <c r="M4" s="366"/>
      <c r="N4" s="366"/>
      <c r="O4" s="304"/>
      <c r="P4" s="304"/>
      <c r="Q4" s="304"/>
      <c r="R4" s="304"/>
      <c r="S4" s="304"/>
      <c r="T4" s="304"/>
      <c r="U4" s="304"/>
      <c r="V4" s="304"/>
      <c r="W4" s="304"/>
      <c r="X4" s="304"/>
      <c r="Y4" s="304"/>
      <c r="Z4" s="304"/>
      <c r="AA4" s="304"/>
      <c r="AB4" s="304"/>
      <c r="AC4" s="304"/>
      <c r="AD4" s="740"/>
      <c r="AE4" s="740"/>
      <c r="AF4" s="740"/>
      <c r="AG4" s="740"/>
      <c r="AH4" s="740"/>
      <c r="AI4" s="740"/>
      <c r="AJ4" s="740"/>
      <c r="AK4" s="740"/>
      <c r="AL4" s="740"/>
      <c r="AM4" s="740"/>
      <c r="AN4" s="740"/>
      <c r="AO4" s="304"/>
      <c r="AP4" s="304"/>
      <c r="AQ4" s="304"/>
      <c r="AR4" s="304"/>
      <c r="AS4" s="304"/>
      <c r="AT4" s="304"/>
      <c r="AU4" s="304"/>
      <c r="AV4" s="304"/>
      <c r="AW4" s="304"/>
      <c r="AX4" s="304"/>
      <c r="AY4" s="304"/>
      <c r="AZ4" s="304"/>
      <c r="BA4" s="304"/>
      <c r="BB4" s="304"/>
      <c r="BC4" s="304"/>
      <c r="BD4" s="304"/>
      <c r="BE4" s="304"/>
      <c r="BF4" s="304"/>
      <c r="BG4" s="304"/>
      <c r="BH4" s="304"/>
      <c r="BI4" s="304"/>
      <c r="BJ4" s="304"/>
      <c r="BK4" s="304"/>
    </row>
    <row r="5" spans="1:63" ht="15" customHeight="1">
      <c r="A5" s="540" t="s">
        <v>4</v>
      </c>
      <c r="B5" s="540"/>
      <c r="C5" s="540"/>
      <c r="D5" s="540"/>
      <c r="E5" s="542">
        <v>45295</v>
      </c>
      <c r="F5" s="542"/>
      <c r="G5" s="542"/>
      <c r="H5" s="542"/>
      <c r="I5" s="542"/>
      <c r="J5" s="542"/>
      <c r="K5" s="367"/>
      <c r="L5" s="367"/>
      <c r="M5" s="367"/>
      <c r="N5" s="367"/>
      <c r="O5" s="304"/>
      <c r="P5" s="304"/>
      <c r="Q5" s="304"/>
      <c r="R5" s="304"/>
      <c r="S5" s="304"/>
      <c r="T5" s="304"/>
      <c r="U5" s="304"/>
      <c r="V5" s="304"/>
      <c r="W5" s="304"/>
      <c r="X5" s="304"/>
      <c r="Y5" s="304"/>
      <c r="Z5" s="304"/>
      <c r="AA5" s="304"/>
      <c r="AB5" s="304"/>
      <c r="AC5" s="304"/>
      <c r="AD5" s="740"/>
      <c r="AE5" s="740"/>
      <c r="AF5" s="740"/>
      <c r="AG5" s="740"/>
      <c r="AH5" s="740"/>
      <c r="AI5" s="740"/>
      <c r="AJ5" s="740"/>
      <c r="AK5" s="740"/>
      <c r="AL5" s="740"/>
      <c r="AM5" s="740"/>
      <c r="AN5" s="740"/>
      <c r="AO5" s="304"/>
      <c r="AP5" s="304"/>
      <c r="AQ5" s="304"/>
      <c r="AR5" s="304"/>
      <c r="AS5" s="304"/>
      <c r="AT5" s="304"/>
      <c r="AU5" s="304"/>
      <c r="AV5" s="304"/>
      <c r="AW5" s="304"/>
      <c r="AX5" s="304"/>
      <c r="AY5" s="304"/>
      <c r="AZ5" s="304"/>
      <c r="BA5" s="304"/>
      <c r="BB5" s="304"/>
      <c r="BC5" s="304"/>
      <c r="BD5" s="304"/>
      <c r="BE5" s="304"/>
      <c r="BF5" s="304"/>
      <c r="BG5" s="304"/>
      <c r="BH5" s="304"/>
      <c r="BI5" s="304"/>
      <c r="BJ5" s="304"/>
      <c r="BK5" s="304"/>
    </row>
    <row r="6" spans="1:63" ht="15" customHeight="1">
      <c r="A6" s="305"/>
      <c r="B6" s="305"/>
      <c r="C6" s="305"/>
      <c r="D6" s="305"/>
      <c r="E6" s="305"/>
      <c r="F6" s="305"/>
      <c r="G6" s="305"/>
      <c r="H6" s="305"/>
      <c r="I6" s="305"/>
      <c r="J6" s="305"/>
      <c r="K6" s="305"/>
      <c r="L6" s="305"/>
      <c r="M6" s="305"/>
      <c r="N6" s="305"/>
      <c r="O6" s="305"/>
      <c r="P6" s="305"/>
      <c r="Q6" s="305"/>
      <c r="R6" s="305"/>
      <c r="S6" s="305"/>
      <c r="T6" s="305"/>
      <c r="U6" s="305"/>
      <c r="V6" s="305"/>
      <c r="W6" s="305"/>
      <c r="X6" s="305"/>
      <c r="Y6" s="305"/>
      <c r="Z6" s="305"/>
      <c r="AA6" s="305"/>
      <c r="AB6" s="305"/>
      <c r="AC6" s="305"/>
      <c r="AD6" s="305"/>
      <c r="AE6" s="305"/>
      <c r="AF6" s="305"/>
      <c r="AG6" s="305"/>
      <c r="AH6" s="305"/>
      <c r="AI6" s="305"/>
      <c r="AJ6" s="305"/>
      <c r="AK6" s="305"/>
      <c r="AL6" s="305"/>
      <c r="AM6" s="305"/>
      <c r="AN6" s="305"/>
      <c r="AO6" s="305"/>
      <c r="AP6" s="305"/>
      <c r="AQ6" s="305"/>
      <c r="AR6" s="305"/>
      <c r="AS6" s="305"/>
      <c r="AT6" s="305"/>
      <c r="AU6" s="305"/>
      <c r="AV6" s="305"/>
      <c r="AW6" s="305"/>
      <c r="AX6" s="305"/>
      <c r="AY6" s="305"/>
      <c r="AZ6" s="305"/>
      <c r="BA6" s="305"/>
      <c r="BB6" s="305"/>
      <c r="BC6" s="305"/>
      <c r="BD6" s="305"/>
      <c r="BE6" s="305"/>
      <c r="BF6" s="305"/>
      <c r="BG6" s="305"/>
      <c r="BH6" s="305"/>
      <c r="BI6" s="305"/>
      <c r="BJ6" s="305"/>
      <c r="BK6" s="305"/>
    </row>
    <row r="7" spans="1:63" ht="18" customHeight="1">
      <c r="A7" s="685" t="s">
        <v>5</v>
      </c>
      <c r="B7" s="694"/>
      <c r="C7" s="543" t="s">
        <v>6</v>
      </c>
      <c r="D7" s="544"/>
      <c r="E7" s="544"/>
      <c r="F7" s="544"/>
      <c r="G7" s="544"/>
      <c r="H7" s="544"/>
      <c r="I7" s="544"/>
      <c r="J7" s="544"/>
      <c r="K7" s="544"/>
      <c r="L7" s="544"/>
      <c r="M7" s="544"/>
      <c r="N7" s="544"/>
      <c r="O7" s="544"/>
      <c r="P7" s="544"/>
      <c r="Q7" s="544"/>
      <c r="R7" s="544"/>
      <c r="S7" s="544"/>
      <c r="T7" s="544"/>
      <c r="U7" s="544"/>
      <c r="V7" s="544"/>
      <c r="W7" s="544"/>
      <c r="X7" s="544"/>
      <c r="Y7" s="544"/>
      <c r="Z7" s="544"/>
      <c r="AA7" s="544"/>
      <c r="AB7" s="544"/>
      <c r="AC7" s="544"/>
      <c r="AD7" s="544"/>
      <c r="AE7" s="544"/>
      <c r="AF7" s="544"/>
      <c r="AG7" s="544"/>
      <c r="AH7" s="544"/>
      <c r="AI7" s="544"/>
      <c r="AJ7" s="544"/>
      <c r="AK7" s="544"/>
      <c r="AL7" s="544"/>
      <c r="AM7" s="544"/>
      <c r="AN7" s="544"/>
      <c r="AO7" s="544"/>
      <c r="AP7" s="544"/>
      <c r="AQ7" s="544"/>
      <c r="AR7" s="544"/>
      <c r="AS7" s="544"/>
      <c r="AT7" s="544"/>
      <c r="AU7" s="544"/>
      <c r="AV7" s="544"/>
      <c r="AW7" s="544"/>
      <c r="AX7" s="545"/>
      <c r="AY7" s="546" t="s">
        <v>7</v>
      </c>
      <c r="AZ7" s="547"/>
      <c r="BA7" s="547"/>
      <c r="BB7" s="547"/>
      <c r="BC7" s="548"/>
      <c r="BD7" s="549" t="s">
        <v>8</v>
      </c>
      <c r="BE7" s="550"/>
      <c r="BF7" s="550"/>
      <c r="BG7" s="550"/>
      <c r="BH7" s="710" t="s">
        <v>9</v>
      </c>
      <c r="BI7" s="710" t="s">
        <v>10</v>
      </c>
      <c r="BJ7" s="696" t="s">
        <v>11</v>
      </c>
      <c r="BK7" s="696" t="s">
        <v>12</v>
      </c>
    </row>
    <row r="8" spans="1:63" ht="29.25" customHeight="1" thickBot="1">
      <c r="A8" s="686"/>
      <c r="B8" s="695"/>
      <c r="C8" s="551">
        <v>0</v>
      </c>
      <c r="D8" s="552"/>
      <c r="E8" s="551">
        <v>1</v>
      </c>
      <c r="F8" s="552"/>
      <c r="G8" s="551">
        <v>2</v>
      </c>
      <c r="H8" s="552"/>
      <c r="I8" s="551">
        <v>3</v>
      </c>
      <c r="J8" s="552"/>
      <c r="K8" s="551">
        <v>4</v>
      </c>
      <c r="L8" s="552"/>
      <c r="M8" s="551">
        <v>5</v>
      </c>
      <c r="N8" s="552"/>
      <c r="O8" s="551">
        <v>6</v>
      </c>
      <c r="P8" s="552"/>
      <c r="Q8" s="551">
        <v>7</v>
      </c>
      <c r="R8" s="552"/>
      <c r="S8" s="551">
        <v>8</v>
      </c>
      <c r="T8" s="552"/>
      <c r="U8" s="551">
        <v>9</v>
      </c>
      <c r="V8" s="552"/>
      <c r="W8" s="551">
        <v>10</v>
      </c>
      <c r="X8" s="552"/>
      <c r="Y8" s="551">
        <v>11</v>
      </c>
      <c r="Z8" s="552"/>
      <c r="AA8" s="551">
        <v>12</v>
      </c>
      <c r="AB8" s="552"/>
      <c r="AC8" s="551">
        <v>13</v>
      </c>
      <c r="AD8" s="552"/>
      <c r="AE8" s="551">
        <v>14</v>
      </c>
      <c r="AF8" s="552"/>
      <c r="AG8" s="551">
        <v>15</v>
      </c>
      <c r="AH8" s="552"/>
      <c r="AI8" s="551">
        <v>16</v>
      </c>
      <c r="AJ8" s="552"/>
      <c r="AK8" s="551">
        <v>17</v>
      </c>
      <c r="AL8" s="552"/>
      <c r="AM8" s="551">
        <v>18</v>
      </c>
      <c r="AN8" s="552"/>
      <c r="AO8" s="551">
        <v>19</v>
      </c>
      <c r="AP8" s="552"/>
      <c r="AQ8" s="551">
        <v>20</v>
      </c>
      <c r="AR8" s="552"/>
      <c r="AS8" s="551">
        <v>21</v>
      </c>
      <c r="AT8" s="552"/>
      <c r="AU8" s="551">
        <v>22</v>
      </c>
      <c r="AV8" s="552"/>
      <c r="AW8" s="551">
        <v>23</v>
      </c>
      <c r="AX8" s="553"/>
      <c r="AY8" s="418" t="s">
        <v>13</v>
      </c>
      <c r="AZ8" s="419" t="s">
        <v>14</v>
      </c>
      <c r="BA8" s="420" t="s">
        <v>15</v>
      </c>
      <c r="BB8" s="421" t="s">
        <v>16</v>
      </c>
      <c r="BC8" s="422" t="s">
        <v>17</v>
      </c>
      <c r="BD8" s="423" t="s">
        <v>18</v>
      </c>
      <c r="BE8" s="467" t="s">
        <v>19</v>
      </c>
      <c r="BF8" s="468" t="s">
        <v>20</v>
      </c>
      <c r="BG8" s="469" t="s">
        <v>21</v>
      </c>
      <c r="BH8" s="711"/>
      <c r="BI8" s="711"/>
      <c r="BJ8" s="697"/>
      <c r="BK8" s="697"/>
    </row>
    <row r="9" spans="1:63" ht="17.100000000000001" customHeight="1" thickTop="1">
      <c r="A9" s="687" t="s">
        <v>22</v>
      </c>
      <c r="B9" s="306" t="s">
        <v>13</v>
      </c>
      <c r="C9" s="307"/>
      <c r="D9" s="308"/>
      <c r="E9" s="309"/>
      <c r="F9" s="310"/>
      <c r="G9" s="309"/>
      <c r="H9" s="310"/>
      <c r="I9" s="309"/>
      <c r="J9" s="310"/>
      <c r="K9" s="309"/>
      <c r="L9" s="310"/>
      <c r="M9" s="309"/>
      <c r="N9" s="310"/>
      <c r="O9" s="307"/>
      <c r="P9" s="310"/>
      <c r="Q9" s="307"/>
      <c r="R9" s="319"/>
      <c r="S9" s="318"/>
      <c r="T9" s="530" t="s">
        <v>24</v>
      </c>
      <c r="U9" s="527" t="s">
        <v>24</v>
      </c>
      <c r="V9" s="528" t="s">
        <v>24</v>
      </c>
      <c r="W9" s="527" t="s">
        <v>24</v>
      </c>
      <c r="X9" s="528" t="s">
        <v>24</v>
      </c>
      <c r="Y9" s="309"/>
      <c r="Z9" s="310"/>
      <c r="AA9" s="307"/>
      <c r="AB9" s="310"/>
      <c r="AC9" s="307"/>
      <c r="AD9" s="319"/>
      <c r="AE9" s="318"/>
      <c r="AF9" s="310"/>
      <c r="AG9" s="309"/>
      <c r="AH9" s="310"/>
      <c r="AI9" s="309"/>
      <c r="AJ9" s="310"/>
      <c r="AK9" s="309"/>
      <c r="AL9" s="310"/>
      <c r="AM9" s="309"/>
      <c r="AN9" s="310"/>
      <c r="AO9" s="309"/>
      <c r="AP9" s="310"/>
      <c r="AQ9" s="315"/>
      <c r="AR9" s="316"/>
      <c r="AS9" s="315"/>
      <c r="AT9" s="316"/>
      <c r="AU9" s="315"/>
      <c r="AV9" s="316"/>
      <c r="AW9" s="315"/>
      <c r="AX9" s="316"/>
      <c r="AY9" s="424">
        <v>2.6</v>
      </c>
      <c r="AZ9" s="425"/>
      <c r="BA9" s="426"/>
      <c r="BB9" s="427" t="s">
        <v>23</v>
      </c>
      <c r="BC9" s="428"/>
      <c r="BD9" s="424"/>
      <c r="BE9" s="470"/>
      <c r="BF9" s="455"/>
      <c r="BG9" s="428"/>
      <c r="BH9" s="742">
        <f>BC13+BB12+BA11</f>
        <v>11.2</v>
      </c>
      <c r="BI9" s="712">
        <f>BH9+BH14</f>
        <v>24</v>
      </c>
      <c r="BJ9" s="698">
        <f>(BH9/24)</f>
        <v>0.46666666666666662</v>
      </c>
      <c r="BK9" s="728">
        <f>((BA11+(0.6*BB12))/BI9)</f>
        <v>0.27999999999999997</v>
      </c>
    </row>
    <row r="10" spans="1:63" ht="17.100000000000001" customHeight="1">
      <c r="A10" s="688"/>
      <c r="B10" s="311" t="s">
        <v>14</v>
      </c>
      <c r="C10" s="312"/>
      <c r="D10" s="313"/>
      <c r="E10" s="312"/>
      <c r="F10" s="313"/>
      <c r="G10" s="312"/>
      <c r="H10" s="313"/>
      <c r="I10" s="312"/>
      <c r="J10" s="313"/>
      <c r="K10" s="312"/>
      <c r="L10" s="313"/>
      <c r="M10" s="312"/>
      <c r="N10" s="313"/>
      <c r="O10" s="312"/>
      <c r="P10" s="313"/>
      <c r="Q10" s="312"/>
      <c r="R10" s="313"/>
      <c r="S10" s="315"/>
      <c r="T10" s="316"/>
      <c r="U10" s="383"/>
      <c r="V10" s="382"/>
      <c r="W10" s="495"/>
      <c r="X10" s="496"/>
      <c r="Y10" s="495"/>
      <c r="Z10" s="496"/>
      <c r="AA10" s="497"/>
      <c r="AB10" s="498"/>
      <c r="AC10" s="499"/>
      <c r="AD10" s="496"/>
      <c r="AE10" s="495"/>
      <c r="AF10" s="316"/>
      <c r="AG10" s="312"/>
      <c r="AH10" s="316"/>
      <c r="AI10" s="312"/>
      <c r="AJ10" s="371"/>
      <c r="AK10" s="312"/>
      <c r="AL10" s="313"/>
      <c r="AM10" s="312"/>
      <c r="AN10" s="313"/>
      <c r="AO10" s="312"/>
      <c r="AP10" s="313"/>
      <c r="AQ10" s="312"/>
      <c r="AR10" s="313"/>
      <c r="AS10" s="312"/>
      <c r="AT10" s="313"/>
      <c r="AU10" s="312"/>
      <c r="AV10" s="313"/>
      <c r="AW10" s="312"/>
      <c r="AX10" s="429"/>
      <c r="AY10" s="430"/>
      <c r="AZ10" s="431"/>
      <c r="BA10" s="430"/>
      <c r="BB10" s="430"/>
      <c r="BC10" s="432"/>
      <c r="BD10" s="433"/>
      <c r="BE10" s="471"/>
      <c r="BF10" s="434"/>
      <c r="BG10" s="432"/>
      <c r="BH10" s="743"/>
      <c r="BI10" s="713"/>
      <c r="BJ10" s="699"/>
      <c r="BK10" s="729"/>
    </row>
    <row r="11" spans="1:63" ht="17.100000000000001" customHeight="1">
      <c r="A11" s="688"/>
      <c r="B11" s="314" t="s">
        <v>15</v>
      </c>
      <c r="C11" s="315"/>
      <c r="D11" s="316"/>
      <c r="E11" s="315"/>
      <c r="F11" s="316"/>
      <c r="G11" s="315"/>
      <c r="H11" s="316"/>
      <c r="I11" s="315"/>
      <c r="J11" s="316"/>
      <c r="K11" s="315"/>
      <c r="L11" s="316"/>
      <c r="M11" s="315"/>
      <c r="N11" s="316"/>
      <c r="O11" s="315"/>
      <c r="P11" s="316"/>
      <c r="Q11" s="315"/>
      <c r="R11" s="316"/>
      <c r="S11" s="315"/>
      <c r="T11" s="316"/>
      <c r="U11" s="383"/>
      <c r="V11" s="382"/>
      <c r="W11" s="383"/>
      <c r="X11" s="382"/>
      <c r="Y11" s="383"/>
      <c r="Z11" s="382"/>
      <c r="AA11" s="383"/>
      <c r="AB11" s="382"/>
      <c r="AC11" s="383"/>
      <c r="AD11" s="382"/>
      <c r="AE11" s="315"/>
      <c r="AF11" s="316"/>
      <c r="AG11" s="315"/>
      <c r="AH11" s="316"/>
      <c r="AI11" s="315"/>
      <c r="AJ11" s="316"/>
      <c r="AK11" s="315"/>
      <c r="AL11" s="316"/>
      <c r="AM11" s="315"/>
      <c r="AN11" s="316"/>
      <c r="AO11" s="315"/>
      <c r="AP11" s="316"/>
      <c r="AQ11" s="315"/>
      <c r="AR11" s="316"/>
      <c r="AS11" s="315"/>
      <c r="AT11" s="316"/>
      <c r="AU11" s="315"/>
      <c r="AV11" s="316"/>
      <c r="AW11" s="315"/>
      <c r="AX11" s="316"/>
      <c r="AY11" s="434"/>
      <c r="AZ11" s="431"/>
      <c r="BA11" s="430"/>
      <c r="BB11" s="430"/>
      <c r="BC11" s="432"/>
      <c r="BD11" s="433"/>
      <c r="BE11" s="471"/>
      <c r="BF11" s="434"/>
      <c r="BG11" s="432"/>
      <c r="BH11" s="743"/>
      <c r="BI11" s="713"/>
      <c r="BJ11" s="699"/>
      <c r="BK11" s="729"/>
    </row>
    <row r="12" spans="1:63" ht="17.100000000000001" customHeight="1">
      <c r="A12" s="688"/>
      <c r="B12" s="317" t="s">
        <v>16</v>
      </c>
      <c r="C12" s="502" t="s">
        <v>24</v>
      </c>
      <c r="D12" s="503" t="s">
        <v>24</v>
      </c>
      <c r="E12" s="502" t="s">
        <v>24</v>
      </c>
      <c r="F12" s="503" t="s">
        <v>24</v>
      </c>
      <c r="G12" s="502" t="s">
        <v>24</v>
      </c>
      <c r="H12" s="503" t="s">
        <v>24</v>
      </c>
      <c r="I12" s="502" t="s">
        <v>24</v>
      </c>
      <c r="J12" s="503" t="s">
        <v>24</v>
      </c>
      <c r="K12" s="502" t="s">
        <v>24</v>
      </c>
      <c r="L12" s="503" t="s">
        <v>24</v>
      </c>
      <c r="M12" s="502" t="s">
        <v>24</v>
      </c>
      <c r="N12" s="503" t="s">
        <v>24</v>
      </c>
      <c r="O12" s="502" t="s">
        <v>24</v>
      </c>
      <c r="P12" s="503" t="s">
        <v>24</v>
      </c>
      <c r="Q12" s="502" t="s">
        <v>24</v>
      </c>
      <c r="R12" s="503" t="s">
        <v>24</v>
      </c>
      <c r="S12" s="502" t="s">
        <v>24</v>
      </c>
      <c r="T12" s="503" t="s">
        <v>24</v>
      </c>
      <c r="U12" s="494" t="s">
        <v>24</v>
      </c>
      <c r="V12" s="493" t="s">
        <v>24</v>
      </c>
      <c r="W12" s="494" t="s">
        <v>24</v>
      </c>
      <c r="X12" s="493" t="s">
        <v>24</v>
      </c>
      <c r="Y12" s="523" t="s">
        <v>24</v>
      </c>
      <c r="Z12" s="329"/>
      <c r="AA12" s="320"/>
      <c r="AB12" s="526"/>
      <c r="AC12" s="495"/>
      <c r="AD12" s="526"/>
      <c r="AE12" s="495"/>
      <c r="AF12" s="526"/>
      <c r="AG12" s="495"/>
      <c r="AH12" s="526"/>
      <c r="AI12" s="537"/>
      <c r="AJ12" s="538"/>
      <c r="AK12" s="537"/>
      <c r="AL12" s="538"/>
      <c r="AM12" s="537"/>
      <c r="AN12" s="538"/>
      <c r="AO12" s="537"/>
      <c r="AP12" s="538"/>
      <c r="AQ12" s="495"/>
      <c r="AR12" s="526"/>
      <c r="AS12" s="495"/>
      <c r="AT12" s="526"/>
      <c r="AU12" s="495"/>
      <c r="AV12" s="526"/>
      <c r="AW12" s="495"/>
      <c r="AX12" s="526"/>
      <c r="AY12" s="434"/>
      <c r="AZ12" s="431"/>
      <c r="BA12" s="430"/>
      <c r="BB12" s="430">
        <v>11.2</v>
      </c>
      <c r="BC12" s="432"/>
      <c r="BD12" s="435"/>
      <c r="BE12" s="471"/>
      <c r="BF12" s="434"/>
      <c r="BG12" s="432"/>
      <c r="BH12" s="743"/>
      <c r="BI12" s="713"/>
      <c r="BJ12" s="699"/>
      <c r="BK12" s="729"/>
    </row>
    <row r="13" spans="1:63" ht="17.100000000000001" customHeight="1">
      <c r="A13" s="688"/>
      <c r="B13" s="321" t="s">
        <v>17</v>
      </c>
      <c r="C13" s="322"/>
      <c r="D13" s="323"/>
      <c r="E13" s="322"/>
      <c r="F13" s="323"/>
      <c r="G13" s="322"/>
      <c r="H13" s="323"/>
      <c r="I13" s="322"/>
      <c r="J13" s="323"/>
      <c r="K13" s="322"/>
      <c r="L13" s="323"/>
      <c r="M13" s="322"/>
      <c r="N13" s="323"/>
      <c r="O13" s="322"/>
      <c r="P13" s="323"/>
      <c r="Q13" s="322"/>
      <c r="R13" s="323"/>
      <c r="S13" s="322"/>
      <c r="T13" s="323"/>
      <c r="U13" s="322"/>
      <c r="V13" s="323"/>
      <c r="W13" s="322"/>
      <c r="X13" s="323"/>
      <c r="Y13" s="395"/>
      <c r="Z13" s="396"/>
      <c r="AA13" s="322"/>
      <c r="AB13" s="323"/>
      <c r="AC13" s="322"/>
      <c r="AD13" s="323"/>
      <c r="AE13" s="322"/>
      <c r="AF13" s="323"/>
      <c r="AG13" s="322"/>
      <c r="AH13" s="323"/>
      <c r="AI13" s="322"/>
      <c r="AJ13" s="400"/>
      <c r="AK13" s="401"/>
      <c r="AL13" s="323"/>
      <c r="AM13" s="401"/>
      <c r="AN13" s="323"/>
      <c r="AO13" s="322"/>
      <c r="AP13" s="323"/>
      <c r="AQ13" s="322"/>
      <c r="AR13" s="323"/>
      <c r="AS13" s="322"/>
      <c r="AT13" s="323"/>
      <c r="AU13" s="322"/>
      <c r="AV13" s="323"/>
      <c r="AW13" s="322"/>
      <c r="AX13" s="436"/>
      <c r="AY13" s="437"/>
      <c r="AZ13" s="438"/>
      <c r="BA13" s="439"/>
      <c r="BB13" s="439"/>
      <c r="BC13" s="440"/>
      <c r="BD13" s="441"/>
      <c r="BE13" s="460"/>
      <c r="BF13" s="463"/>
      <c r="BG13" s="440"/>
      <c r="BH13" s="744"/>
      <c r="BI13" s="713"/>
      <c r="BJ13" s="699"/>
      <c r="BK13" s="729"/>
    </row>
    <row r="14" spans="1:63" ht="17.100000000000001" customHeight="1">
      <c r="A14" s="688"/>
      <c r="B14" s="324" t="s">
        <v>18</v>
      </c>
      <c r="C14" s="325"/>
      <c r="D14" s="326"/>
      <c r="E14" s="325"/>
      <c r="F14" s="326"/>
      <c r="G14" s="325"/>
      <c r="H14" s="326"/>
      <c r="I14" s="325"/>
      <c r="J14" s="326"/>
      <c r="K14" s="325"/>
      <c r="L14" s="326"/>
      <c r="M14" s="325"/>
      <c r="N14" s="326"/>
      <c r="O14" s="325"/>
      <c r="P14" s="326"/>
      <c r="Q14" s="325"/>
      <c r="R14" s="326"/>
      <c r="S14" s="325"/>
      <c r="T14" s="326"/>
      <c r="U14" s="380"/>
      <c r="V14" s="381"/>
      <c r="W14" s="380"/>
      <c r="X14" s="381"/>
      <c r="Y14" s="397"/>
      <c r="Z14" s="398"/>
      <c r="AA14" s="397"/>
      <c r="AB14" s="381"/>
      <c r="AC14" s="380"/>
      <c r="AD14" s="381"/>
      <c r="AE14" s="325"/>
      <c r="AF14" s="381"/>
      <c r="AG14" s="325"/>
      <c r="AH14" s="326"/>
      <c r="AI14" s="325"/>
      <c r="AJ14" s="326"/>
      <c r="AK14" s="325"/>
      <c r="AL14" s="326"/>
      <c r="AM14" s="325"/>
      <c r="AN14" s="326"/>
      <c r="AO14" s="325"/>
      <c r="AP14" s="326"/>
      <c r="AQ14" s="380"/>
      <c r="AR14" s="381"/>
      <c r="AS14" s="380"/>
      <c r="AT14" s="381"/>
      <c r="AU14" s="380"/>
      <c r="AV14" s="381"/>
      <c r="AW14" s="380"/>
      <c r="AX14" s="381"/>
      <c r="AY14" s="442"/>
      <c r="AZ14" s="443"/>
      <c r="BA14" s="444"/>
      <c r="BB14" s="444"/>
      <c r="BC14" s="445"/>
      <c r="BD14" s="435"/>
      <c r="BE14" s="446"/>
      <c r="BF14" s="442"/>
      <c r="BG14" s="445"/>
      <c r="BH14" s="745">
        <f>BD14+BE15+BF16+BG17</f>
        <v>12.8</v>
      </c>
      <c r="BI14" s="713"/>
      <c r="BJ14" s="699"/>
      <c r="BK14" s="729"/>
    </row>
    <row r="15" spans="1:63" ht="17.100000000000001" customHeight="1">
      <c r="A15" s="688"/>
      <c r="B15" s="327" t="s">
        <v>19</v>
      </c>
      <c r="C15" s="504"/>
      <c r="D15" s="505"/>
      <c r="E15" s="504"/>
      <c r="F15" s="505"/>
      <c r="G15" s="504"/>
      <c r="H15" s="505"/>
      <c r="I15" s="504"/>
      <c r="J15" s="505"/>
      <c r="K15" s="504"/>
      <c r="L15" s="505"/>
      <c r="M15" s="504"/>
      <c r="N15" s="505"/>
      <c r="O15" s="504"/>
      <c r="P15" s="505"/>
      <c r="Q15" s="504"/>
      <c r="R15" s="505"/>
      <c r="S15" s="504"/>
      <c r="T15" s="505"/>
      <c r="U15" s="497"/>
      <c r="V15" s="496"/>
      <c r="W15" s="497"/>
      <c r="X15" s="496"/>
      <c r="Y15" s="497"/>
      <c r="Z15" s="531" t="s">
        <v>24</v>
      </c>
      <c r="AA15" s="532" t="s">
        <v>24</v>
      </c>
      <c r="AB15" s="533" t="s">
        <v>24</v>
      </c>
      <c r="AC15" s="534" t="s">
        <v>24</v>
      </c>
      <c r="AD15" s="533" t="s">
        <v>24</v>
      </c>
      <c r="AE15" s="534" t="s">
        <v>24</v>
      </c>
      <c r="AF15" s="533" t="s">
        <v>24</v>
      </c>
      <c r="AG15" s="534" t="s">
        <v>24</v>
      </c>
      <c r="AH15" s="533" t="s">
        <v>24</v>
      </c>
      <c r="AI15" s="535" t="s">
        <v>24</v>
      </c>
      <c r="AJ15" s="536" t="s">
        <v>24</v>
      </c>
      <c r="AK15" s="535" t="s">
        <v>24</v>
      </c>
      <c r="AL15" s="536" t="s">
        <v>24</v>
      </c>
      <c r="AM15" s="535" t="s">
        <v>24</v>
      </c>
      <c r="AN15" s="536" t="s">
        <v>24</v>
      </c>
      <c r="AO15" s="535" t="s">
        <v>24</v>
      </c>
      <c r="AP15" s="536" t="s">
        <v>24</v>
      </c>
      <c r="AQ15" s="534" t="s">
        <v>24</v>
      </c>
      <c r="AR15" s="533" t="s">
        <v>24</v>
      </c>
      <c r="AS15" s="534" t="s">
        <v>24</v>
      </c>
      <c r="AT15" s="533" t="s">
        <v>24</v>
      </c>
      <c r="AU15" s="534" t="s">
        <v>24</v>
      </c>
      <c r="AV15" s="533" t="s">
        <v>24</v>
      </c>
      <c r="AW15" s="534" t="s">
        <v>24</v>
      </c>
      <c r="AX15" s="533" t="s">
        <v>24</v>
      </c>
      <c r="AY15" s="435"/>
      <c r="AZ15" s="447"/>
      <c r="BA15" s="448"/>
      <c r="BB15" s="448"/>
      <c r="BC15" s="446"/>
      <c r="BD15" s="435"/>
      <c r="BE15" s="446">
        <v>12.8</v>
      </c>
      <c r="BF15" s="435"/>
      <c r="BG15" s="446"/>
      <c r="BH15" s="746"/>
      <c r="BI15" s="713"/>
      <c r="BJ15" s="699"/>
      <c r="BK15" s="729"/>
    </row>
    <row r="16" spans="1:63" ht="17.100000000000001" customHeight="1">
      <c r="A16" s="688"/>
      <c r="B16" s="328" t="s">
        <v>20</v>
      </c>
      <c r="C16" s="320"/>
      <c r="D16" s="329"/>
      <c r="E16" s="320"/>
      <c r="F16" s="329"/>
      <c r="G16" s="320"/>
      <c r="H16" s="329"/>
      <c r="I16" s="320"/>
      <c r="J16" s="329"/>
      <c r="K16" s="320"/>
      <c r="L16" s="329"/>
      <c r="M16" s="320"/>
      <c r="N16" s="329"/>
      <c r="O16" s="320"/>
      <c r="P16" s="329"/>
      <c r="Q16" s="315"/>
      <c r="R16" s="316"/>
      <c r="S16" s="315"/>
      <c r="T16" s="316"/>
      <c r="U16" s="315"/>
      <c r="V16" s="382"/>
      <c r="W16" s="383"/>
      <c r="X16" s="382"/>
      <c r="Y16" s="383"/>
      <c r="Z16" s="382"/>
      <c r="AA16" s="315"/>
      <c r="AB16" s="316"/>
      <c r="AC16" s="315"/>
      <c r="AD16" s="316"/>
      <c r="AE16" s="315"/>
      <c r="AF16" s="316"/>
      <c r="AG16" s="315"/>
      <c r="AH16" s="316"/>
      <c r="AI16" s="315"/>
      <c r="AJ16" s="316"/>
      <c r="AK16" s="315"/>
      <c r="AL16" s="316"/>
      <c r="AM16" s="315"/>
      <c r="AN16" s="316"/>
      <c r="AO16" s="315" t="s">
        <v>25</v>
      </c>
      <c r="AP16" s="316"/>
      <c r="AQ16" s="315"/>
      <c r="AR16" s="316"/>
      <c r="AS16" s="315"/>
      <c r="AT16" s="316"/>
      <c r="AU16" s="315"/>
      <c r="AV16" s="316"/>
      <c r="AW16" s="315"/>
      <c r="AX16" s="316"/>
      <c r="AY16" s="435"/>
      <c r="AZ16" s="447"/>
      <c r="BA16" s="448"/>
      <c r="BB16" s="448"/>
      <c r="BC16" s="446"/>
      <c r="BD16" s="435"/>
      <c r="BE16" s="446"/>
      <c r="BF16" s="435"/>
      <c r="BG16" s="446"/>
      <c r="BH16" s="746"/>
      <c r="BI16" s="713"/>
      <c r="BJ16" s="699"/>
      <c r="BK16" s="729"/>
    </row>
    <row r="17" spans="1:75" ht="17.100000000000001" customHeight="1" thickBot="1">
      <c r="A17" s="689"/>
      <c r="B17" s="330" t="s">
        <v>21</v>
      </c>
      <c r="C17" s="331"/>
      <c r="D17" s="332"/>
      <c r="E17" s="331"/>
      <c r="F17" s="332"/>
      <c r="G17" s="331"/>
      <c r="H17" s="332"/>
      <c r="I17" s="331"/>
      <c r="J17" s="332"/>
      <c r="K17" s="331"/>
      <c r="L17" s="332"/>
      <c r="M17" s="331"/>
      <c r="N17" s="332"/>
      <c r="O17" s="368"/>
      <c r="P17" s="369"/>
      <c r="Q17" s="331"/>
      <c r="R17" s="332"/>
      <c r="S17" s="331"/>
      <c r="T17" s="332"/>
      <c r="U17" s="331"/>
      <c r="V17" s="369"/>
      <c r="W17" s="331"/>
      <c r="X17" s="332"/>
      <c r="Y17" s="331"/>
      <c r="Z17" s="332"/>
      <c r="AA17" s="331"/>
      <c r="AB17" s="332"/>
      <c r="AC17" s="331"/>
      <c r="AD17" s="332"/>
      <c r="AE17" s="331"/>
      <c r="AF17" s="332"/>
      <c r="AG17" s="331"/>
      <c r="AH17" s="332"/>
      <c r="AI17" s="331"/>
      <c r="AJ17" s="332"/>
      <c r="AK17" s="331"/>
      <c r="AL17" s="332"/>
      <c r="AM17" s="331"/>
      <c r="AN17" s="332"/>
      <c r="AO17" s="409"/>
      <c r="AP17" s="369"/>
      <c r="AQ17" s="331"/>
      <c r="AR17" s="332"/>
      <c r="AS17" s="331"/>
      <c r="AT17" s="332"/>
      <c r="AU17" s="331"/>
      <c r="AV17" s="332"/>
      <c r="AW17" s="368"/>
      <c r="AX17" s="332"/>
      <c r="AY17" s="449"/>
      <c r="AZ17" s="450"/>
      <c r="BA17" s="451"/>
      <c r="BB17" s="451"/>
      <c r="BC17" s="452"/>
      <c r="BD17" s="449"/>
      <c r="BE17" s="452"/>
      <c r="BF17" s="449"/>
      <c r="BG17" s="472"/>
      <c r="BH17" s="747"/>
      <c r="BI17" s="714"/>
      <c r="BJ17" s="700"/>
      <c r="BK17" s="730"/>
    </row>
    <row r="18" spans="1:75" ht="17.100000000000001" customHeight="1" thickTop="1">
      <c r="A18" s="687" t="s">
        <v>26</v>
      </c>
      <c r="B18" s="306" t="s">
        <v>13</v>
      </c>
      <c r="C18" s="309"/>
      <c r="D18" s="310"/>
      <c r="E18" s="309"/>
      <c r="F18" s="310"/>
      <c r="G18" s="309"/>
      <c r="H18" s="310"/>
      <c r="I18" s="309"/>
      <c r="J18" s="310"/>
      <c r="K18" s="309"/>
      <c r="L18" s="310"/>
      <c r="M18" s="309"/>
      <c r="N18" s="310"/>
      <c r="O18" s="309"/>
      <c r="P18" s="310"/>
      <c r="Q18" s="309"/>
      <c r="R18" s="316"/>
      <c r="S18" s="383"/>
      <c r="T18" s="319"/>
      <c r="U18" s="527" t="s">
        <v>24</v>
      </c>
      <c r="V18" s="528" t="s">
        <v>24</v>
      </c>
      <c r="W18" s="529" t="s">
        <v>24</v>
      </c>
      <c r="X18" s="319"/>
      <c r="Y18" s="315"/>
      <c r="Z18" s="316"/>
      <c r="AA18" s="315"/>
      <c r="AB18" s="316"/>
      <c r="AC18" s="315"/>
      <c r="AD18" s="313"/>
      <c r="AE18" s="320"/>
      <c r="AF18" s="329"/>
      <c r="AG18" s="315"/>
      <c r="AH18" s="316"/>
      <c r="AI18" s="315"/>
      <c r="AJ18" s="316"/>
      <c r="AK18" s="312"/>
      <c r="AL18" s="313"/>
      <c r="AM18" s="312"/>
      <c r="AN18" s="371"/>
      <c r="AO18" s="410"/>
      <c r="AP18" s="313"/>
      <c r="AQ18" s="495"/>
      <c r="AR18" s="526"/>
      <c r="AS18" s="315"/>
      <c r="AT18" s="411"/>
      <c r="AU18" s="410"/>
      <c r="AV18" s="412"/>
      <c r="AW18" s="339"/>
      <c r="AX18" s="453"/>
      <c r="AY18" s="433">
        <v>1.6</v>
      </c>
      <c r="AZ18" s="427"/>
      <c r="BA18" s="454"/>
      <c r="BB18" s="427"/>
      <c r="BC18" s="428"/>
      <c r="BD18" s="455"/>
      <c r="BE18" s="473"/>
      <c r="BF18" s="455"/>
      <c r="BG18" s="428"/>
      <c r="BH18" s="742">
        <f>BC22+BB21+BA20</f>
        <v>24</v>
      </c>
      <c r="BI18" s="712">
        <f>BH18+BH23</f>
        <v>24</v>
      </c>
      <c r="BJ18" s="701">
        <f>BH18/24</f>
        <v>1</v>
      </c>
      <c r="BK18" s="728">
        <f>((BA20+(0.6*BB21))/BI18)</f>
        <v>0.6</v>
      </c>
    </row>
    <row r="19" spans="1:75" ht="17.100000000000001" customHeight="1">
      <c r="A19" s="688"/>
      <c r="B19" s="311" t="s">
        <v>14</v>
      </c>
      <c r="C19" s="312"/>
      <c r="D19" s="313"/>
      <c r="E19" s="312"/>
      <c r="F19" s="313"/>
      <c r="G19" s="312"/>
      <c r="H19" s="313"/>
      <c r="I19" s="312"/>
      <c r="J19" s="313"/>
      <c r="K19" s="312"/>
      <c r="L19" s="313"/>
      <c r="M19" s="312"/>
      <c r="N19" s="313"/>
      <c r="O19" s="312" t="s">
        <v>23</v>
      </c>
      <c r="P19" s="370"/>
      <c r="Q19" s="312"/>
      <c r="R19" s="313"/>
      <c r="S19" s="312"/>
      <c r="T19" s="313"/>
      <c r="U19" s="497"/>
      <c r="V19" s="496"/>
      <c r="W19" s="506"/>
      <c r="X19" s="316"/>
      <c r="Y19" s="315"/>
      <c r="Z19" s="316"/>
      <c r="AA19" s="315"/>
      <c r="AB19" s="316"/>
      <c r="AC19" s="315"/>
      <c r="AD19" s="316"/>
      <c r="AE19" s="312"/>
      <c r="AF19" s="316"/>
      <c r="AG19" s="312"/>
      <c r="AH19" s="496"/>
      <c r="AI19" s="519"/>
      <c r="AJ19" s="505"/>
      <c r="AK19" s="519"/>
      <c r="AL19" s="518"/>
      <c r="AM19" s="312"/>
      <c r="AN19" s="313"/>
      <c r="AO19" s="312"/>
      <c r="AP19" s="371"/>
      <c r="AQ19" s="312"/>
      <c r="AR19" s="371"/>
      <c r="AS19" s="312"/>
      <c r="AT19" s="371"/>
      <c r="AU19" s="312"/>
      <c r="AV19" s="342"/>
      <c r="AW19" s="341"/>
      <c r="AX19" s="456"/>
      <c r="AY19" s="430"/>
      <c r="AZ19" s="430"/>
      <c r="BA19" s="457"/>
      <c r="BB19" s="430"/>
      <c r="BC19" s="432"/>
      <c r="BD19" s="434"/>
      <c r="BE19" s="474"/>
      <c r="BF19" s="434"/>
      <c r="BG19" s="432"/>
      <c r="BH19" s="743"/>
      <c r="BI19" s="713"/>
      <c r="BJ19" s="702"/>
      <c r="BK19" s="729"/>
    </row>
    <row r="20" spans="1:75" ht="17.100000000000001" customHeight="1">
      <c r="A20" s="688"/>
      <c r="B20" s="333" t="s">
        <v>15</v>
      </c>
      <c r="C20" s="320"/>
      <c r="D20" s="329"/>
      <c r="E20" s="320"/>
      <c r="F20" s="329"/>
      <c r="G20" s="320"/>
      <c r="H20" s="329"/>
      <c r="I20" s="320"/>
      <c r="J20" s="329"/>
      <c r="K20" s="320"/>
      <c r="L20" s="329"/>
      <c r="M20" s="320"/>
      <c r="N20" s="329"/>
      <c r="O20" s="320"/>
      <c r="P20" s="329"/>
      <c r="Q20" s="315"/>
      <c r="R20" s="316"/>
      <c r="S20" s="315"/>
      <c r="T20" s="316"/>
      <c r="U20" s="315"/>
      <c r="V20" s="316"/>
      <c r="W20" s="384"/>
      <c r="X20" s="316"/>
      <c r="Y20" s="315"/>
      <c r="Z20" s="316"/>
      <c r="AA20" s="315"/>
      <c r="AB20" s="316"/>
      <c r="AC20" s="315"/>
      <c r="AD20" s="316"/>
      <c r="AE20" s="315"/>
      <c r="AF20" s="316"/>
      <c r="AG20" s="315"/>
      <c r="AH20" s="382"/>
      <c r="AI20" s="383"/>
      <c r="AJ20" s="382"/>
      <c r="AK20" s="383"/>
      <c r="AL20" s="382"/>
      <c r="AM20" s="315"/>
      <c r="AN20" s="316"/>
      <c r="AO20" s="315"/>
      <c r="AP20" s="316"/>
      <c r="AQ20" s="315"/>
      <c r="AR20" s="316"/>
      <c r="AS20" s="315"/>
      <c r="AT20" s="316"/>
      <c r="AU20" s="315"/>
      <c r="AV20" s="316"/>
      <c r="AW20" s="315"/>
      <c r="AX20" s="316"/>
      <c r="AY20" s="434"/>
      <c r="AZ20" s="430"/>
      <c r="BA20" s="430"/>
      <c r="BB20" s="430"/>
      <c r="BC20" s="432"/>
      <c r="BD20" s="434"/>
      <c r="BE20" s="474"/>
      <c r="BF20" s="434"/>
      <c r="BG20" s="432"/>
      <c r="BH20" s="743"/>
      <c r="BI20" s="713"/>
      <c r="BJ20" s="702"/>
      <c r="BK20" s="729"/>
    </row>
    <row r="21" spans="1:75" ht="17.100000000000001" customHeight="1">
      <c r="A21" s="688"/>
      <c r="B21" s="334" t="s">
        <v>16</v>
      </c>
      <c r="C21" s="520" t="s">
        <v>24</v>
      </c>
      <c r="D21" s="521" t="s">
        <v>24</v>
      </c>
      <c r="E21" s="520" t="s">
        <v>24</v>
      </c>
      <c r="F21" s="522" t="s">
        <v>24</v>
      </c>
      <c r="G21" s="523" t="s">
        <v>24</v>
      </c>
      <c r="H21" s="522" t="s">
        <v>24</v>
      </c>
      <c r="I21" s="523" t="s">
        <v>24</v>
      </c>
      <c r="J21" s="521" t="s">
        <v>24</v>
      </c>
      <c r="K21" s="523" t="s">
        <v>24</v>
      </c>
      <c r="L21" s="524" t="s">
        <v>24</v>
      </c>
      <c r="M21" s="520" t="s">
        <v>24</v>
      </c>
      <c r="N21" s="522" t="s">
        <v>24</v>
      </c>
      <c r="O21" s="520" t="s">
        <v>24</v>
      </c>
      <c r="P21" s="522" t="s">
        <v>24</v>
      </c>
      <c r="Q21" s="520" t="s">
        <v>24</v>
      </c>
      <c r="R21" s="522" t="s">
        <v>24</v>
      </c>
      <c r="S21" s="520" t="s">
        <v>24</v>
      </c>
      <c r="T21" s="522" t="s">
        <v>24</v>
      </c>
      <c r="U21" s="494" t="s">
        <v>24</v>
      </c>
      <c r="V21" s="493" t="s">
        <v>24</v>
      </c>
      <c r="W21" s="525" t="s">
        <v>24</v>
      </c>
      <c r="X21" s="522" t="s">
        <v>24</v>
      </c>
      <c r="Y21" s="523" t="s">
        <v>24</v>
      </c>
      <c r="Z21" s="521" t="s">
        <v>24</v>
      </c>
      <c r="AA21" s="523" t="s">
        <v>24</v>
      </c>
      <c r="AB21" s="521" t="s">
        <v>24</v>
      </c>
      <c r="AC21" s="494" t="s">
        <v>24</v>
      </c>
      <c r="AD21" s="493" t="s">
        <v>24</v>
      </c>
      <c r="AE21" s="494" t="s">
        <v>24</v>
      </c>
      <c r="AF21" s="493" t="s">
        <v>24</v>
      </c>
      <c r="AG21" s="502" t="s">
        <v>24</v>
      </c>
      <c r="AH21" s="503" t="s">
        <v>24</v>
      </c>
      <c r="AI21" s="502" t="s">
        <v>24</v>
      </c>
      <c r="AJ21" s="503" t="s">
        <v>24</v>
      </c>
      <c r="AK21" s="502" t="s">
        <v>24</v>
      </c>
      <c r="AL21" s="503" t="s">
        <v>24</v>
      </c>
      <c r="AM21" s="502" t="s">
        <v>24</v>
      </c>
      <c r="AN21" s="503" t="s">
        <v>24</v>
      </c>
      <c r="AO21" s="494" t="s">
        <v>24</v>
      </c>
      <c r="AP21" s="493" t="s">
        <v>24</v>
      </c>
      <c r="AQ21" s="494" t="s">
        <v>24</v>
      </c>
      <c r="AR21" s="493" t="s">
        <v>24</v>
      </c>
      <c r="AS21" s="494" t="s">
        <v>24</v>
      </c>
      <c r="AT21" s="493" t="s">
        <v>24</v>
      </c>
      <c r="AU21" s="494" t="s">
        <v>24</v>
      </c>
      <c r="AV21" s="493" t="s">
        <v>24</v>
      </c>
      <c r="AW21" s="494" t="s">
        <v>24</v>
      </c>
      <c r="AX21" s="493" t="s">
        <v>24</v>
      </c>
      <c r="AY21" s="434"/>
      <c r="AZ21" s="430"/>
      <c r="BA21" s="457"/>
      <c r="BB21" s="458">
        <v>24</v>
      </c>
      <c r="BC21" s="432"/>
      <c r="BD21" s="434"/>
      <c r="BE21" s="474"/>
      <c r="BF21" s="434"/>
      <c r="BG21" s="432"/>
      <c r="BH21" s="743"/>
      <c r="BI21" s="713"/>
      <c r="BJ21" s="702"/>
      <c r="BK21" s="729"/>
    </row>
    <row r="22" spans="1:75" ht="18.75" customHeight="1">
      <c r="A22" s="688"/>
      <c r="B22" s="335" t="s">
        <v>17</v>
      </c>
      <c r="C22" s="336"/>
      <c r="D22" s="337"/>
      <c r="E22" s="336"/>
      <c r="F22" s="337"/>
      <c r="G22" s="336"/>
      <c r="H22" s="337"/>
      <c r="I22" s="336"/>
      <c r="J22" s="337"/>
      <c r="K22" s="336"/>
      <c r="L22" s="337"/>
      <c r="M22" s="336"/>
      <c r="N22" s="337"/>
      <c r="O22" s="336"/>
      <c r="P22" s="337"/>
      <c r="Q22" s="336"/>
      <c r="R22" s="337"/>
      <c r="S22" s="336"/>
      <c r="T22" s="337"/>
      <c r="U22" s="336"/>
      <c r="V22" s="385"/>
      <c r="W22" s="322"/>
      <c r="X22" s="323"/>
      <c r="Y22" s="322"/>
      <c r="Z22" s="323"/>
      <c r="AA22" s="322"/>
      <c r="AB22" s="323"/>
      <c r="AC22" s="322"/>
      <c r="AD22" s="323"/>
      <c r="AE22" s="322"/>
      <c r="AF22" s="323"/>
      <c r="AG22" s="322"/>
      <c r="AH22" s="323"/>
      <c r="AI22" s="322"/>
      <c r="AJ22" s="400"/>
      <c r="AK22" s="401"/>
      <c r="AL22" s="323"/>
      <c r="AM22" s="401"/>
      <c r="AN22" s="323"/>
      <c r="AO22" s="322"/>
      <c r="AP22" s="323"/>
      <c r="AQ22" s="322"/>
      <c r="AR22" s="323"/>
      <c r="AS22" s="322"/>
      <c r="AT22" s="323"/>
      <c r="AU22" s="322"/>
      <c r="AV22" s="323"/>
      <c r="AW22" s="322"/>
      <c r="AX22" s="436"/>
      <c r="AY22" s="437"/>
      <c r="AZ22" s="459"/>
      <c r="BA22" s="459"/>
      <c r="BB22" s="459"/>
      <c r="BC22" s="460"/>
      <c r="BD22" s="437"/>
      <c r="BE22" s="475"/>
      <c r="BF22" s="463"/>
      <c r="BG22" s="440"/>
      <c r="BH22" s="744"/>
      <c r="BI22" s="713"/>
      <c r="BJ22" s="702"/>
      <c r="BK22" s="729"/>
    </row>
    <row r="23" spans="1:75" ht="17.100000000000001" customHeight="1">
      <c r="A23" s="688"/>
      <c r="B23" s="324" t="s">
        <v>18</v>
      </c>
      <c r="C23" s="514"/>
      <c r="D23" s="398"/>
      <c r="E23" s="514"/>
      <c r="F23" s="515"/>
      <c r="G23" s="397"/>
      <c r="H23" s="515"/>
      <c r="I23" s="397"/>
      <c r="J23" s="398"/>
      <c r="K23" s="397"/>
      <c r="L23" s="517"/>
      <c r="M23" s="514"/>
      <c r="N23" s="515"/>
      <c r="O23" s="514"/>
      <c r="P23" s="515"/>
      <c r="Q23" s="514"/>
      <c r="R23" s="515"/>
      <c r="S23" s="514"/>
      <c r="T23" s="515"/>
      <c r="U23" s="514"/>
      <c r="V23" s="515"/>
      <c r="W23" s="514"/>
      <c r="X23" s="515"/>
      <c r="Y23" s="380"/>
      <c r="Z23" s="381"/>
      <c r="AA23" s="380"/>
      <c r="AB23" s="381"/>
      <c r="AC23" s="514"/>
      <c r="AD23" s="515"/>
      <c r="AE23" s="514"/>
      <c r="AF23" s="515"/>
      <c r="AG23" s="516"/>
      <c r="AH23" s="398"/>
      <c r="AI23" s="514"/>
      <c r="AJ23" s="515"/>
      <c r="AK23" s="514"/>
      <c r="AL23" s="515"/>
      <c r="AM23" s="514"/>
      <c r="AN23" s="515"/>
      <c r="AO23" s="514"/>
      <c r="AP23" s="515"/>
      <c r="AQ23" s="397"/>
      <c r="AR23" s="398"/>
      <c r="AS23" s="397"/>
      <c r="AT23" s="398"/>
      <c r="AU23" s="397"/>
      <c r="AV23" s="398"/>
      <c r="AW23" s="397"/>
      <c r="AX23" s="398"/>
      <c r="AY23" s="435"/>
      <c r="AZ23" s="448"/>
      <c r="BA23" s="448"/>
      <c r="BB23" s="448"/>
      <c r="BC23" s="446"/>
      <c r="BD23" s="435"/>
      <c r="BE23" s="446"/>
      <c r="BF23" s="435"/>
      <c r="BG23" s="446"/>
      <c r="BH23" s="745">
        <f>BD23+BE24+BF25+BG26</f>
        <v>0</v>
      </c>
      <c r="BI23" s="713"/>
      <c r="BJ23" s="702"/>
      <c r="BK23" s="729"/>
    </row>
    <row r="24" spans="1:75" ht="17.100000000000001" customHeight="1">
      <c r="A24" s="688"/>
      <c r="B24" s="327" t="s">
        <v>19</v>
      </c>
      <c r="C24" s="500"/>
      <c r="D24" s="382"/>
      <c r="E24" s="500"/>
      <c r="F24" s="501"/>
      <c r="G24" s="383"/>
      <c r="H24" s="501"/>
      <c r="I24" s="506"/>
      <c r="J24" s="382"/>
      <c r="K24" s="506"/>
      <c r="L24" s="498"/>
      <c r="M24" s="500"/>
      <c r="N24" s="501"/>
      <c r="O24" s="500"/>
      <c r="P24" s="501"/>
      <c r="Q24" s="389"/>
      <c r="R24" s="390"/>
      <c r="S24" s="389"/>
      <c r="T24" s="390"/>
      <c r="U24" s="389"/>
      <c r="V24" s="390"/>
      <c r="W24" s="389"/>
      <c r="X24" s="501"/>
      <c r="Y24" s="384"/>
      <c r="Z24" s="388"/>
      <c r="AA24" s="384"/>
      <c r="AB24" s="388"/>
      <c r="AC24" s="384"/>
      <c r="AD24" s="388"/>
      <c r="AE24" s="318"/>
      <c r="AF24" s="319"/>
      <c r="AG24" s="315"/>
      <c r="AH24" s="316"/>
      <c r="AI24" s="315"/>
      <c r="AJ24" s="316"/>
      <c r="AK24" s="312"/>
      <c r="AL24" s="313"/>
      <c r="AM24" s="315"/>
      <c r="AN24" s="316"/>
      <c r="AO24" s="312"/>
      <c r="AP24" s="313"/>
      <c r="AQ24" s="315"/>
      <c r="AR24" s="316"/>
      <c r="AS24" s="315"/>
      <c r="AT24" s="316"/>
      <c r="AU24" s="312"/>
      <c r="AV24" s="313"/>
      <c r="AW24" s="315"/>
      <c r="AX24" s="316"/>
      <c r="AY24" s="435"/>
      <c r="AZ24" s="448"/>
      <c r="BA24" s="448"/>
      <c r="BB24" s="448"/>
      <c r="BC24" s="446"/>
      <c r="BD24" s="435"/>
      <c r="BE24" s="446"/>
      <c r="BF24" s="435"/>
      <c r="BG24" s="446"/>
      <c r="BH24" s="746"/>
      <c r="BI24" s="713"/>
      <c r="BJ24" s="702"/>
      <c r="BK24" s="729"/>
    </row>
    <row r="25" spans="1:75" ht="17.100000000000001" customHeight="1">
      <c r="A25" s="688"/>
      <c r="B25" s="328" t="s">
        <v>20</v>
      </c>
      <c r="C25" s="312"/>
      <c r="D25" s="313"/>
      <c r="E25" s="312"/>
      <c r="F25" s="313"/>
      <c r="G25" s="312"/>
      <c r="H25" s="313"/>
      <c r="I25" s="312"/>
      <c r="J25" s="313"/>
      <c r="K25" s="312"/>
      <c r="L25" s="313"/>
      <c r="M25" s="312"/>
      <c r="N25" s="313"/>
      <c r="O25" s="312"/>
      <c r="P25" s="371"/>
      <c r="Q25" s="312"/>
      <c r="R25" s="313"/>
      <c r="S25" s="312"/>
      <c r="T25" s="313"/>
      <c r="U25" s="312"/>
      <c r="V25" s="313"/>
      <c r="W25" s="312"/>
      <c r="X25" s="313"/>
      <c r="Y25" s="312"/>
      <c r="Z25" s="313"/>
      <c r="AA25" s="312"/>
      <c r="AB25" s="313"/>
      <c r="AC25" s="312"/>
      <c r="AD25" s="313"/>
      <c r="AE25" s="312"/>
      <c r="AF25" s="313"/>
      <c r="AG25" s="312"/>
      <c r="AH25" s="313"/>
      <c r="AI25" s="312"/>
      <c r="AJ25" s="391"/>
      <c r="AK25" s="368"/>
      <c r="AL25" s="391"/>
      <c r="AM25" s="315"/>
      <c r="AN25" s="316"/>
      <c r="AO25" s="312"/>
      <c r="AP25" s="313"/>
      <c r="AQ25" s="312"/>
      <c r="AR25" s="313"/>
      <c r="AS25" s="312"/>
      <c r="AT25" s="313"/>
      <c r="AU25" s="312"/>
      <c r="AV25" s="313"/>
      <c r="AW25" s="312"/>
      <c r="AX25" s="313"/>
      <c r="AY25" s="435"/>
      <c r="AZ25" s="448"/>
      <c r="BA25" s="448"/>
      <c r="BB25" s="448"/>
      <c r="BC25" s="446"/>
      <c r="BD25" s="435"/>
      <c r="BE25" s="446"/>
      <c r="BF25" s="435"/>
      <c r="BG25" s="446"/>
      <c r="BH25" s="746"/>
      <c r="BI25" s="713"/>
      <c r="BJ25" s="702"/>
      <c r="BK25" s="729"/>
    </row>
    <row r="26" spans="1:75" ht="17.100000000000001" customHeight="1" thickBot="1">
      <c r="A26" s="689"/>
      <c r="B26" s="338" t="s">
        <v>21</v>
      </c>
      <c r="C26" s="500"/>
      <c r="D26" s="382"/>
      <c r="E26" s="500"/>
      <c r="F26" s="501"/>
      <c r="G26" s="383"/>
      <c r="H26" s="501"/>
      <c r="I26" s="506"/>
      <c r="J26" s="382"/>
      <c r="K26" s="506"/>
      <c r="L26" s="498"/>
      <c r="M26" s="509"/>
      <c r="N26" s="510"/>
      <c r="O26" s="499"/>
      <c r="P26" s="511"/>
      <c r="Q26" s="509"/>
      <c r="R26" s="510"/>
      <c r="S26" s="509"/>
      <c r="T26" s="510"/>
      <c r="U26" s="509"/>
      <c r="V26" s="511"/>
      <c r="W26" s="509"/>
      <c r="X26" s="510"/>
      <c r="Y26" s="512"/>
      <c r="Z26" s="513"/>
      <c r="AA26" s="512"/>
      <c r="AB26" s="513"/>
      <c r="AC26" s="509"/>
      <c r="AD26" s="511"/>
      <c r="AE26" s="509"/>
      <c r="AF26" s="510"/>
      <c r="AG26" s="507"/>
      <c r="AH26" s="508"/>
      <c r="AI26" s="507"/>
      <c r="AJ26" s="508"/>
      <c r="AK26" s="331"/>
      <c r="AL26" s="332"/>
      <c r="AM26" s="331"/>
      <c r="AN26" s="332"/>
      <c r="AO26" s="409"/>
      <c r="AP26" s="369"/>
      <c r="AQ26" s="331"/>
      <c r="AR26" s="332"/>
      <c r="AS26" s="331"/>
      <c r="AT26" s="332"/>
      <c r="AU26" s="331"/>
      <c r="AV26" s="332"/>
      <c r="AW26" s="315"/>
      <c r="AX26" s="316"/>
      <c r="AY26" s="449"/>
      <c r="AZ26" s="451"/>
      <c r="BA26" s="451"/>
      <c r="BB26" s="451"/>
      <c r="BC26" s="452"/>
      <c r="BD26" s="449"/>
      <c r="BE26" s="452"/>
      <c r="BF26" s="449"/>
      <c r="BG26" s="476"/>
      <c r="BH26" s="747"/>
      <c r="BI26" s="714"/>
      <c r="BJ26" s="703"/>
      <c r="BK26" s="730"/>
      <c r="BW26" s="300" t="s">
        <v>27</v>
      </c>
    </row>
    <row r="27" spans="1:75" ht="17.100000000000001" customHeight="1" thickTop="1">
      <c r="A27" s="687" t="s">
        <v>28</v>
      </c>
      <c r="B27" s="306" t="s">
        <v>13</v>
      </c>
      <c r="C27" s="339"/>
      <c r="D27" s="340"/>
      <c r="E27" s="339"/>
      <c r="F27" s="340"/>
      <c r="G27" s="339"/>
      <c r="H27" s="340"/>
      <c r="I27" s="339"/>
      <c r="J27" s="340"/>
      <c r="K27" s="339"/>
      <c r="L27" s="340"/>
      <c r="M27" s="372"/>
      <c r="N27" s="373"/>
      <c r="O27" s="309"/>
      <c r="P27" s="373"/>
      <c r="Q27" s="384"/>
      <c r="R27" s="388"/>
      <c r="S27" s="389"/>
      <c r="T27" s="390"/>
      <c r="U27" s="384"/>
      <c r="V27" s="388"/>
      <c r="W27" s="384"/>
      <c r="X27" s="388"/>
      <c r="Y27" s="384"/>
      <c r="Z27" s="388"/>
      <c r="AA27" s="318"/>
      <c r="AB27" s="388"/>
      <c r="AC27" s="389"/>
      <c r="AD27" s="390"/>
      <c r="AE27" s="384"/>
      <c r="AF27" s="388"/>
      <c r="AG27" s="384"/>
      <c r="AH27" s="388"/>
      <c r="AI27" s="389"/>
      <c r="AJ27" s="390"/>
      <c r="AK27" s="389"/>
      <c r="AL27" s="388"/>
      <c r="AM27" s="402"/>
      <c r="AN27" s="319"/>
      <c r="AO27" s="372"/>
      <c r="AP27" s="373"/>
      <c r="AQ27" s="389"/>
      <c r="AR27" s="388"/>
      <c r="AS27" s="384"/>
      <c r="AT27" s="388"/>
      <c r="AU27" s="413"/>
      <c r="AV27" s="412"/>
      <c r="AW27" s="339"/>
      <c r="AX27" s="453"/>
      <c r="AY27" s="435"/>
      <c r="AZ27" s="427"/>
      <c r="BA27" s="427"/>
      <c r="BB27" s="427"/>
      <c r="BC27" s="428"/>
      <c r="BD27" s="455"/>
      <c r="BE27" s="470"/>
      <c r="BF27" s="455"/>
      <c r="BG27" s="428"/>
      <c r="BH27" s="742">
        <f>BA29+BB30+BC31</f>
        <v>0</v>
      </c>
      <c r="BI27" s="712">
        <f t="shared" ref="BI27" si="0">BH27+BH32</f>
        <v>24</v>
      </c>
      <c r="BJ27" s="701">
        <f>BH27/24</f>
        <v>0</v>
      </c>
      <c r="BK27" s="728">
        <f>((BA29+(0.6*BB30))/BI27)</f>
        <v>0</v>
      </c>
    </row>
    <row r="28" spans="1:75" ht="17.100000000000001" customHeight="1">
      <c r="A28" s="688"/>
      <c r="B28" s="311" t="s">
        <v>14</v>
      </c>
      <c r="C28" s="341"/>
      <c r="D28" s="342"/>
      <c r="E28" s="341"/>
      <c r="F28" s="342"/>
      <c r="G28" s="341"/>
      <c r="H28" s="342"/>
      <c r="I28" s="341"/>
      <c r="J28" s="342"/>
      <c r="K28" s="341"/>
      <c r="L28" s="342"/>
      <c r="M28" s="341"/>
      <c r="N28" s="342"/>
      <c r="O28" s="341"/>
      <c r="P28" s="342"/>
      <c r="Q28" s="312"/>
      <c r="R28" s="313"/>
      <c r="S28" s="312"/>
      <c r="T28" s="313"/>
      <c r="U28" s="368"/>
      <c r="V28" s="391"/>
      <c r="W28" s="368"/>
      <c r="X28" s="391"/>
      <c r="Y28" s="368"/>
      <c r="Z28" s="391"/>
      <c r="AA28" s="315"/>
      <c r="AB28" s="391"/>
      <c r="AC28" s="368"/>
      <c r="AD28" s="391"/>
      <c r="AE28" s="368"/>
      <c r="AF28" s="391"/>
      <c r="AG28" s="368"/>
      <c r="AH28" s="391"/>
      <c r="AI28" s="315"/>
      <c r="AJ28" s="403"/>
      <c r="AK28" s="341"/>
      <c r="AL28" s="342"/>
      <c r="AM28" s="341"/>
      <c r="AN28" s="316"/>
      <c r="AO28" s="341"/>
      <c r="AP28" s="342"/>
      <c r="AQ28" s="341"/>
      <c r="AR28" s="342"/>
      <c r="AS28" s="341"/>
      <c r="AT28" s="342"/>
      <c r="AU28" s="341"/>
      <c r="AV28" s="342"/>
      <c r="AW28" s="341"/>
      <c r="AX28" s="456"/>
      <c r="AY28" s="430"/>
      <c r="AZ28" s="430"/>
      <c r="BA28" s="430"/>
      <c r="BB28" s="430"/>
      <c r="BC28" s="432"/>
      <c r="BD28" s="434"/>
      <c r="BE28" s="471"/>
      <c r="BF28" s="434"/>
      <c r="BG28" s="432"/>
      <c r="BH28" s="743"/>
      <c r="BI28" s="713"/>
      <c r="BJ28" s="702"/>
      <c r="BK28" s="729"/>
    </row>
    <row r="29" spans="1:75" ht="17.100000000000001" customHeight="1">
      <c r="A29" s="688"/>
      <c r="B29" s="333" t="s">
        <v>15</v>
      </c>
      <c r="C29" s="315"/>
      <c r="D29" s="316"/>
      <c r="E29" s="315"/>
      <c r="F29" s="316"/>
      <c r="G29" s="315"/>
      <c r="H29" s="316"/>
      <c r="I29" s="315"/>
      <c r="J29" s="316"/>
      <c r="K29" s="315"/>
      <c r="L29" s="316"/>
      <c r="M29" s="315"/>
      <c r="N29" s="316"/>
      <c r="O29" s="315"/>
      <c r="P29" s="316"/>
      <c r="Q29" s="315"/>
      <c r="R29" s="316"/>
      <c r="S29" s="315"/>
      <c r="T29" s="316"/>
      <c r="U29" s="315"/>
      <c r="V29" s="316"/>
      <c r="W29" s="315"/>
      <c r="X29" s="316"/>
      <c r="Y29" s="315"/>
      <c r="Z29" s="316"/>
      <c r="AA29" s="315"/>
      <c r="AB29" s="316"/>
      <c r="AC29" s="315"/>
      <c r="AD29" s="316"/>
      <c r="AE29" s="315"/>
      <c r="AF29" s="316"/>
      <c r="AG29" s="315"/>
      <c r="AH29" s="316"/>
      <c r="AI29" s="315"/>
      <c r="AJ29" s="316"/>
      <c r="AK29" s="315"/>
      <c r="AL29" s="316"/>
      <c r="AM29" s="315"/>
      <c r="AN29" s="316"/>
      <c r="AO29" s="315"/>
      <c r="AP29" s="316"/>
      <c r="AQ29" s="315"/>
      <c r="AR29" s="316"/>
      <c r="AS29" s="315"/>
      <c r="AT29" s="316"/>
      <c r="AU29" s="414"/>
      <c r="AV29" s="342"/>
      <c r="AW29" s="315"/>
      <c r="AX29" s="316"/>
      <c r="AY29" s="434"/>
      <c r="AZ29" s="430"/>
      <c r="BA29" s="430"/>
      <c r="BB29" s="430"/>
      <c r="BC29" s="432"/>
      <c r="BD29" s="434"/>
      <c r="BE29" s="471"/>
      <c r="BF29" s="434"/>
      <c r="BG29" s="432"/>
      <c r="BH29" s="743"/>
      <c r="BI29" s="713"/>
      <c r="BJ29" s="702"/>
      <c r="BK29" s="729"/>
    </row>
    <row r="30" spans="1:75" ht="17.100000000000001" customHeight="1">
      <c r="A30" s="688"/>
      <c r="B30" s="317" t="s">
        <v>16</v>
      </c>
      <c r="C30" s="315"/>
      <c r="D30" s="316"/>
      <c r="E30" s="315"/>
      <c r="F30" s="316"/>
      <c r="G30" s="315"/>
      <c r="H30" s="316"/>
      <c r="I30" s="315"/>
      <c r="J30" s="316"/>
      <c r="K30" s="315"/>
      <c r="L30" s="316"/>
      <c r="M30" s="315"/>
      <c r="N30" s="316"/>
      <c r="O30" s="315"/>
      <c r="P30" s="316"/>
      <c r="Q30" s="315"/>
      <c r="R30" s="316"/>
      <c r="S30" s="320"/>
      <c r="T30" s="329"/>
      <c r="U30" s="320"/>
      <c r="V30" s="329"/>
      <c r="W30" s="320"/>
      <c r="X30" s="316"/>
      <c r="Y30" s="315"/>
      <c r="Z30" s="316"/>
      <c r="AA30" s="315"/>
      <c r="AB30" s="316"/>
      <c r="AC30" s="315"/>
      <c r="AD30" s="316"/>
      <c r="AE30" s="315"/>
      <c r="AF30" s="316"/>
      <c r="AG30" s="315"/>
      <c r="AH30" s="316"/>
      <c r="AI30" s="315"/>
      <c r="AJ30" s="316"/>
      <c r="AK30" s="315"/>
      <c r="AL30" s="316"/>
      <c r="AM30" s="315"/>
      <c r="AN30" s="316"/>
      <c r="AO30" s="315"/>
      <c r="AP30" s="316"/>
      <c r="AQ30" s="315"/>
      <c r="AR30" s="316"/>
      <c r="AS30" s="315"/>
      <c r="AU30" s="315"/>
      <c r="AV30" s="342"/>
      <c r="AW30" s="461"/>
      <c r="AY30" s="434"/>
      <c r="AZ30" s="430"/>
      <c r="BA30" s="430"/>
      <c r="BB30" s="430"/>
      <c r="BC30" s="432"/>
      <c r="BD30" s="434"/>
      <c r="BE30" s="471"/>
      <c r="BF30" s="434"/>
      <c r="BG30" s="432"/>
      <c r="BH30" s="743"/>
      <c r="BI30" s="713"/>
      <c r="BJ30" s="702"/>
      <c r="BK30" s="729"/>
    </row>
    <row r="31" spans="1:75" ht="17.100000000000001" customHeight="1">
      <c r="A31" s="688"/>
      <c r="B31" s="335" t="s">
        <v>17</v>
      </c>
      <c r="C31" s="343"/>
      <c r="D31" s="344"/>
      <c r="E31" s="343"/>
      <c r="F31" s="344"/>
      <c r="G31" s="343"/>
      <c r="H31" s="344"/>
      <c r="I31" s="343"/>
      <c r="J31" s="344"/>
      <c r="K31" s="343"/>
      <c r="L31" s="344"/>
      <c r="M31" s="343"/>
      <c r="N31" s="344"/>
      <c r="O31" s="343"/>
      <c r="P31" s="344"/>
      <c r="Q31" s="343"/>
      <c r="R31" s="344"/>
      <c r="S31" s="343"/>
      <c r="T31" s="392"/>
      <c r="U31" s="393"/>
      <c r="V31" s="344"/>
      <c r="W31" s="343"/>
      <c r="X31" s="344"/>
      <c r="Y31" s="343"/>
      <c r="Z31" s="344"/>
      <c r="AA31" s="343"/>
      <c r="AB31" s="344"/>
      <c r="AC31" s="343"/>
      <c r="AD31" s="344"/>
      <c r="AE31" s="399"/>
      <c r="AF31" s="344"/>
      <c r="AG31" s="343"/>
      <c r="AH31" s="344"/>
      <c r="AI31" s="343"/>
      <c r="AJ31" s="399"/>
      <c r="AK31" s="343"/>
      <c r="AL31" s="344"/>
      <c r="AM31" s="343"/>
      <c r="AN31" s="344"/>
      <c r="AO31" s="343"/>
      <c r="AP31" s="344"/>
      <c r="AQ31" s="343"/>
      <c r="AR31" s="344"/>
      <c r="AS31" s="343"/>
      <c r="AT31" s="344"/>
      <c r="AU31" s="415"/>
      <c r="AV31" s="416"/>
      <c r="AW31" s="343"/>
      <c r="AX31" s="462"/>
      <c r="AY31" s="463"/>
      <c r="AZ31" s="439"/>
      <c r="BA31" s="439"/>
      <c r="BB31" s="439"/>
      <c r="BC31" s="440"/>
      <c r="BD31" s="463"/>
      <c r="BE31" s="460"/>
      <c r="BF31" s="463"/>
      <c r="BG31" s="440"/>
      <c r="BH31" s="744"/>
      <c r="BI31" s="713"/>
      <c r="BJ31" s="702"/>
      <c r="BK31" s="729"/>
    </row>
    <row r="32" spans="1:75" ht="17.100000000000001" customHeight="1">
      <c r="A32" s="688"/>
      <c r="B32" s="324" t="s">
        <v>18</v>
      </c>
      <c r="C32" s="325" t="s">
        <v>24</v>
      </c>
      <c r="D32" s="326" t="s">
        <v>24</v>
      </c>
      <c r="E32" s="325" t="s">
        <v>24</v>
      </c>
      <c r="F32" s="326" t="s">
        <v>24</v>
      </c>
      <c r="G32" s="325" t="s">
        <v>24</v>
      </c>
      <c r="H32" s="326" t="s">
        <v>24</v>
      </c>
      <c r="I32" s="325" t="s">
        <v>24</v>
      </c>
      <c r="J32" s="326" t="s">
        <v>24</v>
      </c>
      <c r="K32" s="325" t="s">
        <v>24</v>
      </c>
      <c r="L32" s="326" t="s">
        <v>24</v>
      </c>
      <c r="M32" s="325" t="s">
        <v>24</v>
      </c>
      <c r="N32" s="326" t="s">
        <v>24</v>
      </c>
      <c r="O32" s="325" t="s">
        <v>24</v>
      </c>
      <c r="P32" s="326" t="s">
        <v>24</v>
      </c>
      <c r="Q32" s="325" t="s">
        <v>24</v>
      </c>
      <c r="R32" s="326" t="s">
        <v>24</v>
      </c>
      <c r="S32" s="325" t="s">
        <v>24</v>
      </c>
      <c r="T32" s="326" t="s">
        <v>24</v>
      </c>
      <c r="U32" s="380" t="s">
        <v>24</v>
      </c>
      <c r="V32" s="381" t="s">
        <v>24</v>
      </c>
      <c r="W32" s="380" t="s">
        <v>24</v>
      </c>
      <c r="X32" s="381" t="s">
        <v>24</v>
      </c>
      <c r="Y32" s="397" t="s">
        <v>24</v>
      </c>
      <c r="Z32" s="398" t="s">
        <v>24</v>
      </c>
      <c r="AA32" s="380" t="s">
        <v>24</v>
      </c>
      <c r="AB32" s="381" t="s">
        <v>24</v>
      </c>
      <c r="AC32" s="380" t="s">
        <v>24</v>
      </c>
      <c r="AD32" s="381" t="s">
        <v>24</v>
      </c>
      <c r="AE32" s="380" t="s">
        <v>24</v>
      </c>
      <c r="AF32" s="381" t="s">
        <v>24</v>
      </c>
      <c r="AG32" s="325" t="s">
        <v>24</v>
      </c>
      <c r="AH32" s="326" t="s">
        <v>24</v>
      </c>
      <c r="AI32" s="325" t="s">
        <v>24</v>
      </c>
      <c r="AJ32" s="326" t="s">
        <v>24</v>
      </c>
      <c r="AK32" s="325" t="s">
        <v>24</v>
      </c>
      <c r="AL32" s="326" t="s">
        <v>24</v>
      </c>
      <c r="AM32" s="325" t="s">
        <v>24</v>
      </c>
      <c r="AN32" s="326" t="s">
        <v>24</v>
      </c>
      <c r="AO32" s="325" t="s">
        <v>24</v>
      </c>
      <c r="AP32" s="326" t="s">
        <v>24</v>
      </c>
      <c r="AQ32" s="380" t="s">
        <v>24</v>
      </c>
      <c r="AR32" s="381" t="s">
        <v>24</v>
      </c>
      <c r="AS32" s="380" t="s">
        <v>24</v>
      </c>
      <c r="AT32" s="381" t="s">
        <v>24</v>
      </c>
      <c r="AU32" s="380" t="s">
        <v>24</v>
      </c>
      <c r="AV32" s="381" t="s">
        <v>24</v>
      </c>
      <c r="AW32" s="380" t="s">
        <v>24</v>
      </c>
      <c r="AX32" s="381" t="s">
        <v>24</v>
      </c>
      <c r="AY32" s="435"/>
      <c r="AZ32" s="448"/>
      <c r="BA32" s="448"/>
      <c r="BB32" s="448"/>
      <c r="BC32" s="446"/>
      <c r="BD32" s="435">
        <v>24</v>
      </c>
      <c r="BE32" s="446"/>
      <c r="BF32" s="435"/>
      <c r="BG32" s="446"/>
      <c r="BH32" s="745">
        <f>BD32+BE33+BF34+BG35</f>
        <v>24</v>
      </c>
      <c r="BI32" s="713"/>
      <c r="BJ32" s="702"/>
      <c r="BK32" s="729"/>
    </row>
    <row r="33" spans="1:63" ht="17.100000000000001" customHeight="1">
      <c r="A33" s="688"/>
      <c r="B33" s="327" t="s">
        <v>19</v>
      </c>
      <c r="C33" s="315"/>
      <c r="D33" s="316"/>
      <c r="E33" s="315"/>
      <c r="F33" s="316"/>
      <c r="G33" s="315"/>
      <c r="H33" s="316"/>
      <c r="I33" s="315"/>
      <c r="J33" s="316"/>
      <c r="K33" s="315"/>
      <c r="L33" s="316"/>
      <c r="M33" s="315"/>
      <c r="N33" s="316"/>
      <c r="O33" s="315"/>
      <c r="P33" s="316"/>
      <c r="Q33" s="315"/>
      <c r="R33" s="316"/>
      <c r="S33" s="315"/>
      <c r="T33" s="316"/>
      <c r="U33" s="312"/>
      <c r="V33" s="313"/>
      <c r="W33" s="315"/>
      <c r="X33" s="316"/>
      <c r="Y33" s="315"/>
      <c r="Z33" s="316"/>
      <c r="AA33" s="315"/>
      <c r="AB33" s="316"/>
      <c r="AC33" s="315"/>
      <c r="AD33" s="316"/>
      <c r="AE33" s="315"/>
      <c r="AF33" s="316"/>
      <c r="AG33" s="315"/>
      <c r="AH33" s="316"/>
      <c r="AI33" s="315"/>
      <c r="AJ33" s="316"/>
      <c r="AK33" s="315"/>
      <c r="AL33" s="316"/>
      <c r="AM33" s="315"/>
      <c r="AN33" s="316"/>
      <c r="AO33" s="315"/>
      <c r="AP33" s="316"/>
      <c r="AQ33" s="315"/>
      <c r="AR33" s="316"/>
      <c r="AS33" s="315"/>
      <c r="AT33" s="316"/>
      <c r="AU33" s="315"/>
      <c r="AV33" s="316"/>
      <c r="AW33" s="315"/>
      <c r="AX33" s="316"/>
      <c r="AY33" s="435"/>
      <c r="AZ33" s="448"/>
      <c r="BA33" s="448"/>
      <c r="BB33" s="448"/>
      <c r="BC33" s="446"/>
      <c r="BD33" s="435"/>
      <c r="BE33" s="446"/>
      <c r="BF33" s="435"/>
      <c r="BG33" s="446"/>
      <c r="BH33" s="746"/>
      <c r="BI33" s="713"/>
      <c r="BJ33" s="702"/>
      <c r="BK33" s="729"/>
    </row>
    <row r="34" spans="1:63" ht="17.100000000000001" customHeight="1">
      <c r="A34" s="688"/>
      <c r="B34" s="328" t="s">
        <v>20</v>
      </c>
      <c r="C34" s="312"/>
      <c r="D34" s="313"/>
      <c r="E34" s="312"/>
      <c r="F34" s="313"/>
      <c r="G34" s="312"/>
      <c r="H34" s="313"/>
      <c r="I34" s="312"/>
      <c r="J34" s="313"/>
      <c r="K34" s="312"/>
      <c r="L34" s="313"/>
      <c r="M34" s="312"/>
      <c r="N34" s="313"/>
      <c r="O34" s="312"/>
      <c r="P34" s="313"/>
      <c r="Q34" s="312"/>
      <c r="R34" s="313"/>
      <c r="S34" s="312"/>
      <c r="T34" s="313"/>
      <c r="U34" s="312"/>
      <c r="V34" s="313"/>
      <c r="W34" s="312"/>
      <c r="X34" s="313"/>
      <c r="Y34" s="312"/>
      <c r="Z34" s="313"/>
      <c r="AA34" s="312"/>
      <c r="AB34" s="313"/>
      <c r="AC34" s="312"/>
      <c r="AD34" s="313"/>
      <c r="AE34" s="312"/>
      <c r="AF34" s="313"/>
      <c r="AG34" s="312"/>
      <c r="AH34" s="313"/>
      <c r="AI34" s="312"/>
      <c r="AJ34" s="391"/>
      <c r="AK34" s="368"/>
      <c r="AL34" s="391"/>
      <c r="AM34" s="404"/>
      <c r="AN34" s="405"/>
      <c r="AO34" s="312"/>
      <c r="AP34" s="313"/>
      <c r="AQ34" s="312"/>
      <c r="AR34" s="313"/>
      <c r="AS34" s="312"/>
      <c r="AT34" s="313"/>
      <c r="AU34" s="312"/>
      <c r="AV34" s="313"/>
      <c r="AW34" s="312"/>
      <c r="AX34" s="313"/>
      <c r="AY34" s="435"/>
      <c r="AZ34" s="448"/>
      <c r="BA34" s="448"/>
      <c r="BB34" s="448"/>
      <c r="BC34" s="446"/>
      <c r="BD34" s="435"/>
      <c r="BE34" s="446"/>
      <c r="BF34" s="435"/>
      <c r="BG34" s="446"/>
      <c r="BH34" s="746"/>
      <c r="BI34" s="713"/>
      <c r="BJ34" s="702"/>
      <c r="BK34" s="729"/>
    </row>
    <row r="35" spans="1:63" ht="17.100000000000001" customHeight="1">
      <c r="A35" s="689"/>
      <c r="B35" s="338" t="s">
        <v>21</v>
      </c>
      <c r="C35" s="345"/>
      <c r="D35" s="346"/>
      <c r="E35" s="345"/>
      <c r="F35" s="346"/>
      <c r="G35" s="345"/>
      <c r="H35" s="346"/>
      <c r="I35" s="345"/>
      <c r="J35" s="346"/>
      <c r="K35" s="345"/>
      <c r="L35" s="346"/>
      <c r="M35" s="345"/>
      <c r="N35" s="346"/>
      <c r="O35" s="345"/>
      <c r="P35" s="346"/>
      <c r="Q35" s="345"/>
      <c r="R35" s="346"/>
      <c r="S35" s="345"/>
      <c r="T35" s="346"/>
      <c r="U35" s="345"/>
      <c r="V35" s="346"/>
      <c r="W35" s="345"/>
      <c r="X35" s="346"/>
      <c r="Y35" s="345"/>
      <c r="Z35" s="346"/>
      <c r="AA35" s="345"/>
      <c r="AB35" s="346"/>
      <c r="AC35" s="345"/>
      <c r="AD35" s="346"/>
      <c r="AE35" s="345"/>
      <c r="AF35" s="346"/>
      <c r="AG35" s="345"/>
      <c r="AH35" s="346"/>
      <c r="AI35" s="345"/>
      <c r="AJ35" s="346"/>
      <c r="AK35" s="386"/>
      <c r="AL35" s="387"/>
      <c r="AM35" s="345"/>
      <c r="AN35" s="346"/>
      <c r="AO35" s="345"/>
      <c r="AP35" s="346"/>
      <c r="AQ35" s="345"/>
      <c r="AR35" s="346"/>
      <c r="AS35" s="345"/>
      <c r="AT35" s="346"/>
      <c r="AU35" s="345"/>
      <c r="AV35" s="346"/>
      <c r="AW35" s="345"/>
      <c r="AX35" s="464"/>
      <c r="AY35" s="449"/>
      <c r="AZ35" s="451"/>
      <c r="BA35" s="451"/>
      <c r="BB35" s="451"/>
      <c r="BC35" s="452"/>
      <c r="BD35" s="449"/>
      <c r="BE35" s="452"/>
      <c r="BF35" s="449"/>
      <c r="BG35" s="452"/>
      <c r="BH35" s="747"/>
      <c r="BI35" s="714"/>
      <c r="BJ35" s="703"/>
      <c r="BK35" s="730"/>
    </row>
    <row r="36" spans="1:63" ht="23.25" customHeight="1">
      <c r="A36" s="347"/>
      <c r="B36" s="348"/>
      <c r="C36" s="348"/>
      <c r="D36" s="348"/>
      <c r="E36" s="348"/>
      <c r="F36" s="348"/>
      <c r="G36" s="348"/>
      <c r="H36" s="348"/>
      <c r="I36" s="348"/>
      <c r="J36" s="348"/>
      <c r="K36" s="348"/>
      <c r="L36" s="348"/>
      <c r="M36" s="348"/>
      <c r="N36" s="348"/>
      <c r="O36" s="348"/>
      <c r="P36" s="348"/>
      <c r="Q36" s="348"/>
      <c r="R36" s="348"/>
      <c r="S36" s="348"/>
      <c r="T36" s="348"/>
      <c r="U36" s="348"/>
      <c r="V36" s="348"/>
      <c r="W36" s="348"/>
      <c r="X36" s="348"/>
      <c r="Y36" s="348"/>
      <c r="Z36" s="348"/>
      <c r="AA36" s="348"/>
      <c r="AB36" s="348"/>
      <c r="AC36" s="348"/>
      <c r="AD36" s="348"/>
      <c r="AE36" s="348"/>
      <c r="AF36" s="348"/>
      <c r="AG36" s="348"/>
      <c r="AH36" s="348"/>
      <c r="AI36" s="348"/>
      <c r="AJ36" s="348"/>
      <c r="AK36" s="348"/>
      <c r="AL36" s="348"/>
      <c r="AM36" s="348"/>
      <c r="AN36" s="348"/>
      <c r="AO36" s="348"/>
      <c r="AP36" s="348"/>
      <c r="AQ36" s="348"/>
      <c r="AR36" s="348"/>
      <c r="AS36" s="348"/>
      <c r="AT36" s="348"/>
      <c r="AU36" s="348"/>
      <c r="AV36" s="348"/>
      <c r="AW36" s="348"/>
      <c r="AX36" s="348"/>
      <c r="AY36" s="304"/>
      <c r="AZ36" s="304"/>
      <c r="BA36" s="465"/>
      <c r="BB36" s="465"/>
      <c r="BC36" s="304"/>
      <c r="BD36" s="304"/>
      <c r="BE36" s="304"/>
      <c r="BG36" s="304"/>
      <c r="BH36" s="304"/>
      <c r="BI36" s="477" t="s">
        <v>29</v>
      </c>
      <c r="BJ36" s="478">
        <f>AVERAGE(BJ9:BJ35)</f>
        <v>0.48888888888888887</v>
      </c>
      <c r="BK36" s="478">
        <f>AVERAGE(BK9:BK35)</f>
        <v>0.29333333333333328</v>
      </c>
    </row>
    <row r="37" spans="1:63" ht="18" customHeight="1">
      <c r="A37" s="349" t="s">
        <v>30</v>
      </c>
      <c r="B37" s="304"/>
      <c r="C37" s="304"/>
      <c r="D37" s="304"/>
      <c r="E37" s="304"/>
      <c r="F37" s="304"/>
      <c r="G37" s="304"/>
      <c r="H37" s="304"/>
      <c r="I37" s="304"/>
      <c r="J37" s="304"/>
      <c r="K37" s="304"/>
      <c r="L37" s="304"/>
      <c r="M37" s="304"/>
      <c r="N37" s="374" t="s">
        <v>31</v>
      </c>
      <c r="O37" s="375"/>
      <c r="P37" s="554" t="s">
        <v>32</v>
      </c>
      <c r="Q37" s="555"/>
      <c r="R37" s="555"/>
      <c r="S37" s="555"/>
      <c r="T37" s="555"/>
      <c r="U37" s="555"/>
      <c r="V37" s="555"/>
      <c r="W37" s="555"/>
      <c r="X37" s="555"/>
      <c r="Y37" s="555"/>
      <c r="Z37" s="555"/>
      <c r="AA37" s="555"/>
      <c r="AB37" s="556"/>
      <c r="AC37" s="554" t="s">
        <v>33</v>
      </c>
      <c r="AD37" s="555"/>
      <c r="AE37" s="555"/>
      <c r="AF37" s="555"/>
      <c r="AG37" s="555"/>
      <c r="AH37" s="555"/>
      <c r="AI37" s="555"/>
      <c r="AJ37" s="555"/>
      <c r="AK37" s="555"/>
      <c r="AL37" s="555"/>
      <c r="AM37" s="555"/>
      <c r="AN37" s="555"/>
      <c r="AO37" s="555"/>
      <c r="AP37" s="555"/>
      <c r="AQ37" s="556"/>
      <c r="AR37" s="554" t="s">
        <v>34</v>
      </c>
      <c r="AS37" s="555"/>
      <c r="AT37" s="555"/>
      <c r="AU37" s="555"/>
      <c r="AV37" s="555"/>
      <c r="AW37" s="555"/>
      <c r="AX37" s="555"/>
      <c r="AY37" s="555"/>
      <c r="AZ37" s="555"/>
      <c r="BA37" s="555"/>
      <c r="BB37" s="556"/>
      <c r="BC37" s="304"/>
      <c r="BD37" s="349" t="s">
        <v>35</v>
      </c>
      <c r="BE37" s="304"/>
      <c r="BF37" s="304"/>
      <c r="BG37" s="304"/>
      <c r="BH37" s="304"/>
      <c r="BI37" s="304"/>
      <c r="BJ37" s="304"/>
      <c r="BK37" s="304"/>
    </row>
    <row r="38" spans="1:63" ht="18" customHeight="1">
      <c r="A38" s="304"/>
      <c r="B38" s="304"/>
      <c r="C38" s="304"/>
      <c r="D38" s="304"/>
      <c r="E38" s="304"/>
      <c r="F38" s="304"/>
      <c r="G38" s="304"/>
      <c r="H38" s="304"/>
      <c r="I38" s="304"/>
      <c r="J38" s="304"/>
      <c r="K38" s="304"/>
      <c r="L38" s="304"/>
      <c r="M38" s="304"/>
      <c r="N38" s="376"/>
      <c r="O38" s="304"/>
      <c r="P38" s="557" t="s">
        <v>193</v>
      </c>
      <c r="Q38" s="558"/>
      <c r="R38" s="558"/>
      <c r="S38" s="558"/>
      <c r="T38" s="558"/>
      <c r="U38" s="558"/>
      <c r="V38" s="558"/>
      <c r="W38" s="558"/>
      <c r="X38" s="558"/>
      <c r="Y38" s="558"/>
      <c r="Z38" s="558"/>
      <c r="AA38" s="558"/>
      <c r="AB38" s="559"/>
      <c r="AC38" s="560" t="s">
        <v>192</v>
      </c>
      <c r="AD38" s="561"/>
      <c r="AE38" s="561"/>
      <c r="AF38" s="561"/>
      <c r="AG38" s="561"/>
      <c r="AH38" s="561"/>
      <c r="AI38" s="561"/>
      <c r="AJ38" s="561"/>
      <c r="AK38" s="561"/>
      <c r="AL38" s="561"/>
      <c r="AM38" s="561"/>
      <c r="AN38" s="561"/>
      <c r="AO38" s="561"/>
      <c r="AP38" s="561"/>
      <c r="AQ38" s="562"/>
      <c r="AR38" s="563" t="s">
        <v>36</v>
      </c>
      <c r="AS38" s="564"/>
      <c r="AT38" s="564"/>
      <c r="AU38" s="564"/>
      <c r="AV38" s="564"/>
      <c r="AW38" s="564"/>
      <c r="AX38" s="564"/>
      <c r="AY38" s="564"/>
      <c r="AZ38" s="564"/>
      <c r="BA38" s="564"/>
      <c r="BB38" s="565"/>
      <c r="BC38" s="304"/>
      <c r="BD38" s="304"/>
      <c r="BE38" s="304"/>
      <c r="BF38" s="304"/>
      <c r="BG38" s="304"/>
      <c r="BH38" s="304"/>
      <c r="BI38" s="304"/>
      <c r="BJ38" s="304"/>
      <c r="BK38" s="304"/>
    </row>
    <row r="39" spans="1:63" ht="18" customHeight="1">
      <c r="A39" s="350" t="s">
        <v>37</v>
      </c>
      <c r="B39" s="566"/>
      <c r="C39" s="566"/>
      <c r="D39" s="566"/>
      <c r="E39" s="566"/>
      <c r="F39" s="566"/>
      <c r="G39" s="566"/>
      <c r="H39" s="566"/>
      <c r="I39" s="566"/>
      <c r="J39" s="566"/>
      <c r="K39" s="566"/>
      <c r="L39" s="304"/>
      <c r="M39" s="304"/>
      <c r="N39" s="376"/>
      <c r="O39" s="304"/>
      <c r="P39" s="567"/>
      <c r="Q39" s="568"/>
      <c r="R39" s="568"/>
      <c r="S39" s="568"/>
      <c r="T39" s="568"/>
      <c r="U39" s="568"/>
      <c r="V39" s="568"/>
      <c r="W39" s="568"/>
      <c r="X39" s="568"/>
      <c r="Y39" s="568"/>
      <c r="Z39" s="568"/>
      <c r="AA39" s="568"/>
      <c r="AB39" s="569"/>
      <c r="AC39" s="570"/>
      <c r="AD39" s="571"/>
      <c r="AE39" s="571"/>
      <c r="AF39" s="571"/>
      <c r="AG39" s="571"/>
      <c r="AH39" s="571"/>
      <c r="AI39" s="571"/>
      <c r="AJ39" s="571"/>
      <c r="AK39" s="571"/>
      <c r="AL39" s="571"/>
      <c r="AM39" s="571"/>
      <c r="AN39" s="571"/>
      <c r="AO39" s="571"/>
      <c r="AP39" s="571"/>
      <c r="AQ39" s="572"/>
      <c r="AR39" s="573"/>
      <c r="AS39" s="574"/>
      <c r="AT39" s="574"/>
      <c r="AU39" s="574"/>
      <c r="AV39" s="574"/>
      <c r="AW39" s="574"/>
      <c r="AX39" s="574"/>
      <c r="AY39" s="574"/>
      <c r="AZ39" s="574"/>
      <c r="BA39" s="574"/>
      <c r="BB39" s="575"/>
      <c r="BC39" s="304"/>
      <c r="BD39" s="350" t="s">
        <v>37</v>
      </c>
      <c r="BE39" s="479"/>
      <c r="BF39" s="479"/>
      <c r="BG39" s="479"/>
      <c r="BH39" s="479"/>
      <c r="BI39" s="351"/>
      <c r="BJ39" s="408"/>
      <c r="BK39" s="408"/>
    </row>
    <row r="40" spans="1:63" ht="18" customHeight="1">
      <c r="A40" s="350" t="s">
        <v>38</v>
      </c>
      <c r="B40" s="576"/>
      <c r="C40" s="576"/>
      <c r="D40" s="576"/>
      <c r="E40" s="576"/>
      <c r="F40" s="576"/>
      <c r="G40" s="576"/>
      <c r="H40" s="576"/>
      <c r="I40" s="576"/>
      <c r="J40" s="576"/>
      <c r="K40" s="576"/>
      <c r="L40" s="304"/>
      <c r="M40" s="304"/>
      <c r="N40" s="376"/>
      <c r="O40" s="304"/>
      <c r="P40" s="567"/>
      <c r="Q40" s="568"/>
      <c r="R40" s="568"/>
      <c r="S40" s="568"/>
      <c r="T40" s="568"/>
      <c r="U40" s="568"/>
      <c r="V40" s="568"/>
      <c r="W40" s="568"/>
      <c r="X40" s="568"/>
      <c r="Y40" s="568"/>
      <c r="Z40" s="568"/>
      <c r="AA40" s="568"/>
      <c r="AB40" s="569"/>
      <c r="AC40" s="570"/>
      <c r="AD40" s="571"/>
      <c r="AE40" s="571"/>
      <c r="AF40" s="571"/>
      <c r="AG40" s="571"/>
      <c r="AH40" s="571"/>
      <c r="AI40" s="571"/>
      <c r="AJ40" s="571"/>
      <c r="AK40" s="571"/>
      <c r="AL40" s="571"/>
      <c r="AM40" s="571"/>
      <c r="AN40" s="571"/>
      <c r="AO40" s="571"/>
      <c r="AP40" s="571"/>
      <c r="AQ40" s="572"/>
      <c r="AR40" s="573"/>
      <c r="AS40" s="574"/>
      <c r="AT40" s="574"/>
      <c r="AU40" s="574"/>
      <c r="AV40" s="574"/>
      <c r="AW40" s="574"/>
      <c r="AX40" s="574"/>
      <c r="AY40" s="574"/>
      <c r="AZ40" s="574"/>
      <c r="BA40" s="574"/>
      <c r="BB40" s="575"/>
      <c r="BC40" s="304"/>
      <c r="BD40" s="350" t="s">
        <v>38</v>
      </c>
      <c r="BE40" s="576"/>
      <c r="BF40" s="576"/>
      <c r="BG40" s="576"/>
      <c r="BH40" s="352"/>
      <c r="BI40" s="352"/>
      <c r="BJ40" s="352"/>
      <c r="BK40" s="352"/>
    </row>
    <row r="41" spans="1:63" ht="18" customHeight="1">
      <c r="A41" s="350"/>
      <c r="B41" s="408"/>
      <c r="C41" s="408"/>
      <c r="D41" s="408"/>
      <c r="E41" s="408"/>
      <c r="F41" s="408"/>
      <c r="G41" s="408"/>
      <c r="H41" s="408"/>
      <c r="I41" s="408"/>
      <c r="J41" s="408"/>
      <c r="K41" s="408"/>
      <c r="L41" s="304"/>
      <c r="M41" s="304"/>
      <c r="N41" s="376"/>
      <c r="O41" s="304"/>
      <c r="P41" s="585"/>
      <c r="Q41" s="586"/>
      <c r="R41" s="586"/>
      <c r="S41" s="586"/>
      <c r="T41" s="586"/>
      <c r="U41" s="586"/>
      <c r="V41" s="586"/>
      <c r="W41" s="586"/>
      <c r="X41" s="586"/>
      <c r="Y41" s="586"/>
      <c r="Z41" s="586"/>
      <c r="AA41" s="586"/>
      <c r="AB41" s="587"/>
      <c r="AC41" s="570"/>
      <c r="AD41" s="571"/>
      <c r="AE41" s="571"/>
      <c r="AF41" s="571"/>
      <c r="AG41" s="571"/>
      <c r="AH41" s="571"/>
      <c r="AI41" s="571"/>
      <c r="AJ41" s="571"/>
      <c r="AK41" s="571"/>
      <c r="AL41" s="571"/>
      <c r="AM41" s="571"/>
      <c r="AN41" s="571"/>
      <c r="AO41" s="571"/>
      <c r="AP41" s="571"/>
      <c r="AQ41" s="572"/>
      <c r="AR41" s="491"/>
      <c r="AS41" s="394"/>
      <c r="AT41" s="394"/>
      <c r="AU41" s="394"/>
      <c r="AV41" s="394"/>
      <c r="AW41" s="394"/>
      <c r="AX41" s="394"/>
      <c r="AY41" s="394"/>
      <c r="AZ41" s="394"/>
      <c r="BA41" s="394"/>
      <c r="BB41" s="492"/>
      <c r="BC41" s="304"/>
      <c r="BD41" s="350"/>
      <c r="BE41" s="408"/>
      <c r="BF41" s="408"/>
      <c r="BG41" s="408"/>
      <c r="BH41" s="408"/>
      <c r="BI41" s="408"/>
      <c r="BJ41" s="408"/>
      <c r="BK41" s="408"/>
    </row>
    <row r="42" spans="1:63" ht="20.25" customHeight="1">
      <c r="A42" s="304"/>
      <c r="B42" s="304"/>
      <c r="C42" s="304"/>
      <c r="D42" s="304"/>
      <c r="E42" s="304"/>
      <c r="F42" s="304"/>
      <c r="G42" s="304"/>
      <c r="H42" s="304"/>
      <c r="I42" s="304"/>
      <c r="J42" s="304"/>
      <c r="K42" s="304"/>
      <c r="L42" s="304"/>
      <c r="M42" s="304"/>
      <c r="N42" s="377"/>
      <c r="O42" s="378"/>
      <c r="P42" s="577"/>
      <c r="Q42" s="578"/>
      <c r="R42" s="578"/>
      <c r="S42" s="578"/>
      <c r="T42" s="578"/>
      <c r="U42" s="578"/>
      <c r="V42" s="578"/>
      <c r="W42" s="578"/>
      <c r="X42" s="578"/>
      <c r="Y42" s="578"/>
      <c r="Z42" s="578"/>
      <c r="AA42" s="578"/>
      <c r="AB42" s="579"/>
      <c r="AC42" s="580"/>
      <c r="AD42" s="581"/>
      <c r="AE42" s="581"/>
      <c r="AF42" s="581"/>
      <c r="AG42" s="581"/>
      <c r="AH42" s="581"/>
      <c r="AI42" s="581"/>
      <c r="AJ42" s="581"/>
      <c r="AK42" s="581"/>
      <c r="AL42" s="581"/>
      <c r="AM42" s="581"/>
      <c r="AN42" s="581"/>
      <c r="AO42" s="581"/>
      <c r="AP42" s="581"/>
      <c r="AQ42" s="582"/>
      <c r="AR42" s="577"/>
      <c r="AS42" s="578"/>
      <c r="AT42" s="578"/>
      <c r="AU42" s="578"/>
      <c r="AV42" s="578"/>
      <c r="AW42" s="578"/>
      <c r="AX42" s="578"/>
      <c r="AY42" s="578"/>
      <c r="AZ42" s="578"/>
      <c r="BA42" s="578"/>
      <c r="BB42" s="579"/>
      <c r="BC42" s="304"/>
      <c r="BD42" s="304"/>
      <c r="BE42" s="304"/>
      <c r="BF42" s="304"/>
      <c r="BG42" s="304"/>
      <c r="BH42" s="304"/>
      <c r="BI42" s="304"/>
      <c r="BJ42" s="304"/>
      <c r="BK42" s="304"/>
    </row>
    <row r="43" spans="1:63" ht="30" customHeight="1">
      <c r="A43" s="304"/>
      <c r="B43" s="304" t="s">
        <v>39</v>
      </c>
      <c r="C43" s="304"/>
      <c r="D43" s="304"/>
      <c r="E43" s="304"/>
      <c r="F43" s="304"/>
      <c r="G43" s="304"/>
      <c r="H43" s="304"/>
      <c r="I43" s="304"/>
      <c r="J43" s="304"/>
      <c r="K43" s="304"/>
      <c r="L43" s="304"/>
      <c r="M43" s="304"/>
      <c r="N43" s="304"/>
      <c r="O43" s="304"/>
      <c r="P43" s="304"/>
      <c r="Q43" s="304"/>
      <c r="R43" s="304"/>
      <c r="S43" s="304"/>
      <c r="T43" s="304"/>
      <c r="U43" s="304"/>
      <c r="V43" s="304"/>
      <c r="W43" s="304"/>
      <c r="X43" s="304"/>
      <c r="Y43" s="304"/>
      <c r="Z43" s="304"/>
      <c r="AA43" s="304"/>
      <c r="AB43" s="304"/>
      <c r="AC43" s="304"/>
      <c r="AD43" s="304"/>
      <c r="AE43" s="304"/>
      <c r="AF43" s="304"/>
      <c r="AG43" s="304"/>
      <c r="AH43" s="304"/>
      <c r="AI43" s="304"/>
      <c r="AJ43" s="304"/>
      <c r="AK43" s="304"/>
      <c r="AL43" s="304"/>
      <c r="AM43" s="304"/>
      <c r="AN43" s="304"/>
      <c r="AO43" s="304"/>
      <c r="AP43" s="304"/>
      <c r="AQ43" s="304"/>
      <c r="AR43" s="304"/>
      <c r="AS43" s="304"/>
      <c r="AT43" s="304"/>
      <c r="AU43" s="304"/>
      <c r="AV43" s="304"/>
      <c r="AW43" s="304"/>
      <c r="AX43" s="304"/>
      <c r="AY43" s="304"/>
      <c r="AZ43" s="304"/>
      <c r="BA43" s="304"/>
      <c r="BB43" s="304"/>
      <c r="BC43" s="304"/>
      <c r="BD43" s="304"/>
      <c r="BE43" s="304"/>
      <c r="BF43" s="304"/>
      <c r="BG43" s="304"/>
      <c r="BH43" s="304"/>
      <c r="BI43" s="304"/>
      <c r="BJ43" s="304"/>
      <c r="BK43" s="304"/>
    </row>
    <row r="44" spans="1:63" ht="18" customHeight="1">
      <c r="A44" s="304"/>
      <c r="B44" s="353" t="s">
        <v>13</v>
      </c>
      <c r="C44" s="354"/>
      <c r="D44" s="355" t="s">
        <v>40</v>
      </c>
      <c r="E44" s="304"/>
      <c r="F44" s="304"/>
      <c r="G44" s="304"/>
      <c r="H44" s="304"/>
      <c r="I44" s="304"/>
      <c r="J44" s="304"/>
      <c r="K44" s="304"/>
      <c r="L44" s="304"/>
      <c r="M44" s="304"/>
      <c r="N44" s="304"/>
      <c r="O44" s="304"/>
      <c r="P44" s="304"/>
      <c r="Q44" s="304"/>
      <c r="R44" s="583" t="s">
        <v>18</v>
      </c>
      <c r="S44" s="584"/>
      <c r="T44" s="354"/>
      <c r="U44" s="355" t="s">
        <v>41</v>
      </c>
      <c r="V44" s="304"/>
      <c r="W44" s="304"/>
      <c r="X44" s="304"/>
      <c r="Y44" s="304"/>
      <c r="Z44" s="304"/>
      <c r="AA44" s="304"/>
      <c r="AB44" s="304"/>
      <c r="AC44" s="304"/>
      <c r="AD44" s="304"/>
      <c r="AE44" s="304"/>
      <c r="AF44" s="304"/>
      <c r="AG44" s="304"/>
      <c r="AH44" s="304"/>
      <c r="AI44" s="583" t="s">
        <v>42</v>
      </c>
      <c r="AJ44" s="584"/>
      <c r="AK44" s="406"/>
      <c r="AL44" s="355" t="s">
        <v>43</v>
      </c>
      <c r="AM44" s="357"/>
      <c r="AN44" s="304"/>
      <c r="AO44" s="304"/>
      <c r="AP44" s="304"/>
      <c r="AQ44" s="304"/>
      <c r="AR44" s="304"/>
      <c r="AS44" s="304"/>
      <c r="AT44" s="304"/>
      <c r="AU44" s="304"/>
      <c r="AV44" s="304"/>
      <c r="AW44" s="304"/>
      <c r="AX44" s="304"/>
      <c r="AY44" s="304"/>
      <c r="AZ44" s="304"/>
      <c r="BA44" s="304"/>
      <c r="BB44" s="304"/>
      <c r="BC44" s="304"/>
      <c r="BD44" s="304"/>
      <c r="BE44" s="304"/>
      <c r="BF44" s="304"/>
      <c r="BG44" s="304"/>
      <c r="BH44" s="304"/>
      <c r="BI44" s="304"/>
      <c r="BJ44" s="304"/>
      <c r="BK44" s="304"/>
    </row>
    <row r="45" spans="1:63" ht="18" customHeight="1">
      <c r="A45" s="304"/>
      <c r="B45" s="353" t="s">
        <v>14</v>
      </c>
      <c r="C45" s="354"/>
      <c r="D45" s="355" t="s">
        <v>44</v>
      </c>
      <c r="E45" s="304"/>
      <c r="F45" s="304"/>
      <c r="G45" s="304"/>
      <c r="H45" s="304"/>
      <c r="I45" s="304"/>
      <c r="J45" s="304"/>
      <c r="K45" s="304"/>
      <c r="L45" s="304"/>
      <c r="M45" s="304"/>
      <c r="N45" s="304"/>
      <c r="O45" s="304"/>
      <c r="P45" s="304"/>
      <c r="Q45" s="304"/>
      <c r="R45" s="583" t="s">
        <v>19</v>
      </c>
      <c r="S45" s="584"/>
      <c r="T45" s="354"/>
      <c r="U45" s="355" t="s">
        <v>45</v>
      </c>
      <c r="V45" s="304"/>
      <c r="W45" s="304"/>
      <c r="X45" s="304"/>
      <c r="Y45" s="304"/>
      <c r="Z45" s="304"/>
      <c r="AA45" s="304"/>
      <c r="AB45" s="304"/>
      <c r="AC45" s="304"/>
      <c r="AD45" s="304"/>
      <c r="AE45" s="304"/>
      <c r="AF45" s="304"/>
      <c r="AG45" s="304"/>
      <c r="AH45" s="304"/>
      <c r="AI45" s="583" t="s">
        <v>17</v>
      </c>
      <c r="AJ45" s="584"/>
      <c r="AK45" s="407"/>
      <c r="AL45" s="304" t="s">
        <v>46</v>
      </c>
      <c r="AN45" s="304"/>
      <c r="AO45" s="304"/>
      <c r="AP45" s="304"/>
      <c r="AQ45" s="304"/>
      <c r="AR45" s="304"/>
      <c r="AS45" s="304"/>
      <c r="AT45" s="304"/>
      <c r="AU45" s="304"/>
      <c r="AV45" s="304"/>
      <c r="AW45" s="304"/>
      <c r="AX45" s="304"/>
      <c r="AY45" s="304"/>
      <c r="AZ45" s="304"/>
      <c r="BA45" s="304"/>
      <c r="BB45" s="304"/>
      <c r="BC45" s="304"/>
      <c r="BD45" s="304"/>
      <c r="BE45" s="304"/>
      <c r="BF45" s="304"/>
      <c r="BG45" s="304"/>
      <c r="BH45" s="304"/>
      <c r="BI45" s="304"/>
      <c r="BJ45" s="304"/>
      <c r="BK45" s="304"/>
    </row>
    <row r="46" spans="1:63" ht="18" customHeight="1">
      <c r="A46" s="304"/>
      <c r="B46" s="353" t="s">
        <v>15</v>
      </c>
      <c r="C46" s="354"/>
      <c r="D46" s="355" t="s">
        <v>47</v>
      </c>
      <c r="E46" s="304"/>
      <c r="F46" s="304"/>
      <c r="G46" s="304"/>
      <c r="H46" s="304"/>
      <c r="I46" s="304"/>
      <c r="J46" s="304"/>
      <c r="K46" s="304"/>
      <c r="L46" s="304"/>
      <c r="M46" s="304"/>
      <c r="N46" s="304"/>
      <c r="O46" s="304"/>
      <c r="P46" s="304"/>
      <c r="Q46" s="304"/>
      <c r="R46" s="583" t="s">
        <v>20</v>
      </c>
      <c r="S46" s="584"/>
      <c r="T46" s="354"/>
      <c r="U46" s="355" t="s">
        <v>48</v>
      </c>
      <c r="V46" s="304"/>
      <c r="W46" s="304"/>
      <c r="X46" s="304"/>
      <c r="Y46" s="304"/>
      <c r="Z46" s="304"/>
      <c r="AA46" s="304"/>
      <c r="AB46" s="304"/>
      <c r="AC46" s="304"/>
      <c r="AD46" s="304"/>
      <c r="AE46" s="304"/>
      <c r="AF46" s="304"/>
      <c r="AG46" s="304"/>
      <c r="AH46" s="304"/>
      <c r="AI46" s="407"/>
      <c r="AJ46" s="407"/>
      <c r="AK46" s="407"/>
      <c r="AL46" s="304"/>
      <c r="AM46" s="304"/>
      <c r="AN46" s="304"/>
      <c r="AO46" s="304"/>
      <c r="AP46" s="304"/>
      <c r="AQ46" s="304"/>
      <c r="AR46" s="304"/>
      <c r="AS46" s="304"/>
      <c r="AT46" s="304"/>
      <c r="AU46" s="304"/>
      <c r="AV46" s="304"/>
      <c r="AW46" s="304"/>
      <c r="AX46" s="304"/>
      <c r="AY46" s="304"/>
      <c r="AZ46" s="304"/>
      <c r="BA46" s="304"/>
      <c r="BB46" s="304"/>
      <c r="BC46" s="304"/>
      <c r="BD46" s="304"/>
      <c r="BE46" s="304"/>
      <c r="BF46" s="304"/>
      <c r="BG46" s="304"/>
      <c r="BH46" s="304"/>
      <c r="BI46" s="304"/>
      <c r="BJ46" s="304"/>
      <c r="BK46" s="304"/>
    </row>
    <row r="47" spans="1:63" ht="18" customHeight="1">
      <c r="A47" s="304"/>
      <c r="B47" s="353" t="s">
        <v>16</v>
      </c>
      <c r="C47" s="354"/>
      <c r="D47" s="355" t="s">
        <v>49</v>
      </c>
      <c r="E47" s="304"/>
      <c r="F47" s="304"/>
      <c r="G47" s="304"/>
      <c r="H47" s="304"/>
      <c r="I47" s="304"/>
      <c r="J47" s="304"/>
      <c r="K47" s="304"/>
      <c r="L47" s="304"/>
      <c r="M47" s="304"/>
      <c r="N47" s="304"/>
      <c r="O47" s="304"/>
      <c r="P47" s="304"/>
      <c r="Q47" s="304"/>
      <c r="R47" s="583" t="s">
        <v>21</v>
      </c>
      <c r="S47" s="584"/>
      <c r="T47" s="354"/>
      <c r="U47" s="355" t="s">
        <v>50</v>
      </c>
      <c r="V47" s="304"/>
      <c r="W47" s="304"/>
      <c r="X47" s="304"/>
      <c r="Y47" s="304"/>
      <c r="Z47" s="304"/>
      <c r="AA47" s="304"/>
      <c r="AB47" s="304"/>
      <c r="AC47" s="304"/>
      <c r="AD47" s="304"/>
      <c r="AE47" s="304"/>
      <c r="AF47" s="304"/>
      <c r="AG47" s="304"/>
      <c r="AH47" s="304"/>
      <c r="AI47" s="349" t="s">
        <v>51</v>
      </c>
      <c r="AJ47" s="304"/>
      <c r="AK47" s="304"/>
      <c r="AL47" s="304"/>
      <c r="AM47" s="304"/>
      <c r="AN47" s="304"/>
      <c r="AO47" s="304"/>
      <c r="AP47" s="304"/>
      <c r="AQ47" s="304"/>
      <c r="AR47" s="304"/>
      <c r="AS47" s="304"/>
      <c r="AT47" s="304"/>
      <c r="AU47" s="304"/>
      <c r="AV47" s="304"/>
      <c r="AW47" s="304"/>
      <c r="AX47" s="304"/>
      <c r="AY47" s="304"/>
      <c r="AZ47" s="304"/>
      <c r="BA47" s="304"/>
      <c r="BB47" s="304"/>
      <c r="BC47" s="304"/>
      <c r="BD47" s="304"/>
      <c r="BE47" s="304"/>
      <c r="BF47" s="304"/>
      <c r="BG47" s="304"/>
      <c r="BH47" s="304"/>
      <c r="BI47" s="304"/>
      <c r="BJ47" s="304"/>
      <c r="BK47" s="304"/>
    </row>
    <row r="48" spans="1:63" ht="18" customHeight="1">
      <c r="A48" s="304"/>
      <c r="B48" s="353" t="s">
        <v>52</v>
      </c>
      <c r="C48" s="354"/>
      <c r="D48" s="355" t="s">
        <v>53</v>
      </c>
      <c r="E48" s="304"/>
      <c r="F48" s="304"/>
      <c r="G48" s="304"/>
      <c r="H48" s="304"/>
      <c r="I48" s="304"/>
      <c r="J48" s="304"/>
      <c r="K48" s="304"/>
      <c r="L48" s="304"/>
      <c r="M48" s="304"/>
      <c r="N48" s="304"/>
      <c r="O48" s="304"/>
      <c r="P48" s="304"/>
      <c r="Q48" s="304"/>
      <c r="R48" s="583" t="s">
        <v>54</v>
      </c>
      <c r="S48" s="584"/>
      <c r="T48" s="354"/>
      <c r="U48" s="355" t="s">
        <v>55</v>
      </c>
      <c r="V48" s="304"/>
      <c r="W48" s="304"/>
      <c r="X48" s="304"/>
      <c r="Y48" s="304"/>
      <c r="Z48" s="304"/>
      <c r="AA48" s="304"/>
      <c r="AB48" s="304"/>
      <c r="AC48" s="304"/>
      <c r="AD48" s="304"/>
      <c r="AE48" s="304"/>
      <c r="AF48" s="304"/>
      <c r="AG48" s="304"/>
      <c r="AH48" s="304"/>
      <c r="AI48" s="304"/>
      <c r="AJ48" s="588" t="s">
        <v>56</v>
      </c>
      <c r="AK48" s="588"/>
      <c r="AL48" s="588"/>
      <c r="AM48" s="588"/>
      <c r="AN48" s="588"/>
      <c r="AO48" s="588"/>
      <c r="AP48" s="588"/>
      <c r="AQ48" s="588"/>
      <c r="AR48" s="588"/>
      <c r="AS48" s="304"/>
      <c r="AT48" s="304"/>
      <c r="AU48" s="304"/>
      <c r="AV48" s="304"/>
      <c r="AW48" s="304"/>
      <c r="AX48" s="304"/>
      <c r="AY48" s="304"/>
      <c r="AZ48" s="588" t="s">
        <v>57</v>
      </c>
      <c r="BA48" s="588"/>
      <c r="BB48" s="588"/>
      <c r="BC48" s="588"/>
      <c r="BD48" s="588"/>
      <c r="BE48" s="588"/>
      <c r="BF48" s="304"/>
      <c r="BG48" s="304"/>
      <c r="BH48" s="304"/>
      <c r="BI48" s="304"/>
      <c r="BJ48" s="304"/>
      <c r="BK48" s="304"/>
    </row>
    <row r="49" spans="1:63" ht="18" customHeight="1">
      <c r="A49" s="304"/>
      <c r="B49" s="356"/>
      <c r="C49" s="354"/>
      <c r="D49" s="355"/>
      <c r="E49" s="304"/>
      <c r="F49" s="304"/>
      <c r="G49" s="304"/>
      <c r="H49" s="304"/>
      <c r="I49" s="304"/>
      <c r="J49" s="304"/>
      <c r="K49" s="304"/>
      <c r="L49" s="304"/>
      <c r="M49" s="304"/>
      <c r="N49" s="304"/>
      <c r="O49" s="304"/>
      <c r="P49" s="304"/>
      <c r="Q49" s="304"/>
      <c r="R49" s="356"/>
      <c r="S49" s="356"/>
      <c r="T49" s="354"/>
      <c r="U49" s="355"/>
      <c r="V49" s="304"/>
      <c r="W49" s="304"/>
      <c r="X49" s="304"/>
      <c r="Y49" s="304"/>
      <c r="Z49" s="304"/>
      <c r="AA49" s="304"/>
      <c r="AB49" s="304"/>
      <c r="AC49" s="304"/>
      <c r="AD49" s="304"/>
      <c r="AE49" s="304"/>
      <c r="AF49" s="304"/>
      <c r="AG49" s="304"/>
      <c r="AH49" s="304"/>
      <c r="AI49" s="304"/>
      <c r="AJ49" s="304"/>
      <c r="AK49" s="588">
        <v>24</v>
      </c>
      <c r="AL49" s="588"/>
      <c r="AM49" s="588"/>
      <c r="AN49" s="588"/>
      <c r="AO49" s="588"/>
      <c r="AP49" s="304"/>
      <c r="AQ49" s="304"/>
      <c r="AR49" s="304"/>
      <c r="AS49" s="304"/>
      <c r="AT49" s="304"/>
      <c r="AU49" s="304"/>
      <c r="AV49" s="304"/>
      <c r="AW49" s="304"/>
      <c r="AX49" s="304"/>
      <c r="AY49" s="304"/>
      <c r="AZ49" s="304"/>
      <c r="BA49" s="588">
        <v>24</v>
      </c>
      <c r="BB49" s="588"/>
      <c r="BC49" s="588"/>
      <c r="BD49" s="588"/>
      <c r="BE49" s="304"/>
      <c r="BF49" s="304"/>
      <c r="BG49" s="304"/>
      <c r="BH49" s="304"/>
      <c r="BI49" s="304"/>
      <c r="BJ49" s="304"/>
      <c r="BK49" s="304"/>
    </row>
    <row r="50" spans="1:63" ht="18" customHeight="1">
      <c r="A50" s="304"/>
      <c r="B50" s="356"/>
      <c r="C50" s="354"/>
      <c r="D50" s="355"/>
      <c r="E50" s="304"/>
      <c r="F50" s="304"/>
      <c r="G50" s="304"/>
      <c r="H50" s="304"/>
      <c r="I50" s="304"/>
      <c r="J50" s="304"/>
      <c r="K50" s="304"/>
      <c r="L50" s="304"/>
      <c r="M50" s="304"/>
      <c r="N50" s="304"/>
      <c r="O50" s="304"/>
      <c r="P50" s="304"/>
      <c r="Q50" s="304"/>
      <c r="R50" s="356"/>
      <c r="S50" s="356"/>
      <c r="T50" s="354"/>
      <c r="U50" s="355"/>
      <c r="V50" s="304"/>
      <c r="W50" s="304"/>
      <c r="X50" s="304"/>
      <c r="Y50" s="304"/>
      <c r="Z50" s="304"/>
      <c r="AA50" s="304"/>
      <c r="AB50" s="304"/>
      <c r="AC50" s="304"/>
      <c r="AD50" s="304"/>
      <c r="AE50" s="304"/>
      <c r="AF50" s="304"/>
      <c r="AG50" s="304"/>
      <c r="AH50" s="304"/>
      <c r="AI50" s="304"/>
      <c r="AJ50" s="304"/>
      <c r="AK50" s="304"/>
      <c r="AL50" s="304"/>
      <c r="AM50" s="304"/>
      <c r="AN50" s="304"/>
      <c r="AO50" s="304"/>
      <c r="AP50" s="304"/>
      <c r="AQ50" s="304"/>
      <c r="AR50" s="304"/>
      <c r="AS50" s="304"/>
      <c r="AT50" s="304"/>
      <c r="AU50" s="304"/>
      <c r="AV50" s="304"/>
      <c r="AW50" s="304"/>
      <c r="AX50" s="304"/>
      <c r="AY50" s="304"/>
      <c r="AZ50" s="304"/>
      <c r="BA50" s="588"/>
      <c r="BB50" s="588"/>
      <c r="BC50" s="588"/>
      <c r="BD50" s="588"/>
      <c r="BE50" s="304"/>
      <c r="BF50" s="304"/>
      <c r="BG50" s="304"/>
      <c r="BH50" s="304"/>
      <c r="BI50" s="304"/>
      <c r="BJ50" s="304"/>
      <c r="BK50" s="304"/>
    </row>
    <row r="51" spans="1:63" ht="18" customHeight="1">
      <c r="A51" s="304"/>
      <c r="B51" s="304"/>
      <c r="C51" s="304"/>
      <c r="D51" s="304"/>
      <c r="E51" s="304"/>
      <c r="F51" s="304"/>
      <c r="G51" s="304"/>
      <c r="H51" s="304"/>
      <c r="I51" s="304"/>
      <c r="J51" s="304"/>
      <c r="K51" s="304"/>
      <c r="L51" s="304"/>
      <c r="M51" s="304"/>
      <c r="N51" s="304"/>
      <c r="O51" s="304"/>
      <c r="P51" s="304"/>
      <c r="Q51" s="304"/>
      <c r="R51" s="304"/>
      <c r="S51" s="304"/>
      <c r="T51" s="304"/>
      <c r="U51" s="304"/>
      <c r="V51" s="304"/>
      <c r="W51" s="304"/>
      <c r="X51" s="304"/>
      <c r="Y51" s="304"/>
      <c r="Z51" s="304"/>
      <c r="AA51" s="304"/>
      <c r="AB51" s="304"/>
      <c r="AC51" s="304"/>
      <c r="AD51" s="304"/>
      <c r="AE51" s="304"/>
      <c r="AF51" s="304"/>
      <c r="AG51" s="304"/>
      <c r="AH51" s="304"/>
      <c r="AI51" s="304"/>
      <c r="AJ51" s="304"/>
      <c r="AK51" s="304"/>
      <c r="AL51" s="304"/>
      <c r="AM51" s="304"/>
      <c r="AN51" s="304"/>
      <c r="AO51" s="304"/>
      <c r="AP51" s="304"/>
      <c r="AQ51" s="304"/>
      <c r="AR51" s="304"/>
      <c r="AS51" s="304"/>
      <c r="AT51" s="304"/>
      <c r="AU51" s="304"/>
      <c r="AV51" s="304"/>
      <c r="AW51" s="304"/>
      <c r="AX51" s="304"/>
      <c r="AY51" s="304"/>
      <c r="AZ51" s="304"/>
      <c r="BA51" s="304"/>
      <c r="BB51" s="304"/>
      <c r="BC51" s="304"/>
      <c r="BD51" s="304"/>
      <c r="BE51" s="304"/>
      <c r="BF51" s="304"/>
      <c r="BG51" s="304"/>
      <c r="BH51" s="304"/>
      <c r="BI51" s="304"/>
      <c r="BJ51" s="304"/>
      <c r="BK51" s="304"/>
    </row>
    <row r="52" spans="1:63" ht="7.5" customHeight="1">
      <c r="A52" s="301"/>
      <c r="B52" s="301"/>
      <c r="C52" s="301"/>
      <c r="D52" s="302"/>
      <c r="E52" s="303"/>
      <c r="F52" s="303"/>
      <c r="G52" s="303"/>
      <c r="H52" s="302"/>
      <c r="I52" s="303"/>
      <c r="J52" s="365"/>
      <c r="K52" s="302"/>
      <c r="L52" s="303"/>
      <c r="M52" s="365"/>
      <c r="N52" s="302"/>
      <c r="O52" s="303"/>
      <c r="P52" s="303"/>
      <c r="Q52" s="379"/>
      <c r="R52" s="357"/>
      <c r="S52" s="357"/>
      <c r="T52" s="357"/>
      <c r="U52" s="357"/>
      <c r="V52" s="357"/>
      <c r="W52" s="357"/>
      <c r="X52" s="357"/>
      <c r="Y52" s="357"/>
      <c r="Z52" s="357"/>
      <c r="AA52" s="357"/>
      <c r="AB52" s="357"/>
      <c r="AC52" s="357"/>
      <c r="AD52" s="357"/>
      <c r="AE52" s="357"/>
      <c r="AF52" s="357"/>
      <c r="AG52" s="357"/>
      <c r="AH52" s="357"/>
      <c r="AI52" s="357"/>
      <c r="AJ52" s="357"/>
      <c r="AK52" s="357"/>
      <c r="AL52" s="357"/>
      <c r="AM52" s="357"/>
      <c r="AN52" s="357"/>
      <c r="AO52" s="357"/>
      <c r="AP52" s="357"/>
      <c r="AQ52" s="357"/>
      <c r="AR52" s="357"/>
      <c r="AS52" s="357"/>
      <c r="AT52" s="357"/>
      <c r="AU52" s="357"/>
      <c r="AV52" s="357"/>
      <c r="AW52" s="357"/>
      <c r="AX52" s="357"/>
      <c r="AY52" s="357"/>
      <c r="AZ52" s="357"/>
      <c r="BA52" s="357"/>
      <c r="BB52" s="357"/>
      <c r="BC52" s="357"/>
      <c r="BD52" s="357"/>
      <c r="BE52" s="357"/>
      <c r="BF52" s="357"/>
      <c r="BG52" s="357"/>
      <c r="BH52" s="357"/>
      <c r="BI52" s="357"/>
      <c r="BJ52" s="357"/>
      <c r="BK52" s="357"/>
    </row>
    <row r="53" spans="1:63" ht="18" hidden="1" customHeight="1">
      <c r="A53" s="589"/>
      <c r="B53" s="589"/>
      <c r="C53" s="589"/>
      <c r="D53" s="589"/>
      <c r="E53" s="589"/>
      <c r="F53" s="589"/>
      <c r="G53" s="589"/>
      <c r="H53" s="589"/>
      <c r="I53" s="589"/>
      <c r="J53" s="589"/>
      <c r="K53" s="589"/>
      <c r="L53" s="589"/>
      <c r="M53" s="589"/>
      <c r="N53" s="589"/>
      <c r="O53" s="589"/>
      <c r="P53" s="589"/>
      <c r="Q53" s="589"/>
      <c r="R53" s="589"/>
      <c r="S53" s="589"/>
      <c r="T53" s="589"/>
      <c r="U53" s="589"/>
      <c r="V53" s="589"/>
      <c r="W53" s="589"/>
      <c r="X53" s="589"/>
      <c r="Y53" s="589"/>
      <c r="Z53" s="589"/>
      <c r="AA53" s="589"/>
      <c r="AB53" s="589"/>
      <c r="AC53" s="589"/>
      <c r="AD53" s="589"/>
      <c r="AE53" s="589"/>
      <c r="AF53" s="589"/>
      <c r="AG53" s="589"/>
      <c r="AH53" s="589"/>
      <c r="AI53" s="589"/>
      <c r="AJ53" s="589"/>
      <c r="AK53" s="589"/>
      <c r="AL53" s="589"/>
      <c r="AM53" s="589"/>
      <c r="AN53" s="589"/>
      <c r="AO53" s="589"/>
      <c r="AP53" s="589"/>
      <c r="AQ53" s="589"/>
      <c r="AR53" s="589"/>
      <c r="AS53" s="589"/>
      <c r="AT53" s="589"/>
      <c r="AU53" s="589"/>
      <c r="AV53" s="589"/>
      <c r="AW53" s="589"/>
      <c r="AX53" s="589"/>
      <c r="AY53" s="589"/>
      <c r="AZ53" s="589"/>
      <c r="BA53" s="589"/>
      <c r="BB53" s="589"/>
      <c r="BC53" s="589"/>
      <c r="BD53" s="589"/>
      <c r="BE53" s="589"/>
      <c r="BF53" s="589"/>
      <c r="BG53" s="589"/>
      <c r="BH53" s="589"/>
      <c r="BI53" s="589"/>
      <c r="BJ53" s="589"/>
      <c r="BK53" s="589"/>
    </row>
    <row r="54" spans="1:63" ht="18" hidden="1" customHeight="1">
      <c r="A54" s="357"/>
      <c r="B54" s="301"/>
      <c r="C54" s="301"/>
      <c r="D54" s="302"/>
      <c r="E54" s="303"/>
      <c r="F54" s="303"/>
      <c r="G54" s="303"/>
      <c r="H54" s="302"/>
      <c r="I54" s="303"/>
      <c r="J54" s="365"/>
      <c r="K54" s="302"/>
      <c r="L54" s="303"/>
      <c r="M54" s="365"/>
      <c r="N54" s="302"/>
      <c r="O54" s="303"/>
      <c r="P54" s="303"/>
      <c r="Q54" s="379"/>
      <c r="R54" s="357"/>
      <c r="S54" s="357"/>
      <c r="T54" s="357"/>
      <c r="U54" s="357"/>
      <c r="V54" s="357"/>
      <c r="W54" s="357"/>
      <c r="X54" s="357"/>
      <c r="Y54" s="357"/>
      <c r="Z54" s="357"/>
      <c r="AA54" s="357"/>
      <c r="AB54" s="357"/>
      <c r="AC54" s="357"/>
      <c r="AD54" s="357"/>
      <c r="AE54" s="357"/>
      <c r="AF54" s="357"/>
      <c r="AG54" s="357"/>
      <c r="AH54" s="357"/>
      <c r="AI54" s="357"/>
      <c r="AJ54" s="357"/>
      <c r="AK54" s="357"/>
      <c r="AL54" s="357"/>
      <c r="AM54" s="357"/>
      <c r="AN54" s="357"/>
      <c r="AO54" s="357"/>
      <c r="AP54" s="357"/>
      <c r="AQ54" s="357"/>
      <c r="AR54" s="357"/>
      <c r="AS54" s="357"/>
      <c r="AT54" s="357"/>
      <c r="AU54" s="357"/>
      <c r="AV54" s="357"/>
      <c r="AW54" s="357"/>
      <c r="AX54" s="357"/>
      <c r="AY54" s="357"/>
      <c r="AZ54" s="357"/>
      <c r="BA54" s="357"/>
      <c r="BB54" s="357"/>
      <c r="BC54" s="357"/>
      <c r="BD54" s="357"/>
      <c r="BE54" s="357"/>
      <c r="BF54" s="357"/>
      <c r="BG54" s="357"/>
      <c r="BH54" s="357"/>
      <c r="BI54" s="357"/>
      <c r="BJ54" s="357"/>
      <c r="BK54" s="357"/>
    </row>
    <row r="55" spans="1:63" s="294" customFormat="1" ht="18" customHeight="1" thickBot="1">
      <c r="A55" s="358" t="s">
        <v>5</v>
      </c>
      <c r="B55" s="590" t="s">
        <v>58</v>
      </c>
      <c r="C55" s="591"/>
      <c r="D55" s="591"/>
      <c r="E55" s="591"/>
      <c r="F55" s="591"/>
      <c r="G55" s="591"/>
      <c r="H55" s="591"/>
      <c r="I55" s="591"/>
      <c r="J55" s="591"/>
      <c r="K55" s="591"/>
      <c r="L55" s="591"/>
      <c r="M55" s="591"/>
      <c r="N55" s="591"/>
      <c r="O55" s="591"/>
      <c r="P55" s="591"/>
      <c r="Q55" s="591"/>
      <c r="R55" s="591"/>
      <c r="S55" s="591"/>
      <c r="T55" s="591"/>
      <c r="U55" s="591"/>
      <c r="V55" s="591"/>
      <c r="W55" s="591"/>
      <c r="X55" s="591"/>
      <c r="Y55" s="591"/>
      <c r="Z55" s="591"/>
      <c r="AA55" s="591"/>
      <c r="AB55" s="591"/>
      <c r="AC55" s="591"/>
      <c r="AD55" s="591"/>
      <c r="AE55" s="591"/>
      <c r="AF55" s="591"/>
      <c r="AG55" s="591"/>
      <c r="AH55" s="591"/>
      <c r="AI55" s="591"/>
      <c r="AJ55" s="591"/>
      <c r="AK55" s="591"/>
      <c r="AL55" s="591"/>
      <c r="AM55" s="591"/>
      <c r="AN55" s="591"/>
      <c r="AO55" s="591"/>
      <c r="AP55" s="592"/>
      <c r="AQ55" s="593" t="s">
        <v>59</v>
      </c>
      <c r="AR55" s="591"/>
      <c r="AS55" s="591"/>
      <c r="AT55" s="591"/>
      <c r="AU55" s="592"/>
      <c r="AV55" s="593" t="s">
        <v>60</v>
      </c>
      <c r="AW55" s="591"/>
      <c r="AX55" s="591"/>
      <c r="AY55" s="591"/>
      <c r="AZ55" s="591"/>
      <c r="BA55" s="591"/>
      <c r="BB55" s="591"/>
      <c r="BC55" s="417"/>
      <c r="BD55" s="593" t="s">
        <v>61</v>
      </c>
      <c r="BE55" s="591"/>
      <c r="BF55" s="591"/>
      <c r="BG55" s="591"/>
      <c r="BH55" s="591"/>
      <c r="BI55" s="591"/>
      <c r="BJ55" s="591"/>
      <c r="BK55" s="592"/>
    </row>
    <row r="56" spans="1:63" ht="27" customHeight="1" thickTop="1">
      <c r="A56" s="690" t="s">
        <v>62</v>
      </c>
      <c r="B56" s="359">
        <v>1</v>
      </c>
      <c r="C56" s="594" t="s">
        <v>64</v>
      </c>
      <c r="D56" s="595"/>
      <c r="E56" s="595"/>
      <c r="F56" s="595"/>
      <c r="G56" s="595"/>
      <c r="H56" s="595"/>
      <c r="I56" s="595"/>
      <c r="J56" s="595"/>
      <c r="K56" s="595"/>
      <c r="L56" s="595"/>
      <c r="M56" s="595"/>
      <c r="N56" s="595"/>
      <c r="O56" s="595"/>
      <c r="P56" s="595"/>
      <c r="Q56" s="595"/>
      <c r="R56" s="595"/>
      <c r="S56" s="595"/>
      <c r="T56" s="595"/>
      <c r="U56" s="595"/>
      <c r="V56" s="595"/>
      <c r="W56" s="595"/>
      <c r="X56" s="595"/>
      <c r="Y56" s="595"/>
      <c r="Z56" s="595"/>
      <c r="AA56" s="595"/>
      <c r="AB56" s="595"/>
      <c r="AC56" s="595"/>
      <c r="AD56" s="595"/>
      <c r="AE56" s="595"/>
      <c r="AF56" s="595"/>
      <c r="AG56" s="595"/>
      <c r="AH56" s="595"/>
      <c r="AI56" s="595"/>
      <c r="AJ56" s="595"/>
      <c r="AK56" s="595"/>
      <c r="AL56" s="595"/>
      <c r="AM56" s="595"/>
      <c r="AN56" s="595"/>
      <c r="AO56" s="595"/>
      <c r="AP56" s="596"/>
      <c r="AQ56" s="597">
        <v>11.2</v>
      </c>
      <c r="AR56" s="598"/>
      <c r="AS56" s="598"/>
      <c r="AT56" s="598"/>
      <c r="AU56" s="599"/>
      <c r="AV56" s="600"/>
      <c r="AW56" s="601"/>
      <c r="AX56" s="601"/>
      <c r="AY56" s="601"/>
      <c r="AZ56" s="601"/>
      <c r="BA56" s="601"/>
      <c r="BB56" s="601"/>
      <c r="BC56" s="602"/>
      <c r="BD56" s="603" t="s">
        <v>194</v>
      </c>
      <c r="BE56" s="604"/>
      <c r="BF56" s="604"/>
      <c r="BG56" s="604"/>
      <c r="BH56" s="604"/>
      <c r="BI56" s="604"/>
      <c r="BJ56" s="604"/>
      <c r="BK56" s="605"/>
    </row>
    <row r="57" spans="1:63" ht="23.1" customHeight="1">
      <c r="A57" s="691"/>
      <c r="B57" s="360">
        <v>2</v>
      </c>
      <c r="C57" s="606" t="s">
        <v>196</v>
      </c>
      <c r="D57" s="607"/>
      <c r="E57" s="607"/>
      <c r="F57" s="607"/>
      <c r="G57" s="607"/>
      <c r="H57" s="607"/>
      <c r="I57" s="607"/>
      <c r="J57" s="607"/>
      <c r="K57" s="607"/>
      <c r="L57" s="607"/>
      <c r="M57" s="607"/>
      <c r="N57" s="607"/>
      <c r="O57" s="607"/>
      <c r="P57" s="607"/>
      <c r="Q57" s="607"/>
      <c r="R57" s="607"/>
      <c r="S57" s="607"/>
      <c r="T57" s="607"/>
      <c r="U57" s="607"/>
      <c r="V57" s="607"/>
      <c r="W57" s="607"/>
      <c r="X57" s="607"/>
      <c r="Y57" s="607"/>
      <c r="Z57" s="607"/>
      <c r="AA57" s="607"/>
      <c r="AB57" s="607"/>
      <c r="AC57" s="607"/>
      <c r="AD57" s="607"/>
      <c r="AE57" s="607"/>
      <c r="AF57" s="607"/>
      <c r="AG57" s="607"/>
      <c r="AH57" s="607"/>
      <c r="AI57" s="607"/>
      <c r="AJ57" s="607"/>
      <c r="AK57" s="607"/>
      <c r="AL57" s="607"/>
      <c r="AM57" s="607"/>
      <c r="AN57" s="607"/>
      <c r="AO57" s="607"/>
      <c r="AP57" s="607"/>
      <c r="AQ57" s="608">
        <v>12.5</v>
      </c>
      <c r="AR57" s="608"/>
      <c r="AS57" s="608"/>
      <c r="AT57" s="608"/>
      <c r="AU57" s="608"/>
      <c r="AV57" s="609"/>
      <c r="AW57" s="610"/>
      <c r="AX57" s="610"/>
      <c r="AY57" s="610"/>
      <c r="AZ57" s="610"/>
      <c r="BA57" s="610"/>
      <c r="BB57" s="610"/>
      <c r="BC57" s="610"/>
      <c r="BD57" s="611"/>
      <c r="BE57" s="611"/>
      <c r="BF57" s="611"/>
      <c r="BG57" s="611"/>
      <c r="BH57" s="611"/>
      <c r="BI57" s="611"/>
      <c r="BJ57" s="611"/>
      <c r="BK57" s="611"/>
    </row>
    <row r="58" spans="1:63" ht="23.1" customHeight="1">
      <c r="A58" s="692"/>
      <c r="B58" s="361">
        <v>3</v>
      </c>
      <c r="C58" s="612" t="s">
        <v>202</v>
      </c>
      <c r="D58" s="612"/>
      <c r="E58" s="612"/>
      <c r="F58" s="612"/>
      <c r="G58" s="612"/>
      <c r="H58" s="612"/>
      <c r="I58" s="612"/>
      <c r="J58" s="612"/>
      <c r="K58" s="612"/>
      <c r="L58" s="612"/>
      <c r="M58" s="612"/>
      <c r="N58" s="612"/>
      <c r="O58" s="612"/>
      <c r="P58" s="612"/>
      <c r="Q58" s="612"/>
      <c r="R58" s="612"/>
      <c r="S58" s="612"/>
      <c r="T58" s="612"/>
      <c r="U58" s="612"/>
      <c r="V58" s="612"/>
      <c r="W58" s="612"/>
      <c r="X58" s="612"/>
      <c r="Y58" s="612"/>
      <c r="Z58" s="612"/>
      <c r="AA58" s="612"/>
      <c r="AB58" s="612"/>
      <c r="AC58" s="612"/>
      <c r="AD58" s="612"/>
      <c r="AE58" s="612"/>
      <c r="AF58" s="612"/>
      <c r="AG58" s="612"/>
      <c r="AH58" s="612"/>
      <c r="AI58" s="612"/>
      <c r="AJ58" s="612"/>
      <c r="AK58" s="612"/>
      <c r="AL58" s="612"/>
      <c r="AM58" s="612"/>
      <c r="AN58" s="612"/>
      <c r="AO58" s="612"/>
      <c r="AP58" s="612"/>
      <c r="AQ58" s="608">
        <v>12.5</v>
      </c>
      <c r="AR58" s="608"/>
      <c r="AS58" s="608"/>
      <c r="AT58" s="608"/>
      <c r="AU58" s="608"/>
      <c r="AV58" s="609" t="s">
        <v>199</v>
      </c>
      <c r="AW58" s="610"/>
      <c r="AX58" s="610"/>
      <c r="AY58" s="610"/>
      <c r="AZ58" s="610"/>
      <c r="BA58" s="610"/>
      <c r="BB58" s="610"/>
      <c r="BC58" s="610"/>
      <c r="BD58" s="611" t="s">
        <v>201</v>
      </c>
      <c r="BE58" s="611"/>
      <c r="BF58" s="611"/>
      <c r="BG58" s="611"/>
      <c r="BH58" s="611"/>
      <c r="BI58" s="611"/>
      <c r="BJ58" s="611"/>
      <c r="BK58" s="611"/>
    </row>
    <row r="59" spans="1:63" ht="23.1" customHeight="1">
      <c r="A59" s="692"/>
      <c r="B59" s="362"/>
      <c r="C59" s="606"/>
      <c r="D59" s="607"/>
      <c r="E59" s="607"/>
      <c r="F59" s="607"/>
      <c r="G59" s="607"/>
      <c r="H59" s="607"/>
      <c r="I59" s="607"/>
      <c r="J59" s="607"/>
      <c r="K59" s="607"/>
      <c r="L59" s="607"/>
      <c r="M59" s="607"/>
      <c r="N59" s="607"/>
      <c r="O59" s="607"/>
      <c r="P59" s="607"/>
      <c r="Q59" s="607"/>
      <c r="R59" s="607"/>
      <c r="S59" s="607"/>
      <c r="T59" s="607"/>
      <c r="U59" s="607"/>
      <c r="V59" s="607"/>
      <c r="W59" s="607"/>
      <c r="X59" s="607"/>
      <c r="Y59" s="607"/>
      <c r="Z59" s="607"/>
      <c r="AA59" s="607"/>
      <c r="AB59" s="607"/>
      <c r="AC59" s="607"/>
      <c r="AD59" s="607"/>
      <c r="AE59" s="607"/>
      <c r="AF59" s="607"/>
      <c r="AG59" s="607"/>
      <c r="AH59" s="607"/>
      <c r="AI59" s="607"/>
      <c r="AJ59" s="607"/>
      <c r="AK59" s="607"/>
      <c r="AL59" s="607"/>
      <c r="AM59" s="607"/>
      <c r="AN59" s="607"/>
      <c r="AO59" s="607"/>
      <c r="AP59" s="607"/>
      <c r="AQ59" s="613"/>
      <c r="AR59" s="614"/>
      <c r="AS59" s="614"/>
      <c r="AT59" s="614"/>
      <c r="AU59" s="615"/>
      <c r="AV59" s="609"/>
      <c r="AW59" s="609"/>
      <c r="AX59" s="609"/>
      <c r="AY59" s="609"/>
      <c r="AZ59" s="609"/>
      <c r="BA59" s="609"/>
      <c r="BB59" s="609"/>
      <c r="BC59" s="609"/>
      <c r="BD59" s="611"/>
      <c r="BE59" s="611"/>
      <c r="BF59" s="611"/>
      <c r="BG59" s="611"/>
      <c r="BH59" s="611"/>
      <c r="BI59" s="611"/>
      <c r="BJ59" s="611"/>
      <c r="BK59" s="611"/>
    </row>
    <row r="60" spans="1:63" ht="23.1" customHeight="1">
      <c r="A60" s="692"/>
      <c r="B60" s="362"/>
      <c r="C60" s="594"/>
      <c r="D60" s="595"/>
      <c r="E60" s="595"/>
      <c r="F60" s="595"/>
      <c r="G60" s="595"/>
      <c r="H60" s="595"/>
      <c r="I60" s="595"/>
      <c r="J60" s="595"/>
      <c r="K60" s="595"/>
      <c r="L60" s="595"/>
      <c r="M60" s="595"/>
      <c r="N60" s="595"/>
      <c r="O60" s="595"/>
      <c r="P60" s="595"/>
      <c r="Q60" s="595"/>
      <c r="R60" s="595"/>
      <c r="S60" s="595"/>
      <c r="T60" s="595"/>
      <c r="U60" s="595"/>
      <c r="V60" s="595"/>
      <c r="W60" s="595"/>
      <c r="X60" s="595"/>
      <c r="Y60" s="595"/>
      <c r="Z60" s="595"/>
      <c r="AA60" s="595"/>
      <c r="AB60" s="595"/>
      <c r="AC60" s="595"/>
      <c r="AD60" s="595"/>
      <c r="AE60" s="595"/>
      <c r="AF60" s="595"/>
      <c r="AG60" s="595"/>
      <c r="AH60" s="595"/>
      <c r="AI60" s="595"/>
      <c r="AJ60" s="595"/>
      <c r="AK60" s="595"/>
      <c r="AL60" s="595"/>
      <c r="AM60" s="595"/>
      <c r="AN60" s="595"/>
      <c r="AO60" s="595"/>
      <c r="AP60" s="596"/>
      <c r="AQ60" s="616"/>
      <c r="AR60" s="617"/>
      <c r="AS60" s="617"/>
      <c r="AT60" s="617"/>
      <c r="AU60" s="618"/>
      <c r="AV60" s="619"/>
      <c r="AW60" s="620"/>
      <c r="AX60" s="620"/>
      <c r="AY60" s="620"/>
      <c r="AZ60" s="620"/>
      <c r="BA60" s="620"/>
      <c r="BB60" s="620"/>
      <c r="BC60" s="621"/>
      <c r="BD60" s="619"/>
      <c r="BE60" s="620"/>
      <c r="BF60" s="620"/>
      <c r="BG60" s="620"/>
      <c r="BH60" s="620"/>
      <c r="BI60" s="620"/>
      <c r="BJ60" s="620"/>
      <c r="BK60" s="621"/>
    </row>
    <row r="61" spans="1:63" ht="23.1" customHeight="1">
      <c r="A61" s="692"/>
      <c r="B61" s="362"/>
      <c r="C61" s="622"/>
      <c r="D61" s="623"/>
      <c r="E61" s="623"/>
      <c r="F61" s="623"/>
      <c r="G61" s="623"/>
      <c r="H61" s="623"/>
      <c r="I61" s="623"/>
      <c r="J61" s="623"/>
      <c r="K61" s="623"/>
      <c r="L61" s="623"/>
      <c r="M61" s="623"/>
      <c r="N61" s="623"/>
      <c r="O61" s="623"/>
      <c r="P61" s="623"/>
      <c r="Q61" s="623"/>
      <c r="R61" s="623"/>
      <c r="S61" s="623"/>
      <c r="T61" s="623"/>
      <c r="U61" s="623"/>
      <c r="V61" s="623"/>
      <c r="W61" s="623"/>
      <c r="X61" s="623"/>
      <c r="Y61" s="623"/>
      <c r="Z61" s="623"/>
      <c r="AA61" s="623"/>
      <c r="AB61" s="623"/>
      <c r="AC61" s="623"/>
      <c r="AD61" s="623"/>
      <c r="AE61" s="623"/>
      <c r="AF61" s="623"/>
      <c r="AG61" s="623"/>
      <c r="AH61" s="623"/>
      <c r="AI61" s="623"/>
      <c r="AJ61" s="623"/>
      <c r="AK61" s="623"/>
      <c r="AL61" s="623"/>
      <c r="AM61" s="623"/>
      <c r="AN61" s="623"/>
      <c r="AO61" s="623"/>
      <c r="AP61" s="624"/>
      <c r="AQ61" s="625"/>
      <c r="AR61" s="626"/>
      <c r="AS61" s="626"/>
      <c r="AT61" s="626"/>
      <c r="AU61" s="627"/>
      <c r="AV61" s="628"/>
      <c r="AW61" s="629"/>
      <c r="AX61" s="629"/>
      <c r="AY61" s="629"/>
      <c r="AZ61" s="629"/>
      <c r="BA61" s="629"/>
      <c r="BB61" s="629"/>
      <c r="BC61" s="630"/>
      <c r="BD61" s="619"/>
      <c r="BE61" s="620"/>
      <c r="BF61" s="620"/>
      <c r="BG61" s="620"/>
      <c r="BH61" s="620"/>
      <c r="BI61" s="620"/>
      <c r="BJ61" s="620"/>
      <c r="BK61" s="621"/>
    </row>
    <row r="62" spans="1:63" ht="23.1" customHeight="1">
      <c r="A62" s="692"/>
      <c r="B62" s="362"/>
      <c r="C62" s="622"/>
      <c r="D62" s="623"/>
      <c r="E62" s="623"/>
      <c r="F62" s="623"/>
      <c r="G62" s="623"/>
      <c r="H62" s="623"/>
      <c r="I62" s="623"/>
      <c r="J62" s="623"/>
      <c r="K62" s="623"/>
      <c r="L62" s="623"/>
      <c r="M62" s="623"/>
      <c r="N62" s="623"/>
      <c r="O62" s="623"/>
      <c r="P62" s="623"/>
      <c r="Q62" s="623"/>
      <c r="R62" s="623"/>
      <c r="S62" s="623"/>
      <c r="T62" s="623"/>
      <c r="U62" s="623"/>
      <c r="V62" s="623"/>
      <c r="W62" s="623"/>
      <c r="X62" s="623"/>
      <c r="Y62" s="623"/>
      <c r="Z62" s="623"/>
      <c r="AA62" s="623"/>
      <c r="AB62" s="623"/>
      <c r="AC62" s="623"/>
      <c r="AD62" s="623"/>
      <c r="AE62" s="623"/>
      <c r="AF62" s="623"/>
      <c r="AG62" s="623"/>
      <c r="AH62" s="623"/>
      <c r="AI62" s="623"/>
      <c r="AJ62" s="623"/>
      <c r="AK62" s="623"/>
      <c r="AL62" s="623"/>
      <c r="AM62" s="623"/>
      <c r="AN62" s="623"/>
      <c r="AO62" s="623"/>
      <c r="AP62" s="624"/>
      <c r="AQ62" s="625"/>
      <c r="AR62" s="626"/>
      <c r="AS62" s="626"/>
      <c r="AT62" s="626"/>
      <c r="AU62" s="627"/>
      <c r="AV62" s="631"/>
      <c r="AW62" s="632"/>
      <c r="AX62" s="632"/>
      <c r="AY62" s="632"/>
      <c r="AZ62" s="632"/>
      <c r="BA62" s="632"/>
      <c r="BB62" s="632"/>
      <c r="BC62" s="633"/>
      <c r="BD62" s="619"/>
      <c r="BE62" s="620"/>
      <c r="BF62" s="620"/>
      <c r="BG62" s="620"/>
      <c r="BH62" s="620"/>
      <c r="BI62" s="620"/>
      <c r="BJ62" s="620"/>
      <c r="BK62" s="621"/>
    </row>
    <row r="63" spans="1:63" ht="23.1" customHeight="1">
      <c r="A63" s="692"/>
      <c r="B63" s="362"/>
      <c r="C63" s="622"/>
      <c r="D63" s="623"/>
      <c r="E63" s="623"/>
      <c r="F63" s="623"/>
      <c r="G63" s="623"/>
      <c r="H63" s="623"/>
      <c r="I63" s="623"/>
      <c r="J63" s="623"/>
      <c r="K63" s="623"/>
      <c r="L63" s="623"/>
      <c r="M63" s="623"/>
      <c r="N63" s="623"/>
      <c r="O63" s="623"/>
      <c r="P63" s="623"/>
      <c r="Q63" s="623"/>
      <c r="R63" s="623"/>
      <c r="S63" s="623"/>
      <c r="T63" s="623"/>
      <c r="U63" s="623"/>
      <c r="V63" s="623"/>
      <c r="W63" s="623"/>
      <c r="X63" s="623"/>
      <c r="Y63" s="623"/>
      <c r="Z63" s="623"/>
      <c r="AA63" s="623"/>
      <c r="AB63" s="623"/>
      <c r="AC63" s="623"/>
      <c r="AD63" s="623"/>
      <c r="AE63" s="623"/>
      <c r="AF63" s="623"/>
      <c r="AG63" s="623"/>
      <c r="AH63" s="623"/>
      <c r="AI63" s="623"/>
      <c r="AJ63" s="623"/>
      <c r="AK63" s="623"/>
      <c r="AL63" s="623"/>
      <c r="AM63" s="623"/>
      <c r="AN63" s="623"/>
      <c r="AO63" s="623"/>
      <c r="AP63" s="624"/>
      <c r="AQ63" s="625"/>
      <c r="AR63" s="626"/>
      <c r="AS63" s="626"/>
      <c r="AT63" s="626"/>
      <c r="AU63" s="627"/>
      <c r="AV63" s="628"/>
      <c r="AW63" s="629"/>
      <c r="AX63" s="629"/>
      <c r="AY63" s="629"/>
      <c r="AZ63" s="629"/>
      <c r="BA63" s="629"/>
      <c r="BB63" s="629"/>
      <c r="BC63" s="630"/>
      <c r="BD63" s="634"/>
      <c r="BE63" s="635"/>
      <c r="BF63" s="635"/>
      <c r="BG63" s="635"/>
      <c r="BH63" s="635"/>
      <c r="BI63" s="635"/>
      <c r="BJ63" s="635"/>
      <c r="BK63" s="636"/>
    </row>
    <row r="64" spans="1:63" ht="23.1" customHeight="1" thickBot="1">
      <c r="A64" s="693"/>
      <c r="B64" s="363"/>
      <c r="C64" s="637"/>
      <c r="D64" s="638"/>
      <c r="E64" s="638"/>
      <c r="F64" s="638"/>
      <c r="G64" s="638"/>
      <c r="H64" s="638"/>
      <c r="I64" s="638"/>
      <c r="J64" s="638"/>
      <c r="K64" s="638"/>
      <c r="L64" s="638"/>
      <c r="M64" s="638"/>
      <c r="N64" s="638"/>
      <c r="O64" s="638"/>
      <c r="P64" s="638"/>
      <c r="Q64" s="638"/>
      <c r="R64" s="638"/>
      <c r="S64" s="638"/>
      <c r="T64" s="638"/>
      <c r="U64" s="638"/>
      <c r="V64" s="638"/>
      <c r="W64" s="638"/>
      <c r="X64" s="638"/>
      <c r="Y64" s="638"/>
      <c r="Z64" s="638"/>
      <c r="AA64" s="638"/>
      <c r="AB64" s="638"/>
      <c r="AC64" s="638"/>
      <c r="AD64" s="638"/>
      <c r="AE64" s="638"/>
      <c r="AF64" s="638"/>
      <c r="AG64" s="638"/>
      <c r="AH64" s="638"/>
      <c r="AI64" s="638"/>
      <c r="AJ64" s="638"/>
      <c r="AK64" s="638"/>
      <c r="AL64" s="638"/>
      <c r="AM64" s="638"/>
      <c r="AN64" s="638"/>
      <c r="AO64" s="638"/>
      <c r="AP64" s="639"/>
      <c r="AQ64" s="640"/>
      <c r="AR64" s="641"/>
      <c r="AS64" s="641"/>
      <c r="AT64" s="641"/>
      <c r="AU64" s="642"/>
      <c r="AV64" s="643"/>
      <c r="AW64" s="644"/>
      <c r="AX64" s="644"/>
      <c r="AY64" s="644"/>
      <c r="AZ64" s="644"/>
      <c r="BA64" s="644"/>
      <c r="BB64" s="644"/>
      <c r="BC64" s="645"/>
      <c r="BD64" s="646"/>
      <c r="BE64" s="647"/>
      <c r="BF64" s="647"/>
      <c r="BG64" s="647"/>
      <c r="BH64" s="647"/>
      <c r="BI64" s="647"/>
      <c r="BJ64" s="647"/>
      <c r="BK64" s="648"/>
    </row>
    <row r="65" spans="1:64" ht="21" customHeight="1" thickTop="1">
      <c r="A65" s="690" t="s">
        <v>63</v>
      </c>
      <c r="B65" s="364">
        <v>1</v>
      </c>
      <c r="C65" s="594" t="s">
        <v>64</v>
      </c>
      <c r="D65" s="595"/>
      <c r="E65" s="595"/>
      <c r="F65" s="595"/>
      <c r="G65" s="595"/>
      <c r="H65" s="595"/>
      <c r="I65" s="595"/>
      <c r="J65" s="595"/>
      <c r="K65" s="595"/>
      <c r="L65" s="595"/>
      <c r="M65" s="595"/>
      <c r="N65" s="595"/>
      <c r="O65" s="595"/>
      <c r="P65" s="595"/>
      <c r="Q65" s="595"/>
      <c r="R65" s="595"/>
      <c r="S65" s="595"/>
      <c r="T65" s="595"/>
      <c r="U65" s="595"/>
      <c r="V65" s="595"/>
      <c r="W65" s="595"/>
      <c r="X65" s="595"/>
      <c r="Y65" s="595"/>
      <c r="Z65" s="595"/>
      <c r="AA65" s="595"/>
      <c r="AB65" s="595"/>
      <c r="AC65" s="595"/>
      <c r="AD65" s="595"/>
      <c r="AE65" s="595"/>
      <c r="AF65" s="595"/>
      <c r="AG65" s="595"/>
      <c r="AH65" s="595"/>
      <c r="AI65" s="595"/>
      <c r="AJ65" s="595"/>
      <c r="AK65" s="595"/>
      <c r="AL65" s="595"/>
      <c r="AM65" s="595"/>
      <c r="AN65" s="595"/>
      <c r="AO65" s="595"/>
      <c r="AP65" s="596"/>
      <c r="AQ65" s="616">
        <v>24</v>
      </c>
      <c r="AR65" s="617"/>
      <c r="AS65" s="617"/>
      <c r="AT65" s="617"/>
      <c r="AU65" s="618"/>
      <c r="AV65" s="600"/>
      <c r="AW65" s="601"/>
      <c r="AX65" s="601"/>
      <c r="AY65" s="601"/>
      <c r="AZ65" s="601"/>
      <c r="BA65" s="601"/>
      <c r="BB65" s="601"/>
      <c r="BC65" s="602"/>
      <c r="BD65" s="649" t="s">
        <v>194</v>
      </c>
      <c r="BE65" s="650"/>
      <c r="BF65" s="650"/>
      <c r="BG65" s="650"/>
      <c r="BH65" s="650"/>
      <c r="BI65" s="650"/>
      <c r="BJ65" s="650"/>
      <c r="BK65" s="651"/>
    </row>
    <row r="66" spans="1:64" ht="23.1" customHeight="1">
      <c r="A66" s="692"/>
      <c r="B66" s="362"/>
      <c r="C66" s="594"/>
      <c r="D66" s="595"/>
      <c r="E66" s="595"/>
      <c r="F66" s="595"/>
      <c r="G66" s="595"/>
      <c r="H66" s="595"/>
      <c r="I66" s="595"/>
      <c r="J66" s="595"/>
      <c r="K66" s="595"/>
      <c r="L66" s="595"/>
      <c r="M66" s="595"/>
      <c r="N66" s="595"/>
      <c r="O66" s="595"/>
      <c r="P66" s="595"/>
      <c r="Q66" s="595"/>
      <c r="R66" s="595"/>
      <c r="S66" s="595"/>
      <c r="T66" s="595"/>
      <c r="U66" s="595"/>
      <c r="V66" s="595"/>
      <c r="W66" s="595"/>
      <c r="X66" s="595"/>
      <c r="Y66" s="595"/>
      <c r="Z66" s="595"/>
      <c r="AA66" s="595"/>
      <c r="AB66" s="595"/>
      <c r="AC66" s="595"/>
      <c r="AD66" s="595"/>
      <c r="AE66" s="595"/>
      <c r="AF66" s="595"/>
      <c r="AG66" s="595"/>
      <c r="AH66" s="595"/>
      <c r="AI66" s="595"/>
      <c r="AJ66" s="595"/>
      <c r="AK66" s="595"/>
      <c r="AL66" s="595"/>
      <c r="AM66" s="595"/>
      <c r="AN66" s="595"/>
      <c r="AO66" s="595"/>
      <c r="AP66" s="596"/>
      <c r="AQ66" s="616"/>
      <c r="AR66" s="617"/>
      <c r="AS66" s="617"/>
      <c r="AT66" s="617"/>
      <c r="AU66" s="618"/>
      <c r="AV66" s="619"/>
      <c r="AW66" s="620"/>
      <c r="AX66" s="620"/>
      <c r="AY66" s="620"/>
      <c r="AZ66" s="620"/>
      <c r="BA66" s="620"/>
      <c r="BB66" s="620"/>
      <c r="BC66" s="621"/>
      <c r="BD66" s="652"/>
      <c r="BE66" s="653"/>
      <c r="BF66" s="653"/>
      <c r="BG66" s="653"/>
      <c r="BH66" s="653"/>
      <c r="BI66" s="653"/>
      <c r="BJ66" s="653"/>
      <c r="BK66" s="654"/>
    </row>
    <row r="67" spans="1:64" ht="23.1" customHeight="1">
      <c r="A67" s="692"/>
      <c r="B67" s="362"/>
      <c r="C67" s="594"/>
      <c r="D67" s="595"/>
      <c r="E67" s="595"/>
      <c r="F67" s="595"/>
      <c r="G67" s="595"/>
      <c r="H67" s="595"/>
      <c r="I67" s="595"/>
      <c r="J67" s="595"/>
      <c r="K67" s="595"/>
      <c r="L67" s="595"/>
      <c r="M67" s="595"/>
      <c r="N67" s="595"/>
      <c r="O67" s="595"/>
      <c r="P67" s="595"/>
      <c r="Q67" s="595"/>
      <c r="R67" s="595"/>
      <c r="S67" s="595"/>
      <c r="T67" s="595"/>
      <c r="U67" s="595"/>
      <c r="V67" s="595"/>
      <c r="W67" s="595"/>
      <c r="X67" s="595"/>
      <c r="Y67" s="595"/>
      <c r="Z67" s="595"/>
      <c r="AA67" s="595"/>
      <c r="AB67" s="595"/>
      <c r="AC67" s="595"/>
      <c r="AD67" s="595"/>
      <c r="AE67" s="595"/>
      <c r="AF67" s="595"/>
      <c r="AG67" s="595"/>
      <c r="AH67" s="595"/>
      <c r="AI67" s="595"/>
      <c r="AJ67" s="595"/>
      <c r="AK67" s="595"/>
      <c r="AL67" s="595"/>
      <c r="AM67" s="595"/>
      <c r="AN67" s="595"/>
      <c r="AO67" s="595"/>
      <c r="AP67" s="596"/>
      <c r="AQ67" s="616"/>
      <c r="AR67" s="617"/>
      <c r="AS67" s="617"/>
      <c r="AT67" s="617"/>
      <c r="AU67" s="618"/>
      <c r="AV67" s="619"/>
      <c r="AW67" s="620"/>
      <c r="AX67" s="620"/>
      <c r="AY67" s="620"/>
      <c r="AZ67" s="620"/>
      <c r="BA67" s="620"/>
      <c r="BB67" s="620"/>
      <c r="BC67" s="621"/>
      <c r="BD67" s="652"/>
      <c r="BE67" s="653"/>
      <c r="BF67" s="653"/>
      <c r="BG67" s="653"/>
      <c r="BH67" s="653"/>
      <c r="BI67" s="653"/>
      <c r="BJ67" s="653"/>
      <c r="BK67" s="654"/>
    </row>
    <row r="68" spans="1:64" ht="23.1" customHeight="1">
      <c r="A68" s="692"/>
      <c r="B68" s="362"/>
      <c r="C68" s="594"/>
      <c r="D68" s="595"/>
      <c r="E68" s="595"/>
      <c r="F68" s="595"/>
      <c r="G68" s="595"/>
      <c r="H68" s="595"/>
      <c r="I68" s="595"/>
      <c r="J68" s="595"/>
      <c r="K68" s="595"/>
      <c r="L68" s="595"/>
      <c r="M68" s="595"/>
      <c r="N68" s="595"/>
      <c r="O68" s="595"/>
      <c r="P68" s="595"/>
      <c r="Q68" s="595"/>
      <c r="R68" s="595"/>
      <c r="S68" s="595"/>
      <c r="T68" s="595"/>
      <c r="U68" s="595"/>
      <c r="V68" s="595"/>
      <c r="W68" s="595"/>
      <c r="X68" s="595"/>
      <c r="Y68" s="595"/>
      <c r="Z68" s="595"/>
      <c r="AA68" s="595"/>
      <c r="AB68" s="595"/>
      <c r="AC68" s="595"/>
      <c r="AD68" s="595"/>
      <c r="AE68" s="595"/>
      <c r="AF68" s="595"/>
      <c r="AG68" s="595"/>
      <c r="AH68" s="595"/>
      <c r="AI68" s="595"/>
      <c r="AJ68" s="595"/>
      <c r="AK68" s="595"/>
      <c r="AL68" s="595"/>
      <c r="AM68" s="595"/>
      <c r="AN68" s="595"/>
      <c r="AO68" s="595"/>
      <c r="AP68" s="596"/>
      <c r="AQ68" s="616"/>
      <c r="AR68" s="617"/>
      <c r="AS68" s="617"/>
      <c r="AT68" s="617"/>
      <c r="AU68" s="618"/>
      <c r="AV68" s="619"/>
      <c r="AW68" s="620"/>
      <c r="AX68" s="620"/>
      <c r="AY68" s="620"/>
      <c r="AZ68" s="620"/>
      <c r="BA68" s="620"/>
      <c r="BB68" s="620"/>
      <c r="BC68" s="621"/>
      <c r="BD68" s="655"/>
      <c r="BE68" s="656"/>
      <c r="BF68" s="656"/>
      <c r="BG68" s="656"/>
      <c r="BH68" s="656"/>
      <c r="BI68" s="656"/>
      <c r="BJ68" s="656"/>
      <c r="BK68" s="657"/>
    </row>
    <row r="69" spans="1:64" ht="23.1" customHeight="1">
      <c r="A69" s="692"/>
      <c r="B69" s="362"/>
      <c r="C69" s="594"/>
      <c r="D69" s="595"/>
      <c r="E69" s="595"/>
      <c r="F69" s="595"/>
      <c r="G69" s="595"/>
      <c r="H69" s="595"/>
      <c r="I69" s="595"/>
      <c r="J69" s="595"/>
      <c r="K69" s="595"/>
      <c r="L69" s="595"/>
      <c r="M69" s="595"/>
      <c r="N69" s="595"/>
      <c r="O69" s="595"/>
      <c r="P69" s="595"/>
      <c r="Q69" s="595"/>
      <c r="R69" s="595"/>
      <c r="S69" s="595"/>
      <c r="T69" s="595"/>
      <c r="U69" s="595"/>
      <c r="V69" s="595"/>
      <c r="W69" s="595"/>
      <c r="X69" s="595"/>
      <c r="Y69" s="595"/>
      <c r="Z69" s="595"/>
      <c r="AA69" s="595"/>
      <c r="AB69" s="595"/>
      <c r="AC69" s="595"/>
      <c r="AD69" s="595"/>
      <c r="AE69" s="595"/>
      <c r="AF69" s="595"/>
      <c r="AG69" s="595"/>
      <c r="AH69" s="595"/>
      <c r="AI69" s="595"/>
      <c r="AJ69" s="595"/>
      <c r="AK69" s="595"/>
      <c r="AL69" s="595"/>
      <c r="AM69" s="595"/>
      <c r="AN69" s="595"/>
      <c r="AO69" s="595"/>
      <c r="AP69" s="596"/>
      <c r="AQ69" s="616"/>
      <c r="AR69" s="617"/>
      <c r="AS69" s="617"/>
      <c r="AT69" s="617"/>
      <c r="AU69" s="618"/>
      <c r="AV69" s="619"/>
      <c r="AW69" s="620"/>
      <c r="AX69" s="620"/>
      <c r="AY69" s="620"/>
      <c r="AZ69" s="620"/>
      <c r="BA69" s="620"/>
      <c r="BB69" s="620"/>
      <c r="BC69" s="621"/>
      <c r="BD69" s="652"/>
      <c r="BE69" s="653"/>
      <c r="BF69" s="653"/>
      <c r="BG69" s="653"/>
      <c r="BH69" s="653"/>
      <c r="BI69" s="653"/>
      <c r="BJ69" s="653"/>
      <c r="BK69" s="654"/>
    </row>
    <row r="70" spans="1:64" ht="23.1" customHeight="1">
      <c r="A70" s="692"/>
      <c r="B70" s="480"/>
      <c r="C70" s="594"/>
      <c r="D70" s="595"/>
      <c r="E70" s="595"/>
      <c r="F70" s="595"/>
      <c r="G70" s="595"/>
      <c r="H70" s="595"/>
      <c r="I70" s="595"/>
      <c r="J70" s="595"/>
      <c r="K70" s="595"/>
      <c r="L70" s="595"/>
      <c r="M70" s="595"/>
      <c r="N70" s="595"/>
      <c r="O70" s="595"/>
      <c r="P70" s="595"/>
      <c r="Q70" s="595"/>
      <c r="R70" s="595"/>
      <c r="S70" s="595"/>
      <c r="T70" s="595"/>
      <c r="U70" s="595"/>
      <c r="V70" s="595"/>
      <c r="W70" s="595"/>
      <c r="X70" s="595"/>
      <c r="Y70" s="595"/>
      <c r="Z70" s="595"/>
      <c r="AA70" s="595"/>
      <c r="AB70" s="595"/>
      <c r="AC70" s="595"/>
      <c r="AD70" s="595"/>
      <c r="AE70" s="595"/>
      <c r="AF70" s="595"/>
      <c r="AG70" s="595"/>
      <c r="AH70" s="595"/>
      <c r="AI70" s="595"/>
      <c r="AJ70" s="595"/>
      <c r="AK70" s="595"/>
      <c r="AL70" s="595"/>
      <c r="AM70" s="595"/>
      <c r="AN70" s="595"/>
      <c r="AO70" s="595"/>
      <c r="AP70" s="596"/>
      <c r="AQ70" s="616"/>
      <c r="AR70" s="617"/>
      <c r="AS70" s="617"/>
      <c r="AT70" s="617"/>
      <c r="AU70" s="618"/>
      <c r="AV70" s="619"/>
      <c r="AW70" s="620"/>
      <c r="AX70" s="620"/>
      <c r="AY70" s="620"/>
      <c r="AZ70" s="620"/>
      <c r="BA70" s="620"/>
      <c r="BB70" s="620"/>
      <c r="BC70" s="621"/>
      <c r="BD70" s="652"/>
      <c r="BE70" s="653"/>
      <c r="BF70" s="653"/>
      <c r="BG70" s="653"/>
      <c r="BH70" s="653"/>
      <c r="BI70" s="653"/>
      <c r="BJ70" s="653"/>
      <c r="BK70" s="654"/>
    </row>
    <row r="71" spans="1:64" ht="23.1" customHeight="1">
      <c r="A71" s="692"/>
      <c r="B71" s="480"/>
      <c r="C71" s="594"/>
      <c r="D71" s="595"/>
      <c r="E71" s="595"/>
      <c r="F71" s="595"/>
      <c r="G71" s="595"/>
      <c r="H71" s="595"/>
      <c r="I71" s="595"/>
      <c r="J71" s="595"/>
      <c r="K71" s="595"/>
      <c r="L71" s="595"/>
      <c r="M71" s="595"/>
      <c r="N71" s="595"/>
      <c r="O71" s="595"/>
      <c r="P71" s="595"/>
      <c r="Q71" s="595"/>
      <c r="R71" s="595"/>
      <c r="S71" s="595"/>
      <c r="T71" s="595"/>
      <c r="U71" s="595"/>
      <c r="V71" s="595"/>
      <c r="W71" s="595"/>
      <c r="X71" s="595"/>
      <c r="Y71" s="595"/>
      <c r="Z71" s="595"/>
      <c r="AA71" s="595"/>
      <c r="AB71" s="595"/>
      <c r="AC71" s="595"/>
      <c r="AD71" s="595"/>
      <c r="AE71" s="595"/>
      <c r="AF71" s="595"/>
      <c r="AG71" s="595"/>
      <c r="AH71" s="595"/>
      <c r="AI71" s="595"/>
      <c r="AJ71" s="595"/>
      <c r="AK71" s="595"/>
      <c r="AL71" s="595"/>
      <c r="AM71" s="595"/>
      <c r="AN71" s="595"/>
      <c r="AO71" s="595"/>
      <c r="AP71" s="596"/>
      <c r="AQ71" s="616"/>
      <c r="AR71" s="617"/>
      <c r="AS71" s="617"/>
      <c r="AT71" s="617"/>
      <c r="AU71" s="618"/>
      <c r="AV71" s="600"/>
      <c r="AW71" s="601"/>
      <c r="AX71" s="601"/>
      <c r="AY71" s="601"/>
      <c r="AZ71" s="601"/>
      <c r="BA71" s="601"/>
      <c r="BB71" s="601"/>
      <c r="BC71" s="602"/>
      <c r="BD71" s="658"/>
      <c r="BE71" s="659"/>
      <c r="BF71" s="659"/>
      <c r="BG71" s="659"/>
      <c r="BH71" s="659"/>
      <c r="BI71" s="659"/>
      <c r="BJ71" s="659"/>
      <c r="BK71" s="660"/>
    </row>
    <row r="72" spans="1:64" ht="23.1" customHeight="1">
      <c r="A72" s="692"/>
      <c r="B72" s="480"/>
      <c r="C72" s="594"/>
      <c r="D72" s="595"/>
      <c r="E72" s="595"/>
      <c r="F72" s="595"/>
      <c r="G72" s="595"/>
      <c r="H72" s="595"/>
      <c r="I72" s="595"/>
      <c r="J72" s="595"/>
      <c r="K72" s="595"/>
      <c r="L72" s="595"/>
      <c r="M72" s="595"/>
      <c r="N72" s="595"/>
      <c r="O72" s="595"/>
      <c r="P72" s="595"/>
      <c r="Q72" s="595"/>
      <c r="R72" s="595"/>
      <c r="S72" s="595"/>
      <c r="T72" s="595"/>
      <c r="U72" s="595"/>
      <c r="V72" s="595"/>
      <c r="W72" s="595"/>
      <c r="X72" s="595"/>
      <c r="Y72" s="595"/>
      <c r="Z72" s="595"/>
      <c r="AA72" s="595"/>
      <c r="AB72" s="595"/>
      <c r="AC72" s="595"/>
      <c r="AD72" s="595"/>
      <c r="AE72" s="595"/>
      <c r="AF72" s="595"/>
      <c r="AG72" s="595"/>
      <c r="AH72" s="595"/>
      <c r="AI72" s="595"/>
      <c r="AJ72" s="595"/>
      <c r="AK72" s="595"/>
      <c r="AL72" s="595"/>
      <c r="AM72" s="595"/>
      <c r="AN72" s="595"/>
      <c r="AO72" s="595"/>
      <c r="AP72" s="596"/>
      <c r="AQ72" s="625"/>
      <c r="AR72" s="626"/>
      <c r="AS72" s="626"/>
      <c r="AT72" s="626"/>
      <c r="AU72" s="627"/>
      <c r="AV72" s="631"/>
      <c r="AW72" s="632"/>
      <c r="AX72" s="632"/>
      <c r="AY72" s="632"/>
      <c r="AZ72" s="632"/>
      <c r="BA72" s="632"/>
      <c r="BB72" s="632"/>
      <c r="BC72" s="633"/>
      <c r="BD72" s="652" t="s">
        <v>65</v>
      </c>
      <c r="BE72" s="653"/>
      <c r="BF72" s="653"/>
      <c r="BG72" s="653"/>
      <c r="BH72" s="653"/>
      <c r="BI72" s="653"/>
      <c r="BJ72" s="653"/>
      <c r="BK72" s="654"/>
    </row>
    <row r="73" spans="1:64" ht="23.1" customHeight="1">
      <c r="A73" s="692"/>
      <c r="B73" s="480"/>
      <c r="C73" s="661"/>
      <c r="D73" s="662"/>
      <c r="E73" s="662"/>
      <c r="F73" s="662"/>
      <c r="G73" s="662"/>
      <c r="H73" s="662"/>
      <c r="I73" s="662"/>
      <c r="J73" s="662"/>
      <c r="K73" s="662"/>
      <c r="L73" s="662"/>
      <c r="M73" s="662"/>
      <c r="N73" s="662"/>
      <c r="O73" s="662"/>
      <c r="P73" s="662"/>
      <c r="Q73" s="662"/>
      <c r="R73" s="662"/>
      <c r="S73" s="662"/>
      <c r="T73" s="662"/>
      <c r="U73" s="662"/>
      <c r="V73" s="662"/>
      <c r="W73" s="662"/>
      <c r="X73" s="662"/>
      <c r="Y73" s="662"/>
      <c r="Z73" s="662"/>
      <c r="AA73" s="662"/>
      <c r="AB73" s="662"/>
      <c r="AC73" s="662"/>
      <c r="AD73" s="662"/>
      <c r="AE73" s="662"/>
      <c r="AF73" s="662"/>
      <c r="AG73" s="662"/>
      <c r="AH73" s="662"/>
      <c r="AI73" s="662"/>
      <c r="AJ73" s="662"/>
      <c r="AK73" s="662"/>
      <c r="AL73" s="662"/>
      <c r="AM73" s="662"/>
      <c r="AN73" s="662"/>
      <c r="AO73" s="662"/>
      <c r="AP73" s="663"/>
      <c r="AQ73" s="664"/>
      <c r="AR73" s="665"/>
      <c r="AS73" s="665"/>
      <c r="AT73" s="665"/>
      <c r="AU73" s="666"/>
      <c r="AV73" s="619"/>
      <c r="AW73" s="620"/>
      <c r="AX73" s="620"/>
      <c r="AY73" s="620"/>
      <c r="AZ73" s="620"/>
      <c r="BA73" s="620"/>
      <c r="BB73" s="620"/>
      <c r="BC73" s="621"/>
      <c r="BD73" s="667"/>
      <c r="BE73" s="668"/>
      <c r="BF73" s="668"/>
      <c r="BG73" s="668"/>
      <c r="BH73" s="668"/>
      <c r="BI73" s="668"/>
      <c r="BJ73" s="668"/>
      <c r="BK73" s="669"/>
    </row>
    <row r="74" spans="1:64" ht="22.5" customHeight="1">
      <c r="A74" s="692"/>
      <c r="B74" s="480"/>
      <c r="C74" s="661"/>
      <c r="D74" s="662"/>
      <c r="E74" s="662"/>
      <c r="F74" s="662"/>
      <c r="G74" s="662"/>
      <c r="H74" s="662"/>
      <c r="I74" s="662"/>
      <c r="J74" s="662"/>
      <c r="K74" s="662"/>
      <c r="L74" s="662"/>
      <c r="M74" s="662"/>
      <c r="N74" s="662"/>
      <c r="O74" s="662"/>
      <c r="P74" s="662"/>
      <c r="Q74" s="662"/>
      <c r="R74" s="662"/>
      <c r="S74" s="662"/>
      <c r="T74" s="662"/>
      <c r="U74" s="662"/>
      <c r="V74" s="662"/>
      <c r="W74" s="662"/>
      <c r="X74" s="662"/>
      <c r="Y74" s="662"/>
      <c r="Z74" s="662"/>
      <c r="AA74" s="662"/>
      <c r="AB74" s="662"/>
      <c r="AC74" s="662"/>
      <c r="AD74" s="662"/>
      <c r="AE74" s="662"/>
      <c r="AF74" s="662"/>
      <c r="AG74" s="662"/>
      <c r="AH74" s="662"/>
      <c r="AI74" s="662"/>
      <c r="AJ74" s="662"/>
      <c r="AK74" s="662"/>
      <c r="AL74" s="662"/>
      <c r="AM74" s="662"/>
      <c r="AN74" s="662"/>
      <c r="AO74" s="662"/>
      <c r="AP74" s="663"/>
      <c r="AQ74" s="664"/>
      <c r="AR74" s="665"/>
      <c r="AS74" s="665"/>
      <c r="AT74" s="665"/>
      <c r="AU74" s="666"/>
      <c r="AV74" s="658"/>
      <c r="AW74" s="659"/>
      <c r="AX74" s="659"/>
      <c r="AY74" s="659"/>
      <c r="AZ74" s="659"/>
      <c r="BA74" s="659"/>
      <c r="BB74" s="659"/>
      <c r="BC74" s="660"/>
      <c r="BD74" s="634"/>
      <c r="BE74" s="635"/>
      <c r="BF74" s="635"/>
      <c r="BG74" s="635"/>
      <c r="BH74" s="635"/>
      <c r="BI74" s="635"/>
      <c r="BJ74" s="635"/>
      <c r="BK74" s="636"/>
    </row>
    <row r="75" spans="1:64" ht="22.5" customHeight="1">
      <c r="A75" s="692"/>
      <c r="B75" s="481"/>
      <c r="C75" s="661"/>
      <c r="D75" s="662"/>
      <c r="E75" s="662"/>
      <c r="F75" s="662"/>
      <c r="G75" s="662"/>
      <c r="H75" s="662"/>
      <c r="I75" s="662"/>
      <c r="J75" s="662"/>
      <c r="K75" s="662"/>
      <c r="L75" s="662"/>
      <c r="M75" s="662"/>
      <c r="N75" s="662"/>
      <c r="O75" s="662"/>
      <c r="P75" s="662"/>
      <c r="Q75" s="662"/>
      <c r="R75" s="662"/>
      <c r="S75" s="662"/>
      <c r="T75" s="662"/>
      <c r="U75" s="662"/>
      <c r="V75" s="662"/>
      <c r="W75" s="662"/>
      <c r="X75" s="662"/>
      <c r="Y75" s="662"/>
      <c r="Z75" s="662"/>
      <c r="AA75" s="662"/>
      <c r="AB75" s="662"/>
      <c r="AC75" s="662"/>
      <c r="AD75" s="662"/>
      <c r="AE75" s="662"/>
      <c r="AF75" s="662"/>
      <c r="AG75" s="662"/>
      <c r="AH75" s="662"/>
      <c r="AI75" s="662"/>
      <c r="AJ75" s="662"/>
      <c r="AK75" s="662"/>
      <c r="AL75" s="662"/>
      <c r="AM75" s="662"/>
      <c r="AN75" s="662"/>
      <c r="AO75" s="662"/>
      <c r="AP75" s="663"/>
      <c r="AQ75" s="664"/>
      <c r="AR75" s="665"/>
      <c r="AS75" s="665"/>
      <c r="AT75" s="665"/>
      <c r="AU75" s="666"/>
      <c r="AV75" s="658"/>
      <c r="AW75" s="659"/>
      <c r="AX75" s="659"/>
      <c r="AY75" s="659"/>
      <c r="AZ75" s="659"/>
      <c r="BA75" s="659"/>
      <c r="BB75" s="659"/>
      <c r="BC75" s="660"/>
      <c r="BD75" s="670"/>
      <c r="BE75" s="671"/>
      <c r="BF75" s="671"/>
      <c r="BG75" s="671"/>
      <c r="BH75" s="671"/>
      <c r="BI75" s="671"/>
      <c r="BJ75" s="671"/>
      <c r="BK75" s="672"/>
    </row>
    <row r="76" spans="1:64" ht="22.5" customHeight="1">
      <c r="A76" s="692"/>
      <c r="B76" s="362"/>
      <c r="C76" s="661"/>
      <c r="D76" s="662"/>
      <c r="E76" s="662"/>
      <c r="F76" s="662"/>
      <c r="G76" s="662"/>
      <c r="H76" s="662"/>
      <c r="I76" s="662"/>
      <c r="J76" s="662"/>
      <c r="K76" s="662"/>
      <c r="L76" s="662"/>
      <c r="M76" s="662"/>
      <c r="N76" s="662"/>
      <c r="O76" s="662"/>
      <c r="P76" s="662"/>
      <c r="Q76" s="662"/>
      <c r="R76" s="662"/>
      <c r="S76" s="662"/>
      <c r="T76" s="662"/>
      <c r="U76" s="662"/>
      <c r="V76" s="662"/>
      <c r="W76" s="662"/>
      <c r="X76" s="662"/>
      <c r="Y76" s="662"/>
      <c r="Z76" s="662"/>
      <c r="AA76" s="662"/>
      <c r="AB76" s="662"/>
      <c r="AC76" s="662"/>
      <c r="AD76" s="662"/>
      <c r="AE76" s="662"/>
      <c r="AF76" s="662"/>
      <c r="AG76" s="662"/>
      <c r="AH76" s="662"/>
      <c r="AI76" s="662"/>
      <c r="AJ76" s="662"/>
      <c r="AK76" s="662"/>
      <c r="AL76" s="662"/>
      <c r="AM76" s="662"/>
      <c r="AN76" s="662"/>
      <c r="AO76" s="662"/>
      <c r="AP76" s="663"/>
      <c r="AQ76" s="664"/>
      <c r="AR76" s="665"/>
      <c r="AS76" s="665"/>
      <c r="AT76" s="665"/>
      <c r="AU76" s="666"/>
      <c r="AV76" s="658"/>
      <c r="AW76" s="659"/>
      <c r="AX76" s="659"/>
      <c r="AY76" s="659"/>
      <c r="AZ76" s="659"/>
      <c r="BA76" s="659"/>
      <c r="BB76" s="659"/>
      <c r="BC76" s="660"/>
      <c r="BD76" s="670"/>
      <c r="BE76" s="671"/>
      <c r="BF76" s="671"/>
      <c r="BG76" s="671"/>
      <c r="BH76" s="671"/>
      <c r="BI76" s="671"/>
      <c r="BJ76" s="671"/>
      <c r="BK76" s="672"/>
    </row>
    <row r="77" spans="1:64" ht="24.75" customHeight="1">
      <c r="A77" s="693"/>
      <c r="B77" s="363"/>
      <c r="C77" s="755"/>
      <c r="D77" s="756"/>
      <c r="E77" s="756"/>
      <c r="F77" s="756"/>
      <c r="G77" s="756"/>
      <c r="H77" s="756"/>
      <c r="I77" s="756"/>
      <c r="J77" s="756"/>
      <c r="K77" s="756"/>
      <c r="L77" s="756"/>
      <c r="M77" s="756"/>
      <c r="N77" s="756"/>
      <c r="O77" s="756"/>
      <c r="P77" s="756"/>
      <c r="Q77" s="756"/>
      <c r="R77" s="756"/>
      <c r="S77" s="756"/>
      <c r="T77" s="756"/>
      <c r="U77" s="756"/>
      <c r="V77" s="756"/>
      <c r="W77" s="756"/>
      <c r="X77" s="756"/>
      <c r="Y77" s="756"/>
      <c r="Z77" s="756"/>
      <c r="AA77" s="756"/>
      <c r="AB77" s="756"/>
      <c r="AC77" s="756"/>
      <c r="AD77" s="756"/>
      <c r="AE77" s="756"/>
      <c r="AF77" s="756"/>
      <c r="AG77" s="756"/>
      <c r="AH77" s="756"/>
      <c r="AI77" s="756"/>
      <c r="AJ77" s="756"/>
      <c r="AK77" s="756"/>
      <c r="AL77" s="756"/>
      <c r="AM77" s="756"/>
      <c r="AN77" s="756"/>
      <c r="AO77" s="756"/>
      <c r="AP77" s="757"/>
      <c r="AQ77" s="758"/>
      <c r="AR77" s="759"/>
      <c r="AS77" s="759"/>
      <c r="AT77" s="759"/>
      <c r="AU77" s="760"/>
      <c r="AV77" s="673"/>
      <c r="AW77" s="674"/>
      <c r="AX77" s="674"/>
      <c r="AY77" s="674"/>
      <c r="AZ77" s="674"/>
      <c r="BA77" s="674"/>
      <c r="BB77" s="674"/>
      <c r="BC77" s="675"/>
      <c r="BD77" s="646"/>
      <c r="BE77" s="647"/>
      <c r="BF77" s="647"/>
      <c r="BG77" s="647"/>
      <c r="BH77" s="647"/>
      <c r="BI77" s="647"/>
      <c r="BJ77" s="647"/>
      <c r="BK77" s="648"/>
    </row>
    <row r="78" spans="1:64" ht="23.1" customHeight="1">
      <c r="A78" s="690" t="s">
        <v>28</v>
      </c>
      <c r="B78" s="364">
        <v>1</v>
      </c>
      <c r="C78" s="594" t="s">
        <v>66</v>
      </c>
      <c r="D78" s="595"/>
      <c r="E78" s="595"/>
      <c r="F78" s="595"/>
      <c r="G78" s="595"/>
      <c r="H78" s="595"/>
      <c r="I78" s="595"/>
      <c r="J78" s="595"/>
      <c r="K78" s="595"/>
      <c r="L78" s="595"/>
      <c r="M78" s="595"/>
      <c r="N78" s="595"/>
      <c r="O78" s="595"/>
      <c r="P78" s="595"/>
      <c r="Q78" s="595"/>
      <c r="R78" s="595"/>
      <c r="S78" s="595"/>
      <c r="T78" s="595"/>
      <c r="U78" s="595"/>
      <c r="V78" s="595"/>
      <c r="W78" s="595"/>
      <c r="X78" s="595"/>
      <c r="Y78" s="595"/>
      <c r="Z78" s="595"/>
      <c r="AA78" s="595"/>
      <c r="AB78" s="595"/>
      <c r="AC78" s="595"/>
      <c r="AD78" s="595"/>
      <c r="AE78" s="595"/>
      <c r="AF78" s="595"/>
      <c r="AG78" s="595"/>
      <c r="AH78" s="595"/>
      <c r="AI78" s="595"/>
      <c r="AJ78" s="595"/>
      <c r="AK78" s="595"/>
      <c r="AL78" s="595"/>
      <c r="AM78" s="595"/>
      <c r="AN78" s="595"/>
      <c r="AO78" s="595"/>
      <c r="AP78" s="596"/>
      <c r="AQ78" s="676">
        <v>24</v>
      </c>
      <c r="AR78" s="677"/>
      <c r="AS78" s="677"/>
      <c r="AT78" s="677"/>
      <c r="AU78" s="678"/>
      <c r="AV78" s="600"/>
      <c r="AW78" s="601"/>
      <c r="AX78" s="601"/>
      <c r="AY78" s="601"/>
      <c r="AZ78" s="601"/>
      <c r="BA78" s="601"/>
      <c r="BB78" s="601"/>
      <c r="BC78" s="602"/>
      <c r="BD78" s="603" t="s">
        <v>67</v>
      </c>
      <c r="BE78" s="604"/>
      <c r="BF78" s="604"/>
      <c r="BG78" s="604"/>
      <c r="BH78" s="604"/>
      <c r="BI78" s="604"/>
      <c r="BJ78" s="604"/>
      <c r="BK78" s="605"/>
      <c r="BL78" s="489"/>
    </row>
    <row r="79" spans="1:64" ht="23.1" customHeight="1">
      <c r="A79" s="692"/>
      <c r="B79" s="482">
        <v>2</v>
      </c>
      <c r="C79" s="679" t="s">
        <v>68</v>
      </c>
      <c r="D79" s="680"/>
      <c r="E79" s="680"/>
      <c r="F79" s="680"/>
      <c r="G79" s="680"/>
      <c r="H79" s="680"/>
      <c r="I79" s="680"/>
      <c r="J79" s="680"/>
      <c r="K79" s="680"/>
      <c r="L79" s="680"/>
      <c r="M79" s="680"/>
      <c r="N79" s="680"/>
      <c r="O79" s="680"/>
      <c r="P79" s="680"/>
      <c r="Q79" s="680"/>
      <c r="R79" s="680"/>
      <c r="S79" s="680"/>
      <c r="T79" s="680"/>
      <c r="U79" s="680"/>
      <c r="V79" s="680"/>
      <c r="W79" s="680"/>
      <c r="X79" s="680"/>
      <c r="Y79" s="680"/>
      <c r="Z79" s="680"/>
      <c r="AA79" s="680"/>
      <c r="AB79" s="680"/>
      <c r="AC79" s="680"/>
      <c r="AD79" s="680"/>
      <c r="AE79" s="680"/>
      <c r="AF79" s="680"/>
      <c r="AG79" s="680"/>
      <c r="AH79" s="680"/>
      <c r="AI79" s="680"/>
      <c r="AJ79" s="680"/>
      <c r="AK79" s="680"/>
      <c r="AL79" s="680"/>
      <c r="AM79" s="680"/>
      <c r="AN79" s="680"/>
      <c r="AO79" s="680"/>
      <c r="AP79" s="681"/>
      <c r="AQ79" s="616">
        <v>24</v>
      </c>
      <c r="AR79" s="617"/>
      <c r="AS79" s="617"/>
      <c r="AT79" s="617"/>
      <c r="AU79" s="618"/>
      <c r="AV79" s="600" t="s">
        <v>69</v>
      </c>
      <c r="AW79" s="601"/>
      <c r="AX79" s="601"/>
      <c r="AY79" s="601"/>
      <c r="AZ79" s="601"/>
      <c r="BA79" s="601"/>
      <c r="BB79" s="601"/>
      <c r="BC79" s="602"/>
      <c r="BD79" s="682"/>
      <c r="BE79" s="683"/>
      <c r="BF79" s="683"/>
      <c r="BG79" s="683"/>
      <c r="BH79" s="683"/>
      <c r="BI79" s="683"/>
      <c r="BJ79" s="683"/>
      <c r="BK79" s="684"/>
      <c r="BL79" s="490"/>
    </row>
    <row r="80" spans="1:64" ht="23.1" customHeight="1">
      <c r="A80" s="692"/>
      <c r="B80" s="483"/>
      <c r="C80" s="594"/>
      <c r="D80" s="595"/>
      <c r="E80" s="595"/>
      <c r="F80" s="595"/>
      <c r="G80" s="595"/>
      <c r="H80" s="595"/>
      <c r="I80" s="595"/>
      <c r="J80" s="595"/>
      <c r="K80" s="595"/>
      <c r="L80" s="595"/>
      <c r="M80" s="595"/>
      <c r="N80" s="595"/>
      <c r="O80" s="595"/>
      <c r="P80" s="595"/>
      <c r="Q80" s="595"/>
      <c r="R80" s="595"/>
      <c r="S80" s="595"/>
      <c r="T80" s="595"/>
      <c r="U80" s="595"/>
      <c r="V80" s="595"/>
      <c r="W80" s="595"/>
      <c r="X80" s="595"/>
      <c r="Y80" s="595"/>
      <c r="Z80" s="595"/>
      <c r="AA80" s="595"/>
      <c r="AB80" s="595"/>
      <c r="AC80" s="595"/>
      <c r="AD80" s="595"/>
      <c r="AE80" s="595"/>
      <c r="AF80" s="595"/>
      <c r="AG80" s="595"/>
      <c r="AH80" s="595"/>
      <c r="AI80" s="595"/>
      <c r="AJ80" s="595"/>
      <c r="AK80" s="595"/>
      <c r="AL80" s="595"/>
      <c r="AM80" s="595"/>
      <c r="AN80" s="595"/>
      <c r="AO80" s="595"/>
      <c r="AP80" s="596"/>
      <c r="AQ80" s="616"/>
      <c r="AR80" s="617"/>
      <c r="AS80" s="617"/>
      <c r="AT80" s="617"/>
      <c r="AU80" s="618"/>
      <c r="AV80" s="600"/>
      <c r="AW80" s="601"/>
      <c r="AX80" s="601"/>
      <c r="AY80" s="601"/>
      <c r="AZ80" s="601"/>
      <c r="BA80" s="601"/>
      <c r="BB80" s="601"/>
      <c r="BC80" s="602"/>
      <c r="BD80" s="658"/>
      <c r="BE80" s="659"/>
      <c r="BF80" s="659"/>
      <c r="BG80" s="659"/>
      <c r="BH80" s="659"/>
      <c r="BI80" s="659"/>
      <c r="BJ80" s="659"/>
      <c r="BK80" s="660"/>
    </row>
    <row r="81" spans="1:63" ht="23.1" customHeight="1">
      <c r="A81" s="692"/>
      <c r="B81" s="483"/>
      <c r="C81" s="748"/>
      <c r="D81" s="705"/>
      <c r="E81" s="705"/>
      <c r="F81" s="705"/>
      <c r="G81" s="705"/>
      <c r="H81" s="705"/>
      <c r="I81" s="705"/>
      <c r="J81" s="705"/>
      <c r="K81" s="705"/>
      <c r="L81" s="705"/>
      <c r="M81" s="705"/>
      <c r="N81" s="705"/>
      <c r="O81" s="705"/>
      <c r="P81" s="705"/>
      <c r="Q81" s="705"/>
      <c r="R81" s="705"/>
      <c r="S81" s="705"/>
      <c r="T81" s="705"/>
      <c r="U81" s="705"/>
      <c r="V81" s="705"/>
      <c r="W81" s="705"/>
      <c r="X81" s="705"/>
      <c r="Y81" s="705"/>
      <c r="Z81" s="705"/>
      <c r="AA81" s="705"/>
      <c r="AB81" s="705"/>
      <c r="AC81" s="705"/>
      <c r="AD81" s="705"/>
      <c r="AE81" s="705"/>
      <c r="AF81" s="705"/>
      <c r="AG81" s="705"/>
      <c r="AH81" s="705"/>
      <c r="AI81" s="705"/>
      <c r="AJ81" s="705"/>
      <c r="AK81" s="705"/>
      <c r="AL81" s="705"/>
      <c r="AM81" s="705"/>
      <c r="AN81" s="705"/>
      <c r="AO81" s="705"/>
      <c r="AP81" s="706"/>
      <c r="AQ81" s="616"/>
      <c r="AR81" s="617"/>
      <c r="AS81" s="617"/>
      <c r="AT81" s="617"/>
      <c r="AU81" s="618"/>
      <c r="AV81" s="600"/>
      <c r="AW81" s="632"/>
      <c r="AX81" s="632"/>
      <c r="AY81" s="632"/>
      <c r="AZ81" s="632"/>
      <c r="BA81" s="632"/>
      <c r="BB81" s="632"/>
      <c r="BC81" s="633"/>
      <c r="BD81" s="749"/>
      <c r="BE81" s="750"/>
      <c r="BF81" s="750"/>
      <c r="BG81" s="750"/>
      <c r="BH81" s="750"/>
      <c r="BI81" s="750"/>
      <c r="BJ81" s="750"/>
      <c r="BK81" s="751"/>
    </row>
    <row r="82" spans="1:63" ht="23.1" customHeight="1">
      <c r="A82" s="692"/>
      <c r="B82" s="483"/>
      <c r="C82" s="594"/>
      <c r="D82" s="595"/>
      <c r="E82" s="595"/>
      <c r="F82" s="595"/>
      <c r="G82" s="595"/>
      <c r="H82" s="595"/>
      <c r="I82" s="595"/>
      <c r="J82" s="595"/>
      <c r="K82" s="595"/>
      <c r="L82" s="595"/>
      <c r="M82" s="595"/>
      <c r="N82" s="595"/>
      <c r="O82" s="595"/>
      <c r="P82" s="595"/>
      <c r="Q82" s="595"/>
      <c r="R82" s="595"/>
      <c r="S82" s="595"/>
      <c r="T82" s="595"/>
      <c r="U82" s="595"/>
      <c r="V82" s="595"/>
      <c r="W82" s="595"/>
      <c r="X82" s="595"/>
      <c r="Y82" s="595"/>
      <c r="Z82" s="595"/>
      <c r="AA82" s="595"/>
      <c r="AB82" s="595"/>
      <c r="AC82" s="595"/>
      <c r="AD82" s="595"/>
      <c r="AE82" s="595"/>
      <c r="AF82" s="595"/>
      <c r="AG82" s="595"/>
      <c r="AH82" s="595"/>
      <c r="AI82" s="595"/>
      <c r="AJ82" s="595"/>
      <c r="AK82" s="595"/>
      <c r="AL82" s="595"/>
      <c r="AM82" s="595"/>
      <c r="AN82" s="595"/>
      <c r="AO82" s="595"/>
      <c r="AP82" s="596"/>
      <c r="AQ82" s="707"/>
      <c r="AR82" s="708"/>
      <c r="AS82" s="708"/>
      <c r="AT82" s="708"/>
      <c r="AU82" s="709"/>
      <c r="AV82" s="731"/>
      <c r="AW82" s="732"/>
      <c r="AX82" s="732"/>
      <c r="AY82" s="732"/>
      <c r="AZ82" s="732"/>
      <c r="BA82" s="732"/>
      <c r="BB82" s="732"/>
      <c r="BC82" s="733"/>
      <c r="BD82" s="752"/>
      <c r="BE82" s="753"/>
      <c r="BF82" s="753"/>
      <c r="BG82" s="753"/>
      <c r="BH82" s="753"/>
      <c r="BI82" s="753"/>
      <c r="BJ82" s="753"/>
      <c r="BK82" s="754"/>
    </row>
    <row r="83" spans="1:63" ht="25.5" customHeight="1">
      <c r="A83" s="692"/>
      <c r="B83" s="483"/>
      <c r="C83" s="594"/>
      <c r="D83" s="595"/>
      <c r="E83" s="595"/>
      <c r="F83" s="595"/>
      <c r="G83" s="595"/>
      <c r="H83" s="595"/>
      <c r="I83" s="595"/>
      <c r="J83" s="595"/>
      <c r="K83" s="595"/>
      <c r="L83" s="595"/>
      <c r="M83" s="595"/>
      <c r="N83" s="595"/>
      <c r="O83" s="595"/>
      <c r="P83" s="595"/>
      <c r="Q83" s="595"/>
      <c r="R83" s="595"/>
      <c r="S83" s="595"/>
      <c r="T83" s="595"/>
      <c r="U83" s="595"/>
      <c r="V83" s="595"/>
      <c r="W83" s="595"/>
      <c r="X83" s="595"/>
      <c r="Y83" s="595"/>
      <c r="Z83" s="595"/>
      <c r="AA83" s="595"/>
      <c r="AB83" s="595"/>
      <c r="AC83" s="595"/>
      <c r="AD83" s="595"/>
      <c r="AE83" s="595"/>
      <c r="AF83" s="595"/>
      <c r="AG83" s="595"/>
      <c r="AH83" s="595"/>
      <c r="AI83" s="595"/>
      <c r="AJ83" s="595"/>
      <c r="AK83" s="595"/>
      <c r="AL83" s="595"/>
      <c r="AM83" s="595"/>
      <c r="AN83" s="595"/>
      <c r="AO83" s="595"/>
      <c r="AP83" s="596"/>
      <c r="AQ83" s="707"/>
      <c r="AR83" s="708"/>
      <c r="AS83" s="708"/>
      <c r="AT83" s="708"/>
      <c r="AU83" s="709"/>
      <c r="AV83" s="731"/>
      <c r="AW83" s="732"/>
      <c r="AX83" s="732"/>
      <c r="AY83" s="732"/>
      <c r="AZ83" s="732"/>
      <c r="BA83" s="732"/>
      <c r="BB83" s="732"/>
      <c r="BC83" s="733"/>
      <c r="BD83" s="734"/>
      <c r="BE83" s="735"/>
      <c r="BF83" s="735"/>
      <c r="BG83" s="735"/>
      <c r="BH83" s="735"/>
      <c r="BI83" s="735"/>
      <c r="BJ83" s="735"/>
      <c r="BK83" s="736"/>
    </row>
    <row r="84" spans="1:63" ht="22.5" customHeight="1">
      <c r="A84" s="692"/>
      <c r="B84" s="483"/>
      <c r="C84" s="679"/>
      <c r="D84" s="680"/>
      <c r="E84" s="680"/>
      <c r="F84" s="680"/>
      <c r="G84" s="680"/>
      <c r="H84" s="680"/>
      <c r="I84" s="680"/>
      <c r="J84" s="680"/>
      <c r="K84" s="680"/>
      <c r="L84" s="680"/>
      <c r="M84" s="680"/>
      <c r="N84" s="680"/>
      <c r="O84" s="680"/>
      <c r="P84" s="680"/>
      <c r="Q84" s="680"/>
      <c r="R84" s="680"/>
      <c r="S84" s="680"/>
      <c r="T84" s="680"/>
      <c r="U84" s="680"/>
      <c r="V84" s="680"/>
      <c r="W84" s="680"/>
      <c r="X84" s="680"/>
      <c r="Y84" s="680"/>
      <c r="Z84" s="680"/>
      <c r="AA84" s="680"/>
      <c r="AB84" s="680"/>
      <c r="AC84" s="680"/>
      <c r="AD84" s="680"/>
      <c r="AE84" s="680"/>
      <c r="AF84" s="680"/>
      <c r="AG84" s="680"/>
      <c r="AH84" s="680"/>
      <c r="AI84" s="680"/>
      <c r="AJ84" s="680"/>
      <c r="AK84" s="680"/>
      <c r="AL84" s="680"/>
      <c r="AM84" s="680"/>
      <c r="AN84" s="680"/>
      <c r="AO84" s="680"/>
      <c r="AP84" s="681"/>
      <c r="AQ84" s="707"/>
      <c r="AR84" s="708"/>
      <c r="AS84" s="708"/>
      <c r="AT84" s="708"/>
      <c r="AU84" s="709"/>
      <c r="AV84" s="600"/>
      <c r="AW84" s="601"/>
      <c r="AX84" s="601"/>
      <c r="AY84" s="601"/>
      <c r="AZ84" s="601"/>
      <c r="BA84" s="601"/>
      <c r="BB84" s="601"/>
      <c r="BC84" s="602"/>
      <c r="BD84" s="737"/>
      <c r="BE84" s="738"/>
      <c r="BF84" s="738"/>
      <c r="BG84" s="738"/>
      <c r="BH84" s="738"/>
      <c r="BI84" s="738"/>
      <c r="BJ84" s="738"/>
      <c r="BK84" s="739"/>
    </row>
    <row r="85" spans="1:63" ht="22.5" customHeight="1">
      <c r="A85" s="692"/>
      <c r="B85" s="483"/>
      <c r="C85" s="594"/>
      <c r="D85" s="595"/>
      <c r="E85" s="595"/>
      <c r="F85" s="595"/>
      <c r="G85" s="595"/>
      <c r="H85" s="595"/>
      <c r="I85" s="595"/>
      <c r="J85" s="595"/>
      <c r="K85" s="595"/>
      <c r="L85" s="595"/>
      <c r="M85" s="595"/>
      <c r="N85" s="595"/>
      <c r="O85" s="595"/>
      <c r="P85" s="595"/>
      <c r="Q85" s="595"/>
      <c r="R85" s="595"/>
      <c r="S85" s="595"/>
      <c r="T85" s="595"/>
      <c r="U85" s="595"/>
      <c r="V85" s="595"/>
      <c r="W85" s="595"/>
      <c r="X85" s="595"/>
      <c r="Y85" s="595"/>
      <c r="Z85" s="595"/>
      <c r="AA85" s="595"/>
      <c r="AB85" s="595"/>
      <c r="AC85" s="595"/>
      <c r="AD85" s="595"/>
      <c r="AE85" s="595"/>
      <c r="AF85" s="595"/>
      <c r="AG85" s="595"/>
      <c r="AH85" s="595"/>
      <c r="AI85" s="595"/>
      <c r="AJ85" s="595"/>
      <c r="AK85" s="595"/>
      <c r="AL85" s="595"/>
      <c r="AM85" s="595"/>
      <c r="AN85" s="595"/>
      <c r="AO85" s="595"/>
      <c r="AP85" s="596"/>
      <c r="AQ85" s="616"/>
      <c r="AR85" s="617"/>
      <c r="AS85" s="617"/>
      <c r="AT85" s="617"/>
      <c r="AU85" s="618"/>
      <c r="AV85" s="619"/>
      <c r="AW85" s="620"/>
      <c r="AX85" s="620"/>
      <c r="AY85" s="620"/>
      <c r="AZ85" s="620"/>
      <c r="BA85" s="620"/>
      <c r="BB85" s="620"/>
      <c r="BC85" s="621"/>
      <c r="BD85" s="667"/>
      <c r="BE85" s="668"/>
      <c r="BF85" s="668"/>
      <c r="BG85" s="668"/>
      <c r="BH85" s="668"/>
      <c r="BI85" s="668"/>
      <c r="BJ85" s="668"/>
      <c r="BK85" s="669"/>
    </row>
    <row r="86" spans="1:63" ht="22.5" customHeight="1">
      <c r="A86" s="692"/>
      <c r="B86" s="483"/>
      <c r="C86" s="594"/>
      <c r="D86" s="595"/>
      <c r="E86" s="595"/>
      <c r="F86" s="595"/>
      <c r="G86" s="595"/>
      <c r="H86" s="595"/>
      <c r="I86" s="595"/>
      <c r="J86" s="595"/>
      <c r="K86" s="595"/>
      <c r="L86" s="595"/>
      <c r="M86" s="595"/>
      <c r="N86" s="595"/>
      <c r="O86" s="595"/>
      <c r="P86" s="595"/>
      <c r="Q86" s="595"/>
      <c r="R86" s="595"/>
      <c r="S86" s="595"/>
      <c r="T86" s="595"/>
      <c r="U86" s="595"/>
      <c r="V86" s="595"/>
      <c r="W86" s="595"/>
      <c r="X86" s="595"/>
      <c r="Y86" s="595"/>
      <c r="Z86" s="595"/>
      <c r="AA86" s="595"/>
      <c r="AB86" s="595"/>
      <c r="AC86" s="595"/>
      <c r="AD86" s="595"/>
      <c r="AE86" s="595"/>
      <c r="AF86" s="595"/>
      <c r="AG86" s="595"/>
      <c r="AH86" s="595"/>
      <c r="AI86" s="595"/>
      <c r="AJ86" s="595"/>
      <c r="AK86" s="595"/>
      <c r="AL86" s="595"/>
      <c r="AM86" s="595"/>
      <c r="AN86" s="595"/>
      <c r="AO86" s="595"/>
      <c r="AP86" s="596"/>
      <c r="AQ86" s="616"/>
      <c r="AR86" s="617"/>
      <c r="AS86" s="617"/>
      <c r="AT86" s="617"/>
      <c r="AU86" s="618"/>
      <c r="AV86" s="619"/>
      <c r="AW86" s="620"/>
      <c r="AX86" s="620"/>
      <c r="AY86" s="620"/>
      <c r="AZ86" s="620"/>
      <c r="BA86" s="620"/>
      <c r="BB86" s="620"/>
      <c r="BC86" s="621"/>
      <c r="BD86" s="667"/>
      <c r="BE86" s="668"/>
      <c r="BF86" s="668"/>
      <c r="BG86" s="668"/>
      <c r="BH86" s="668"/>
      <c r="BI86" s="668"/>
      <c r="BJ86" s="668"/>
      <c r="BK86" s="669"/>
    </row>
    <row r="87" spans="1:63" ht="22.5" customHeight="1">
      <c r="A87" s="692"/>
      <c r="B87" s="362"/>
      <c r="C87" s="704"/>
      <c r="D87" s="705"/>
      <c r="E87" s="705"/>
      <c r="F87" s="705"/>
      <c r="G87" s="705"/>
      <c r="H87" s="705"/>
      <c r="I87" s="705"/>
      <c r="J87" s="705"/>
      <c r="K87" s="705"/>
      <c r="L87" s="705"/>
      <c r="M87" s="705"/>
      <c r="N87" s="705"/>
      <c r="O87" s="705"/>
      <c r="P87" s="705"/>
      <c r="Q87" s="705"/>
      <c r="R87" s="705"/>
      <c r="S87" s="705"/>
      <c r="T87" s="705"/>
      <c r="U87" s="705"/>
      <c r="V87" s="705"/>
      <c r="W87" s="705"/>
      <c r="X87" s="705"/>
      <c r="Y87" s="705"/>
      <c r="Z87" s="705"/>
      <c r="AA87" s="705"/>
      <c r="AB87" s="705"/>
      <c r="AC87" s="705"/>
      <c r="AD87" s="705"/>
      <c r="AE87" s="705"/>
      <c r="AF87" s="705"/>
      <c r="AG87" s="705"/>
      <c r="AH87" s="705"/>
      <c r="AI87" s="705"/>
      <c r="AJ87" s="705"/>
      <c r="AK87" s="705"/>
      <c r="AL87" s="705"/>
      <c r="AM87" s="705"/>
      <c r="AN87" s="705"/>
      <c r="AO87" s="705"/>
      <c r="AP87" s="706"/>
      <c r="AQ87" s="707"/>
      <c r="AR87" s="708"/>
      <c r="AS87" s="708"/>
      <c r="AT87" s="708"/>
      <c r="AU87" s="709"/>
      <c r="AV87" s="600"/>
      <c r="AW87" s="601"/>
      <c r="AX87" s="601"/>
      <c r="AY87" s="601"/>
      <c r="AZ87" s="601"/>
      <c r="BA87" s="601"/>
      <c r="BB87" s="601"/>
      <c r="BC87" s="602"/>
      <c r="BD87" s="670"/>
      <c r="BE87" s="671"/>
      <c r="BF87" s="671"/>
      <c r="BG87" s="671"/>
      <c r="BH87" s="671"/>
      <c r="BI87" s="671"/>
      <c r="BJ87" s="671"/>
      <c r="BK87" s="672"/>
    </row>
    <row r="88" spans="1:63" ht="23.1" customHeight="1">
      <c r="A88" s="692"/>
      <c r="B88" s="483"/>
      <c r="C88" s="594"/>
      <c r="D88" s="595"/>
      <c r="E88" s="595"/>
      <c r="F88" s="595"/>
      <c r="G88" s="595"/>
      <c r="H88" s="595"/>
      <c r="I88" s="595"/>
      <c r="J88" s="595"/>
      <c r="K88" s="595"/>
      <c r="L88" s="595"/>
      <c r="M88" s="595"/>
      <c r="N88" s="595"/>
      <c r="O88" s="595"/>
      <c r="P88" s="595"/>
      <c r="Q88" s="595"/>
      <c r="R88" s="595"/>
      <c r="S88" s="595"/>
      <c r="T88" s="595"/>
      <c r="U88" s="595"/>
      <c r="V88" s="595"/>
      <c r="W88" s="595"/>
      <c r="X88" s="595"/>
      <c r="Y88" s="595"/>
      <c r="Z88" s="595"/>
      <c r="AA88" s="595"/>
      <c r="AB88" s="595"/>
      <c r="AC88" s="595"/>
      <c r="AD88" s="595"/>
      <c r="AE88" s="595"/>
      <c r="AF88" s="595"/>
      <c r="AG88" s="595"/>
      <c r="AH88" s="595"/>
      <c r="AI88" s="595"/>
      <c r="AJ88" s="595"/>
      <c r="AK88" s="595"/>
      <c r="AL88" s="595"/>
      <c r="AM88" s="595"/>
      <c r="AN88" s="595"/>
      <c r="AO88" s="595"/>
      <c r="AP88" s="596"/>
      <c r="AQ88" s="616"/>
      <c r="AR88" s="617"/>
      <c r="AS88" s="617"/>
      <c r="AT88" s="617"/>
      <c r="AU88" s="618"/>
      <c r="AV88" s="619"/>
      <c r="AW88" s="620"/>
      <c r="AX88" s="620"/>
      <c r="AY88" s="620"/>
      <c r="AZ88" s="620"/>
      <c r="BA88" s="620"/>
      <c r="BB88" s="620"/>
      <c r="BC88" s="621"/>
      <c r="BD88" s="670"/>
      <c r="BE88" s="671"/>
      <c r="BF88" s="671"/>
      <c r="BG88" s="671"/>
      <c r="BH88" s="671"/>
      <c r="BI88" s="671"/>
      <c r="BJ88" s="671"/>
      <c r="BK88" s="672"/>
    </row>
    <row r="89" spans="1:63" ht="18" customHeight="1">
      <c r="A89" s="693"/>
      <c r="B89" s="484"/>
      <c r="C89" s="715"/>
      <c r="D89" s="716"/>
      <c r="E89" s="716"/>
      <c r="F89" s="716"/>
      <c r="G89" s="716"/>
      <c r="H89" s="716"/>
      <c r="I89" s="716"/>
      <c r="J89" s="716"/>
      <c r="K89" s="716"/>
      <c r="L89" s="716"/>
      <c r="M89" s="716"/>
      <c r="N89" s="716"/>
      <c r="O89" s="716"/>
      <c r="P89" s="716"/>
      <c r="Q89" s="716"/>
      <c r="R89" s="716"/>
      <c r="S89" s="716"/>
      <c r="T89" s="716"/>
      <c r="U89" s="716"/>
      <c r="V89" s="716"/>
      <c r="W89" s="716"/>
      <c r="X89" s="716"/>
      <c r="Y89" s="716"/>
      <c r="Z89" s="716"/>
      <c r="AA89" s="716"/>
      <c r="AB89" s="716"/>
      <c r="AC89" s="716"/>
      <c r="AD89" s="716"/>
      <c r="AE89" s="716"/>
      <c r="AF89" s="716"/>
      <c r="AG89" s="716"/>
      <c r="AH89" s="716"/>
      <c r="AI89" s="716"/>
      <c r="AJ89" s="716"/>
      <c r="AK89" s="716"/>
      <c r="AL89" s="716"/>
      <c r="AM89" s="716"/>
      <c r="AN89" s="716"/>
      <c r="AO89" s="716"/>
      <c r="AP89" s="717"/>
      <c r="AQ89" s="718"/>
      <c r="AR89" s="719"/>
      <c r="AS89" s="719"/>
      <c r="AT89" s="719"/>
      <c r="AU89" s="720"/>
      <c r="AV89" s="721"/>
      <c r="AW89" s="722"/>
      <c r="AX89" s="722"/>
      <c r="AY89" s="722"/>
      <c r="AZ89" s="722"/>
      <c r="BA89" s="722"/>
      <c r="BB89" s="722"/>
      <c r="BC89" s="723"/>
      <c r="BD89" s="724"/>
      <c r="BE89" s="725"/>
      <c r="BF89" s="725"/>
      <c r="BG89" s="725"/>
      <c r="BH89" s="725"/>
      <c r="BI89" s="725"/>
      <c r="BJ89" s="725"/>
      <c r="BK89" s="726"/>
    </row>
    <row r="90" spans="1:63" ht="7.5" customHeight="1" thickTop="1">
      <c r="A90" s="301"/>
      <c r="B90" s="301"/>
      <c r="C90" s="301"/>
      <c r="D90" s="302"/>
      <c r="E90" s="303"/>
      <c r="F90" s="303"/>
      <c r="G90" s="303"/>
      <c r="H90" s="302"/>
      <c r="I90" s="303"/>
      <c r="J90" s="365"/>
      <c r="K90" s="302"/>
      <c r="L90" s="303"/>
      <c r="M90" s="365"/>
      <c r="N90" s="302"/>
      <c r="O90" s="303"/>
      <c r="P90" s="303"/>
      <c r="Q90" s="379"/>
      <c r="R90" s="357"/>
      <c r="S90" s="357"/>
      <c r="T90" s="357"/>
      <c r="U90" s="357"/>
      <c r="V90" s="357"/>
      <c r="W90" s="357"/>
      <c r="X90" s="357"/>
      <c r="Y90" s="357"/>
      <c r="Z90" s="357"/>
      <c r="AA90" s="357"/>
      <c r="AB90" s="357"/>
      <c r="AC90" s="357"/>
      <c r="AD90" s="357"/>
      <c r="AE90" s="357"/>
      <c r="AF90" s="357"/>
      <c r="AG90" s="357"/>
      <c r="AH90" s="357"/>
      <c r="AI90" s="357"/>
      <c r="AJ90" s="357"/>
      <c r="AK90" s="357"/>
      <c r="AL90" s="357"/>
      <c r="AM90" s="357"/>
      <c r="AN90" s="357"/>
      <c r="AO90" s="357"/>
      <c r="AP90" s="357"/>
      <c r="AQ90" s="357"/>
      <c r="AR90" s="357"/>
      <c r="AS90" s="357"/>
      <c r="AT90" s="357"/>
      <c r="AU90" s="357"/>
      <c r="AV90" s="357"/>
      <c r="AW90" s="357"/>
      <c r="AX90" s="357"/>
      <c r="AY90" s="357"/>
      <c r="AZ90" s="357"/>
      <c r="BA90" s="357"/>
      <c r="BB90" s="357"/>
      <c r="BC90" s="357"/>
      <c r="BD90" s="357"/>
      <c r="BE90" s="357"/>
      <c r="BF90" s="357"/>
      <c r="BG90" s="357"/>
      <c r="BH90" s="357"/>
      <c r="BI90" s="357"/>
      <c r="BJ90" s="357"/>
      <c r="BK90" s="357"/>
    </row>
    <row r="91" spans="1:63" ht="2.25" hidden="1" customHeight="1">
      <c r="A91" s="301"/>
      <c r="B91" s="301"/>
      <c r="C91" s="301"/>
      <c r="D91" s="302"/>
      <c r="E91" s="303"/>
      <c r="F91" s="303"/>
      <c r="G91" s="303"/>
      <c r="H91" s="302"/>
      <c r="I91" s="303"/>
      <c r="J91" s="365"/>
      <c r="K91" s="302"/>
      <c r="L91" s="303"/>
      <c r="M91" s="365"/>
      <c r="N91" s="302"/>
      <c r="O91" s="303"/>
      <c r="P91" s="303"/>
      <c r="Q91" s="379"/>
      <c r="R91" s="357"/>
      <c r="S91" s="357"/>
      <c r="T91" s="357"/>
      <c r="U91" s="357"/>
      <c r="V91" s="357"/>
      <c r="W91" s="357"/>
      <c r="X91" s="357"/>
      <c r="Y91" s="357"/>
      <c r="Z91" s="357"/>
      <c r="AA91" s="357"/>
      <c r="AB91" s="357"/>
      <c r="AC91" s="357"/>
      <c r="AD91" s="357"/>
      <c r="AE91" s="357"/>
      <c r="AF91" s="357"/>
      <c r="AG91" s="357"/>
      <c r="AH91" s="357"/>
      <c r="AI91" s="357"/>
      <c r="AJ91" s="357"/>
      <c r="AK91" s="357"/>
      <c r="AL91" s="357"/>
      <c r="AM91" s="357"/>
      <c r="AN91" s="357"/>
      <c r="AO91" s="357"/>
      <c r="AP91" s="357"/>
      <c r="AQ91" s="357"/>
      <c r="AR91" s="357"/>
      <c r="AS91" s="357"/>
      <c r="AT91" s="357"/>
      <c r="AU91" s="357"/>
      <c r="AV91" s="357"/>
      <c r="AW91" s="357"/>
      <c r="AX91" s="357"/>
      <c r="AY91" s="357"/>
      <c r="AZ91" s="357"/>
      <c r="BA91" s="357"/>
      <c r="BB91" s="357"/>
      <c r="BC91" s="357"/>
      <c r="BD91" s="357"/>
      <c r="BE91" s="357"/>
      <c r="BF91" s="357"/>
      <c r="BG91" s="357"/>
      <c r="BH91" s="357"/>
      <c r="BI91" s="357"/>
      <c r="BJ91" s="357"/>
      <c r="BK91" s="357"/>
    </row>
    <row r="92" spans="1:63" ht="18" customHeight="1">
      <c r="A92" s="485" t="s">
        <v>30</v>
      </c>
      <c r="B92" s="301"/>
      <c r="C92" s="301"/>
      <c r="D92" s="302"/>
      <c r="E92" s="303"/>
      <c r="F92" s="303"/>
      <c r="G92" s="303"/>
      <c r="H92" s="302"/>
      <c r="I92" s="303"/>
      <c r="J92" s="365"/>
      <c r="K92" s="302"/>
      <c r="L92" s="303"/>
      <c r="M92" s="365"/>
      <c r="N92" s="302"/>
      <c r="O92" s="303"/>
      <c r="P92" s="303"/>
      <c r="Q92" s="379"/>
      <c r="R92" s="357"/>
      <c r="S92" s="357"/>
      <c r="T92" s="357"/>
      <c r="U92" s="357"/>
      <c r="V92" s="357"/>
      <c r="W92" s="357"/>
      <c r="X92" s="357"/>
      <c r="Y92" s="357"/>
      <c r="Z92" s="357"/>
      <c r="AA92" s="357"/>
      <c r="AB92" s="357"/>
      <c r="AC92" s="357"/>
      <c r="AD92" s="357"/>
      <c r="AE92" s="357"/>
      <c r="AF92" s="357"/>
      <c r="AG92" s="357"/>
      <c r="AH92" s="357"/>
      <c r="AI92" s="357"/>
      <c r="AJ92" s="357"/>
      <c r="AK92" s="357"/>
      <c r="AL92" s="357"/>
      <c r="AM92" s="357"/>
      <c r="AN92" s="357"/>
      <c r="AO92" s="357"/>
      <c r="AP92" s="357"/>
      <c r="AQ92" s="357"/>
      <c r="AR92" s="357"/>
      <c r="AS92" s="357"/>
      <c r="AT92" s="357"/>
      <c r="AU92" s="357"/>
      <c r="AV92" s="357"/>
      <c r="AW92" s="357"/>
      <c r="AX92" s="357"/>
      <c r="AY92" s="357"/>
      <c r="AZ92" s="357"/>
      <c r="BA92" s="357"/>
      <c r="BB92" s="357"/>
      <c r="BC92" s="357"/>
      <c r="BD92" s="357"/>
      <c r="BE92" s="357"/>
      <c r="BF92" s="357"/>
      <c r="BG92" s="357"/>
      <c r="BH92" s="357"/>
      <c r="BI92" s="357"/>
      <c r="BJ92" s="357"/>
      <c r="BK92" s="357"/>
    </row>
    <row r="93" spans="1:63" ht="18" customHeight="1">
      <c r="A93" s="486"/>
      <c r="B93" s="486"/>
      <c r="C93" s="727"/>
      <c r="D93" s="727"/>
      <c r="E93" s="727"/>
      <c r="F93" s="727"/>
      <c r="G93" s="727"/>
      <c r="H93" s="727"/>
      <c r="I93" s="727"/>
      <c r="J93" s="727"/>
      <c r="K93" s="727"/>
      <c r="L93" s="727"/>
      <c r="M93" s="486"/>
      <c r="N93" s="488"/>
      <c r="O93" s="486"/>
      <c r="P93" s="486"/>
      <c r="Q93" s="486"/>
      <c r="R93" s="486"/>
      <c r="S93" s="486"/>
      <c r="T93" s="486"/>
      <c r="U93" s="486"/>
      <c r="V93" s="486"/>
      <c r="W93" s="486"/>
      <c r="X93" s="486"/>
      <c r="Y93" s="486"/>
      <c r="Z93" s="486"/>
      <c r="AA93" s="486"/>
      <c r="AB93" s="486"/>
      <c r="AC93" s="486"/>
      <c r="AD93" s="486"/>
      <c r="AE93" s="486"/>
      <c r="AF93" s="486"/>
      <c r="AG93" s="486"/>
      <c r="AH93" s="486"/>
      <c r="AI93" s="486"/>
      <c r="AJ93" s="486"/>
      <c r="AK93" s="486"/>
      <c r="AL93" s="486"/>
      <c r="AM93" s="486"/>
      <c r="AN93" s="486"/>
      <c r="AO93" s="486"/>
      <c r="AP93" s="486"/>
      <c r="AQ93" s="486"/>
      <c r="AR93" s="486"/>
      <c r="AS93" s="486"/>
      <c r="AT93" s="486"/>
      <c r="AU93" s="486"/>
      <c r="AV93" s="486"/>
      <c r="AW93" s="486"/>
      <c r="AX93" s="486"/>
      <c r="AY93" s="486"/>
      <c r="AZ93" s="486"/>
      <c r="BA93" s="486"/>
      <c r="BB93" s="486"/>
      <c r="BC93" s="486"/>
      <c r="BD93" s="485"/>
      <c r="BE93" s="485"/>
      <c r="BF93" s="485"/>
      <c r="BG93" s="485"/>
      <c r="BH93" s="485"/>
      <c r="BI93" s="485"/>
      <c r="BJ93" s="485"/>
      <c r="BK93" s="485"/>
    </row>
    <row r="94" spans="1:63" ht="18" customHeight="1">
      <c r="A94" s="487"/>
      <c r="B94" s="486"/>
      <c r="C94" s="486"/>
      <c r="D94" s="486"/>
      <c r="E94" s="486"/>
      <c r="F94" s="486"/>
      <c r="G94" s="486"/>
      <c r="H94" s="486"/>
      <c r="I94" s="486"/>
      <c r="J94" s="486"/>
      <c r="K94" s="486"/>
      <c r="L94" s="486"/>
      <c r="M94" s="486"/>
      <c r="N94" s="486"/>
      <c r="O94" s="486"/>
      <c r="P94" s="486"/>
      <c r="Q94" s="486"/>
      <c r="R94" s="486"/>
      <c r="S94" s="486"/>
      <c r="T94" s="486"/>
      <c r="U94" s="486"/>
      <c r="V94" s="486"/>
      <c r="W94" s="486"/>
      <c r="X94" s="486"/>
      <c r="Y94" s="486"/>
      <c r="Z94" s="486"/>
      <c r="AA94" s="486"/>
      <c r="AB94" s="486"/>
      <c r="AC94" s="486"/>
      <c r="AD94" s="486"/>
      <c r="AE94" s="486"/>
      <c r="AF94" s="486"/>
      <c r="AG94" s="486"/>
      <c r="AH94" s="486"/>
      <c r="AI94" s="486"/>
      <c r="AJ94" s="486"/>
      <c r="AK94" s="486"/>
      <c r="AL94" s="486"/>
      <c r="AM94" s="486"/>
      <c r="AN94" s="486"/>
      <c r="AO94" s="486"/>
      <c r="AP94" s="486"/>
      <c r="AQ94" s="486"/>
      <c r="AR94" s="486"/>
      <c r="AS94" s="486"/>
      <c r="AT94" s="486"/>
      <c r="AU94" s="486"/>
      <c r="AV94" s="486"/>
      <c r="AW94" s="486"/>
      <c r="AX94" s="486"/>
      <c r="AY94" s="486"/>
      <c r="AZ94" s="486"/>
      <c r="BA94" s="486"/>
      <c r="BB94" s="486"/>
      <c r="BC94" s="486"/>
      <c r="BD94" s="485"/>
      <c r="BE94" s="485"/>
      <c r="BF94" s="485"/>
      <c r="BG94" s="485"/>
      <c r="BH94" s="485"/>
      <c r="BI94" s="485"/>
      <c r="BJ94" s="485"/>
      <c r="BK94" s="485"/>
    </row>
    <row r="95" spans="1:63" ht="18" customHeight="1">
      <c r="A95" s="487"/>
      <c r="B95" s="394"/>
      <c r="C95" s="394"/>
      <c r="D95" s="394"/>
      <c r="E95" s="394"/>
      <c r="F95" s="394"/>
      <c r="G95" s="394"/>
      <c r="H95" s="394"/>
      <c r="I95" s="394"/>
      <c r="J95" s="394"/>
      <c r="K95" s="394"/>
      <c r="L95" s="304"/>
      <c r="M95" s="304"/>
      <c r="N95" s="304"/>
      <c r="O95" s="304"/>
      <c r="P95" s="304"/>
      <c r="Q95" s="304"/>
      <c r="R95" s="304"/>
      <c r="S95" s="304"/>
      <c r="T95" s="304"/>
      <c r="U95" s="304"/>
      <c r="V95" s="304"/>
      <c r="W95" s="304"/>
      <c r="X95" s="304"/>
      <c r="Y95" s="304"/>
      <c r="Z95" s="304"/>
      <c r="AA95" s="304"/>
      <c r="AB95" s="304"/>
      <c r="AC95" s="304"/>
      <c r="AD95" s="304"/>
      <c r="AE95" s="304"/>
      <c r="AF95" s="304"/>
      <c r="AG95" s="304"/>
      <c r="AH95" s="304"/>
      <c r="AI95" s="304"/>
      <c r="AJ95" s="304"/>
      <c r="AK95" s="304"/>
      <c r="AL95" s="304"/>
      <c r="AM95" s="304"/>
      <c r="AN95" s="304"/>
      <c r="AO95" s="304"/>
      <c r="AP95" s="304"/>
      <c r="AQ95" s="304"/>
      <c r="AR95" s="304"/>
      <c r="AS95" s="304"/>
      <c r="AT95" s="304"/>
      <c r="AU95" s="304"/>
      <c r="AV95" s="304"/>
      <c r="AW95" s="304"/>
      <c r="AX95" s="304"/>
      <c r="AY95" s="304"/>
      <c r="AZ95" s="304"/>
      <c r="BA95" s="304"/>
      <c r="BB95" s="304"/>
      <c r="BC95" s="304"/>
      <c r="BD95" s="349"/>
      <c r="BE95" s="349"/>
      <c r="BF95" s="349"/>
      <c r="BG95" s="349"/>
      <c r="BH95" s="349"/>
      <c r="BI95" s="349"/>
      <c r="BJ95" s="349"/>
      <c r="BK95" s="349"/>
    </row>
    <row r="96" spans="1:63" ht="18" customHeight="1">
      <c r="A96" s="301"/>
      <c r="B96" s="394"/>
      <c r="C96" s="394"/>
      <c r="D96" s="394"/>
      <c r="E96" s="394"/>
      <c r="F96" s="394"/>
      <c r="G96" s="394"/>
      <c r="H96" s="394"/>
      <c r="I96" s="394"/>
      <c r="J96" s="394"/>
      <c r="K96" s="394"/>
      <c r="L96" s="304"/>
      <c r="M96" s="304"/>
      <c r="N96" s="304"/>
      <c r="O96" s="304"/>
      <c r="P96" s="304"/>
      <c r="Q96" s="304"/>
      <c r="R96" s="304"/>
      <c r="S96" s="304"/>
      <c r="T96" s="304"/>
      <c r="U96" s="304"/>
      <c r="V96" s="304"/>
      <c r="W96" s="304"/>
      <c r="X96" s="304"/>
      <c r="Y96" s="304"/>
      <c r="Z96" s="304"/>
      <c r="AA96" s="304"/>
      <c r="AB96" s="304"/>
      <c r="AC96" s="304"/>
      <c r="AD96" s="304"/>
      <c r="AE96" s="304"/>
      <c r="AF96" s="304"/>
      <c r="AG96" s="304"/>
      <c r="AH96" s="304"/>
      <c r="AI96" s="304"/>
      <c r="AJ96" s="304"/>
      <c r="AK96" s="304"/>
      <c r="AL96" s="304"/>
      <c r="AM96" s="304"/>
      <c r="AN96" s="304"/>
      <c r="AO96" s="304"/>
      <c r="AP96" s="304"/>
      <c r="AQ96" s="304"/>
      <c r="AR96" s="304"/>
      <c r="AS96" s="304"/>
      <c r="AT96" s="304"/>
      <c r="AU96" s="304"/>
      <c r="AV96" s="304"/>
      <c r="AW96" s="304"/>
      <c r="AX96" s="304"/>
      <c r="AY96" s="304"/>
      <c r="AZ96" s="304"/>
      <c r="BA96" s="304"/>
      <c r="BB96" s="304"/>
      <c r="BC96" s="304"/>
      <c r="BD96" s="349"/>
      <c r="BE96" s="349"/>
      <c r="BF96" s="349"/>
      <c r="BG96" s="349"/>
      <c r="BH96" s="349"/>
      <c r="BI96" s="349"/>
      <c r="BJ96" s="349"/>
      <c r="BK96" s="349"/>
    </row>
    <row r="97" spans="2:63" ht="18" customHeight="1">
      <c r="B97" s="301"/>
      <c r="C97" s="301"/>
      <c r="D97" s="302"/>
      <c r="E97" s="303"/>
      <c r="F97" s="303"/>
      <c r="G97" s="303"/>
      <c r="H97" s="302"/>
      <c r="I97" s="303"/>
      <c r="J97" s="365"/>
      <c r="K97" s="302"/>
      <c r="L97" s="303"/>
      <c r="M97" s="365"/>
      <c r="N97" s="302"/>
      <c r="O97" s="303"/>
      <c r="P97" s="303"/>
      <c r="Q97" s="379"/>
      <c r="R97" s="357"/>
      <c r="S97" s="357"/>
      <c r="T97" s="357"/>
      <c r="U97" s="357"/>
      <c r="V97" s="357"/>
      <c r="W97" s="357"/>
      <c r="X97" s="357"/>
      <c r="Y97" s="357"/>
      <c r="Z97" s="357"/>
      <c r="AA97" s="357"/>
      <c r="AB97" s="357"/>
      <c r="AC97" s="357"/>
      <c r="AD97" s="357"/>
      <c r="AE97" s="357"/>
      <c r="AF97" s="357"/>
      <c r="AG97" s="357"/>
      <c r="AH97" s="357"/>
      <c r="AI97" s="357"/>
      <c r="AJ97" s="357"/>
      <c r="AK97" s="357"/>
      <c r="AL97" s="357"/>
      <c r="AM97" s="357"/>
      <c r="AN97" s="357"/>
      <c r="AO97" s="357"/>
      <c r="AP97" s="357"/>
      <c r="AQ97" s="357"/>
      <c r="AR97" s="357"/>
      <c r="AS97" s="357"/>
      <c r="AT97" s="357"/>
      <c r="AU97" s="357"/>
      <c r="AV97" s="357"/>
      <c r="AW97" s="357"/>
      <c r="AX97" s="357"/>
      <c r="AY97" s="357"/>
      <c r="AZ97" s="357"/>
      <c r="BA97" s="357"/>
      <c r="BB97" s="357"/>
      <c r="BC97" s="357"/>
      <c r="BD97" s="349"/>
      <c r="BE97" s="349"/>
      <c r="BF97" s="349"/>
      <c r="BG97" s="349"/>
      <c r="BH97" s="349"/>
      <c r="BI97" s="349"/>
      <c r="BJ97" s="349"/>
      <c r="BK97" s="349"/>
    </row>
    <row r="105" spans="2:63" ht="18" customHeight="1">
      <c r="F105" s="741"/>
    </row>
    <row r="106" spans="2:63" ht="18" customHeight="1">
      <c r="F106" s="741"/>
    </row>
    <row r="107" spans="2:63" ht="18" customHeight="1">
      <c r="F107" s="741"/>
    </row>
  </sheetData>
  <sheetProtection formatCells="0" formatColumns="0" formatRows="0" insertColumns="0" insertRows="0" insertHyperlinks="0" deleteColumns="0" deleteRows="0" sort="0" autoFilter="0" pivotTables="0"/>
  <mergeCells count="235">
    <mergeCell ref="AD4:AN5"/>
    <mergeCell ref="F105:F107"/>
    <mergeCell ref="BH7:BH8"/>
    <mergeCell ref="BH9:BH13"/>
    <mergeCell ref="BH14:BH17"/>
    <mergeCell ref="BH18:BH22"/>
    <mergeCell ref="BH23:BH26"/>
    <mergeCell ref="BH27:BH31"/>
    <mergeCell ref="BH32:BH35"/>
    <mergeCell ref="BD85:BK85"/>
    <mergeCell ref="C80:AP80"/>
    <mergeCell ref="AQ80:AU80"/>
    <mergeCell ref="AV80:BC80"/>
    <mergeCell ref="BD80:BK80"/>
    <mergeCell ref="C81:AP81"/>
    <mergeCell ref="AQ81:AU81"/>
    <mergeCell ref="AV81:BC81"/>
    <mergeCell ref="BD81:BK81"/>
    <mergeCell ref="C82:AP82"/>
    <mergeCell ref="AQ82:AU82"/>
    <mergeCell ref="AV82:BC82"/>
    <mergeCell ref="BD82:BK82"/>
    <mergeCell ref="C77:AP77"/>
    <mergeCell ref="AQ77:AU77"/>
    <mergeCell ref="BI7:BI8"/>
    <mergeCell ref="BI9:BI17"/>
    <mergeCell ref="BI18:BI26"/>
    <mergeCell ref="BI27:BI35"/>
    <mergeCell ref="C89:AP89"/>
    <mergeCell ref="AQ89:AU89"/>
    <mergeCell ref="AV89:BC89"/>
    <mergeCell ref="BD89:BK89"/>
    <mergeCell ref="C93:L93"/>
    <mergeCell ref="BK7:BK8"/>
    <mergeCell ref="BK9:BK17"/>
    <mergeCell ref="BK18:BK26"/>
    <mergeCell ref="BK27:BK35"/>
    <mergeCell ref="C83:AP83"/>
    <mergeCell ref="AQ83:AU83"/>
    <mergeCell ref="AV83:BC83"/>
    <mergeCell ref="BD83:BK83"/>
    <mergeCell ref="C84:AP84"/>
    <mergeCell ref="AQ84:AU84"/>
    <mergeCell ref="AV84:BC84"/>
    <mergeCell ref="BD84:BK84"/>
    <mergeCell ref="C85:AP85"/>
    <mergeCell ref="AQ85:AU85"/>
    <mergeCell ref="AV85:BC85"/>
    <mergeCell ref="A7:A8"/>
    <mergeCell ref="A9:A17"/>
    <mergeCell ref="A18:A26"/>
    <mergeCell ref="A27:A35"/>
    <mergeCell ref="A56:A64"/>
    <mergeCell ref="A65:A77"/>
    <mergeCell ref="A78:A89"/>
    <mergeCell ref="B7:B8"/>
    <mergeCell ref="BJ7:BJ8"/>
    <mergeCell ref="BJ9:BJ17"/>
    <mergeCell ref="BJ18:BJ26"/>
    <mergeCell ref="BJ27:BJ35"/>
    <mergeCell ref="C86:AP86"/>
    <mergeCell ref="AQ86:AU86"/>
    <mergeCell ref="AV86:BC86"/>
    <mergeCell ref="BD86:BK86"/>
    <mergeCell ref="C87:AP87"/>
    <mergeCell ref="AQ87:AU87"/>
    <mergeCell ref="AV87:BC87"/>
    <mergeCell ref="BD87:BK87"/>
    <mergeCell ref="C88:AP88"/>
    <mergeCell ref="AQ88:AU88"/>
    <mergeCell ref="AV88:BC88"/>
    <mergeCell ref="BD88:BK88"/>
    <mergeCell ref="AV77:BC77"/>
    <mergeCell ref="BD77:BK77"/>
    <mergeCell ref="C78:AP78"/>
    <mergeCell ref="AQ78:AU78"/>
    <mergeCell ref="AV78:BC78"/>
    <mergeCell ref="BD78:BK78"/>
    <mergeCell ref="C79:AP79"/>
    <mergeCell ref="AQ79:AU79"/>
    <mergeCell ref="AV79:BC79"/>
    <mergeCell ref="BD79:BK79"/>
    <mergeCell ref="C74:AP74"/>
    <mergeCell ref="AQ74:AU74"/>
    <mergeCell ref="AV74:BC74"/>
    <mergeCell ref="BD74:BK74"/>
    <mergeCell ref="C75:AP75"/>
    <mergeCell ref="AQ75:AU75"/>
    <mergeCell ref="AV75:BC75"/>
    <mergeCell ref="BD75:BK75"/>
    <mergeCell ref="C76:AP76"/>
    <mergeCell ref="AQ76:AU76"/>
    <mergeCell ref="AV76:BC76"/>
    <mergeCell ref="BD76:BK76"/>
    <mergeCell ref="C71:AP71"/>
    <mergeCell ref="AQ71:AU71"/>
    <mergeCell ref="AV71:BC71"/>
    <mergeCell ref="BD71:BK71"/>
    <mergeCell ref="C72:AP72"/>
    <mergeCell ref="AQ72:AU72"/>
    <mergeCell ref="AV72:BC72"/>
    <mergeCell ref="BD72:BK72"/>
    <mergeCell ref="C73:AP73"/>
    <mergeCell ref="AQ73:AU73"/>
    <mergeCell ref="AV73:BC73"/>
    <mergeCell ref="BD73:BK73"/>
    <mergeCell ref="C68:AP68"/>
    <mergeCell ref="AQ68:AU68"/>
    <mergeCell ref="AV68:BC68"/>
    <mergeCell ref="BD68:BK68"/>
    <mergeCell ref="C69:AP69"/>
    <mergeCell ref="AQ69:AU69"/>
    <mergeCell ref="AV69:BC69"/>
    <mergeCell ref="BD69:BK69"/>
    <mergeCell ref="C70:AP70"/>
    <mergeCell ref="AQ70:AU70"/>
    <mergeCell ref="AV70:BC70"/>
    <mergeCell ref="BD70:BK70"/>
    <mergeCell ref="C65:AP65"/>
    <mergeCell ref="AQ65:AU65"/>
    <mergeCell ref="AV65:BC65"/>
    <mergeCell ref="BD65:BK65"/>
    <mergeCell ref="C66:AP66"/>
    <mergeCell ref="AQ66:AU66"/>
    <mergeCell ref="AV66:BC66"/>
    <mergeCell ref="BD66:BK66"/>
    <mergeCell ref="C67:AP67"/>
    <mergeCell ref="AQ67:AU67"/>
    <mergeCell ref="AV67:BC67"/>
    <mergeCell ref="BD67:BK67"/>
    <mergeCell ref="C62:AP62"/>
    <mergeCell ref="AQ62:AU62"/>
    <mergeCell ref="AV62:BC62"/>
    <mergeCell ref="BD62:BK62"/>
    <mergeCell ref="C63:AP63"/>
    <mergeCell ref="AQ63:AU63"/>
    <mergeCell ref="AV63:BC63"/>
    <mergeCell ref="BD63:BK63"/>
    <mergeCell ref="C64:AP64"/>
    <mergeCell ref="AQ64:AU64"/>
    <mergeCell ref="AV64:BC64"/>
    <mergeCell ref="BD64:BK64"/>
    <mergeCell ref="C59:AP59"/>
    <mergeCell ref="AQ59:AU59"/>
    <mergeCell ref="AV59:BC59"/>
    <mergeCell ref="BD59:BK59"/>
    <mergeCell ref="C60:AP60"/>
    <mergeCell ref="AQ60:AU60"/>
    <mergeCell ref="AV60:BC60"/>
    <mergeCell ref="BD60:BK60"/>
    <mergeCell ref="C61:AP61"/>
    <mergeCell ref="AQ61:AU61"/>
    <mergeCell ref="AV61:BC61"/>
    <mergeCell ref="BD61:BK61"/>
    <mergeCell ref="C56:AP56"/>
    <mergeCell ref="AQ56:AU56"/>
    <mergeCell ref="AV56:BC56"/>
    <mergeCell ref="BD56:BK56"/>
    <mergeCell ref="C57:AP57"/>
    <mergeCell ref="AQ57:AU57"/>
    <mergeCell ref="AV57:BC57"/>
    <mergeCell ref="BD57:BK57"/>
    <mergeCell ref="C58:AP58"/>
    <mergeCell ref="AQ58:AU58"/>
    <mergeCell ref="AV58:BC58"/>
    <mergeCell ref="BD58:BK58"/>
    <mergeCell ref="R47:S47"/>
    <mergeCell ref="R48:S48"/>
    <mergeCell ref="AJ48:AR48"/>
    <mergeCell ref="AZ48:BE48"/>
    <mergeCell ref="AK49:AO49"/>
    <mergeCell ref="BA49:BD49"/>
    <mergeCell ref="BA50:BD50"/>
    <mergeCell ref="A53:BK53"/>
    <mergeCell ref="B55:AP55"/>
    <mergeCell ref="AQ55:AU55"/>
    <mergeCell ref="AV55:BB55"/>
    <mergeCell ref="BD55:BK55"/>
    <mergeCell ref="BE40:BG40"/>
    <mergeCell ref="P42:AB42"/>
    <mergeCell ref="AC42:AQ42"/>
    <mergeCell ref="AR42:BB42"/>
    <mergeCell ref="R44:S44"/>
    <mergeCell ref="AI44:AJ44"/>
    <mergeCell ref="R45:S45"/>
    <mergeCell ref="AI45:AJ45"/>
    <mergeCell ref="R46:S46"/>
    <mergeCell ref="AC41:AQ41"/>
    <mergeCell ref="P41:AB41"/>
    <mergeCell ref="P38:AB38"/>
    <mergeCell ref="AC38:AQ38"/>
    <mergeCell ref="AR38:BB38"/>
    <mergeCell ref="B39:K39"/>
    <mergeCell ref="P39:AB39"/>
    <mergeCell ref="AC39:AQ39"/>
    <mergeCell ref="AR39:BB39"/>
    <mergeCell ref="B40:K40"/>
    <mergeCell ref="P40:AB40"/>
    <mergeCell ref="AC40:AQ40"/>
    <mergeCell ref="AR40:BB40"/>
    <mergeCell ref="AI8:AJ8"/>
    <mergeCell ref="AK8:AL8"/>
    <mergeCell ref="AM8:AN8"/>
    <mergeCell ref="AO8:AP8"/>
    <mergeCell ref="AQ8:AR8"/>
    <mergeCell ref="AS8:AT8"/>
    <mergeCell ref="AU8:AV8"/>
    <mergeCell ref="AW8:AX8"/>
    <mergeCell ref="P37:AB37"/>
    <mergeCell ref="AC37:AQ37"/>
    <mergeCell ref="AR37:BB37"/>
    <mergeCell ref="A2:BK2"/>
    <mergeCell ref="A4:D4"/>
    <mergeCell ref="E4:J4"/>
    <mergeCell ref="A5:D5"/>
    <mergeCell ref="E5:J5"/>
    <mergeCell ref="C7:AX7"/>
    <mergeCell ref="AY7:BC7"/>
    <mergeCell ref="BD7:BG7"/>
    <mergeCell ref="C8:D8"/>
    <mergeCell ref="E8:F8"/>
    <mergeCell ref="G8:H8"/>
    <mergeCell ref="I8:J8"/>
    <mergeCell ref="K8:L8"/>
    <mergeCell ref="M8:N8"/>
    <mergeCell ref="O8:P8"/>
    <mergeCell ref="Q8:R8"/>
    <mergeCell ref="S8:T8"/>
    <mergeCell ref="U8:V8"/>
    <mergeCell ref="W8:X8"/>
    <mergeCell ref="Y8:Z8"/>
    <mergeCell ref="AA8:AB8"/>
    <mergeCell ref="AC8:AD8"/>
    <mergeCell ref="AE8:AF8"/>
    <mergeCell ref="AG8:AH8"/>
  </mergeCells>
  <conditionalFormatting sqref="C21">
    <cfRule type="cellIs" dxfId="601" priority="116" stopIfTrue="1" operator="between">
      <formula>#REF!</formula>
      <formula>0</formula>
    </cfRule>
    <cfRule type="cellIs" dxfId="600" priority="115" stopIfTrue="1" operator="between">
      <formula>#REF!</formula>
      <formula>#REF!</formula>
    </cfRule>
    <cfRule type="cellIs" dxfId="599" priority="117" stopIfTrue="1" operator="lessThan">
      <formula>0</formula>
    </cfRule>
  </conditionalFormatting>
  <conditionalFormatting sqref="C23:C24">
    <cfRule type="cellIs" dxfId="598" priority="209" stopIfTrue="1" operator="between">
      <formula>#REF!</formula>
      <formula>#REF!</formula>
    </cfRule>
    <cfRule type="cellIs" dxfId="597" priority="210" stopIfTrue="1" operator="between">
      <formula>#REF!</formula>
      <formula>0</formula>
    </cfRule>
    <cfRule type="cellIs" dxfId="596" priority="211" stopIfTrue="1" operator="lessThan">
      <formula>0</formula>
    </cfRule>
  </conditionalFormatting>
  <conditionalFormatting sqref="C26">
    <cfRule type="cellIs" dxfId="595" priority="306" stopIfTrue="1" operator="lessThan">
      <formula>0</formula>
    </cfRule>
    <cfRule type="cellIs" dxfId="594" priority="301" stopIfTrue="1" operator="between">
      <formula>#REF!</formula>
      <formula>#REF!</formula>
    </cfRule>
    <cfRule type="cellIs" dxfId="593" priority="302" stopIfTrue="1" operator="between">
      <formula>#REF!</formula>
      <formula>0</formula>
    </cfRule>
  </conditionalFormatting>
  <conditionalFormatting sqref="D11">
    <cfRule type="cellIs" dxfId="592" priority="1751" stopIfTrue="1" operator="lessThan">
      <formula>0</formula>
    </cfRule>
    <cfRule type="cellIs" dxfId="591" priority="683" stopIfTrue="1" operator="between">
      <formula>#REF!</formula>
      <formula>0</formula>
    </cfRule>
    <cfRule type="cellIs" dxfId="590" priority="682" stopIfTrue="1" operator="between">
      <formula>#REF!</formula>
      <formula>#REF!</formula>
    </cfRule>
  </conditionalFormatting>
  <conditionalFormatting sqref="E33:F33">
    <cfRule type="cellIs" dxfId="589" priority="2339" stopIfTrue="1" operator="between">
      <formula>#REF!</formula>
      <formula>#REF!</formula>
    </cfRule>
    <cfRule type="cellIs" dxfId="588" priority="2341" stopIfTrue="1" operator="lessThan">
      <formula>0</formula>
    </cfRule>
    <cfRule type="cellIs" dxfId="587" priority="2340" stopIfTrue="1" operator="between">
      <formula>#REF!</formula>
      <formula>0</formula>
    </cfRule>
  </conditionalFormatting>
  <conditionalFormatting sqref="F12">
    <cfRule type="cellIs" dxfId="586" priority="289" stopIfTrue="1" operator="lessThan">
      <formula>0</formula>
    </cfRule>
  </conditionalFormatting>
  <conditionalFormatting sqref="F14:F15">
    <cfRule type="cellIs" dxfId="585" priority="495" stopIfTrue="1" operator="lessThan">
      <formula>0</formula>
    </cfRule>
  </conditionalFormatting>
  <conditionalFormatting sqref="F21">
    <cfRule type="cellIs" dxfId="584" priority="119" stopIfTrue="1" operator="between">
      <formula>#REF!</formula>
      <formula>0</formula>
    </cfRule>
    <cfRule type="cellIs" dxfId="583" priority="118" stopIfTrue="1" operator="between">
      <formula>#REF!</formula>
      <formula>#REF!</formula>
    </cfRule>
    <cfRule type="cellIs" dxfId="582" priority="120" stopIfTrue="1" operator="lessThan">
      <formula>0</formula>
    </cfRule>
  </conditionalFormatting>
  <conditionalFormatting sqref="F23:F24">
    <cfRule type="cellIs" dxfId="581" priority="212" stopIfTrue="1" operator="between">
      <formula>#REF!</formula>
      <formula>#REF!</formula>
    </cfRule>
    <cfRule type="cellIs" dxfId="580" priority="213" stopIfTrue="1" operator="between">
      <formula>#REF!</formula>
      <formula>0</formula>
    </cfRule>
    <cfRule type="cellIs" dxfId="579" priority="214" stopIfTrue="1" operator="lessThan">
      <formula>0</formula>
    </cfRule>
  </conditionalFormatting>
  <conditionalFormatting sqref="F26">
    <cfRule type="cellIs" dxfId="578" priority="308" stopIfTrue="1" operator="between">
      <formula>#REF!</formula>
      <formula>0</formula>
    </cfRule>
    <cfRule type="cellIs" dxfId="577" priority="307" stopIfTrue="1" operator="between">
      <formula>#REF!</formula>
      <formula>#REF!</formula>
    </cfRule>
    <cfRule type="cellIs" dxfId="576" priority="309" stopIfTrue="1" operator="lessThan">
      <formula>0</formula>
    </cfRule>
  </conditionalFormatting>
  <conditionalFormatting sqref="F32">
    <cfRule type="cellIs" dxfId="575" priority="2431" stopIfTrue="1" operator="lessThan">
      <formula>0</formula>
    </cfRule>
  </conditionalFormatting>
  <conditionalFormatting sqref="F11:H11">
    <cfRule type="cellIs" dxfId="574" priority="1754" stopIfTrue="1" operator="lessThan">
      <formula>0</formula>
    </cfRule>
  </conditionalFormatting>
  <conditionalFormatting sqref="F11:H12">
    <cfRule type="cellIs" dxfId="573" priority="280" stopIfTrue="1" operator="between">
      <formula>#REF!</formula>
      <formula>0</formula>
    </cfRule>
    <cfRule type="cellIs" dxfId="572" priority="279" stopIfTrue="1" operator="between">
      <formula>#REF!</formula>
      <formula>#REF!</formula>
    </cfRule>
  </conditionalFormatting>
  <conditionalFormatting sqref="F14:H15">
    <cfRule type="cellIs" dxfId="571" priority="452" stopIfTrue="1" operator="between">
      <formula>#REF!</formula>
      <formula>#REF!</formula>
    </cfRule>
    <cfRule type="cellIs" dxfId="570" priority="453" stopIfTrue="1" operator="between">
      <formula>#REF!</formula>
      <formula>0</formula>
    </cfRule>
  </conditionalFormatting>
  <conditionalFormatting sqref="F32:H32">
    <cfRule type="cellIs" dxfId="569" priority="2430" stopIfTrue="1" operator="between">
      <formula>#REF!</formula>
      <formula>0</formula>
    </cfRule>
    <cfRule type="cellIs" dxfId="568" priority="2429" stopIfTrue="1" operator="between">
      <formula>#REF!</formula>
      <formula>#REF!</formula>
    </cfRule>
  </conditionalFormatting>
  <conditionalFormatting sqref="G12:H12">
    <cfRule type="cellIs" dxfId="567" priority="281" stopIfTrue="1" operator="lessThan">
      <formula>0</formula>
    </cfRule>
  </conditionalFormatting>
  <conditionalFormatting sqref="G14:H15">
    <cfRule type="cellIs" dxfId="566" priority="454" stopIfTrue="1" operator="lessThan">
      <formula>0</formula>
    </cfRule>
  </conditionalFormatting>
  <conditionalFormatting sqref="G32:H32">
    <cfRule type="cellIs" dxfId="565" priority="2434" stopIfTrue="1" operator="lessThan">
      <formula>0</formula>
    </cfRule>
  </conditionalFormatting>
  <conditionalFormatting sqref="H21">
    <cfRule type="cellIs" dxfId="564" priority="114" stopIfTrue="1" operator="lessThan">
      <formula>0</formula>
    </cfRule>
    <cfRule type="cellIs" dxfId="563" priority="113" stopIfTrue="1" operator="between">
      <formula>#REF!</formula>
      <formula>0</formula>
    </cfRule>
    <cfRule type="cellIs" dxfId="562" priority="112" stopIfTrue="1" operator="between">
      <formula>#REF!</formula>
      <formula>#REF!</formula>
    </cfRule>
  </conditionalFormatting>
  <conditionalFormatting sqref="H23:H24">
    <cfRule type="cellIs" dxfId="561" priority="208" stopIfTrue="1" operator="lessThan">
      <formula>0</formula>
    </cfRule>
    <cfRule type="cellIs" dxfId="560" priority="207" stopIfTrue="1" operator="between">
      <formula>#REF!</formula>
      <formula>0</formula>
    </cfRule>
    <cfRule type="cellIs" dxfId="559" priority="206" stopIfTrue="1" operator="between">
      <formula>#REF!</formula>
      <formula>#REF!</formula>
    </cfRule>
  </conditionalFormatting>
  <conditionalFormatting sqref="H26">
    <cfRule type="cellIs" dxfId="558" priority="300" stopIfTrue="1" operator="lessThan">
      <formula>0</formula>
    </cfRule>
    <cfRule type="cellIs" dxfId="557" priority="299" stopIfTrue="1" operator="between">
      <formula>#REF!</formula>
      <formula>0</formula>
    </cfRule>
    <cfRule type="cellIs" dxfId="556" priority="298" stopIfTrue="1" operator="between">
      <formula>#REF!</formula>
      <formula>#REF!</formula>
    </cfRule>
  </conditionalFormatting>
  <conditionalFormatting sqref="J12">
    <cfRule type="cellIs" dxfId="555" priority="291" stopIfTrue="1" operator="lessThan">
      <formula>0</formula>
    </cfRule>
  </conditionalFormatting>
  <conditionalFormatting sqref="J14:J15">
    <cfRule type="cellIs" dxfId="554" priority="503" stopIfTrue="1" operator="lessThan">
      <formula>0</formula>
    </cfRule>
  </conditionalFormatting>
  <conditionalFormatting sqref="J32">
    <cfRule type="cellIs" dxfId="553" priority="2449" stopIfTrue="1" operator="lessThan">
      <formula>0</formula>
    </cfRule>
  </conditionalFormatting>
  <conditionalFormatting sqref="J12:L12">
    <cfRule type="cellIs" dxfId="552" priority="286" stopIfTrue="1" operator="between">
      <formula>#REF!</formula>
      <formula>0</formula>
    </cfRule>
    <cfRule type="cellIs" dxfId="551" priority="285" stopIfTrue="1" operator="between">
      <formula>#REF!</formula>
      <formula>#REF!</formula>
    </cfRule>
  </conditionalFormatting>
  <conditionalFormatting sqref="J14:L15">
    <cfRule type="cellIs" dxfId="550" priority="459" stopIfTrue="1" operator="between">
      <formula>#REF!</formula>
      <formula>0</formula>
    </cfRule>
    <cfRule type="cellIs" dxfId="549" priority="458" stopIfTrue="1" operator="between">
      <formula>#REF!</formula>
      <formula>#REF!</formula>
    </cfRule>
  </conditionalFormatting>
  <conditionalFormatting sqref="J32:L32">
    <cfRule type="cellIs" dxfId="548" priority="2447" stopIfTrue="1" operator="between">
      <formula>#REF!</formula>
      <formula>#REF!</formula>
    </cfRule>
    <cfRule type="cellIs" dxfId="547" priority="2448" stopIfTrue="1" operator="between">
      <formula>#REF!</formula>
      <formula>0</formula>
    </cfRule>
  </conditionalFormatting>
  <conditionalFormatting sqref="K12:L12">
    <cfRule type="cellIs" dxfId="546" priority="287" stopIfTrue="1" operator="lessThan">
      <formula>0</formula>
    </cfRule>
  </conditionalFormatting>
  <conditionalFormatting sqref="K14:L15">
    <cfRule type="cellIs" dxfId="545" priority="460" stopIfTrue="1" operator="lessThan">
      <formula>0</formula>
    </cfRule>
  </conditionalFormatting>
  <conditionalFormatting sqref="K32:L32">
    <cfRule type="cellIs" dxfId="544" priority="2452" stopIfTrue="1" operator="lessThan">
      <formula>0</formula>
    </cfRule>
  </conditionalFormatting>
  <conditionalFormatting sqref="L11">
    <cfRule type="cellIs" dxfId="543" priority="1761" stopIfTrue="1" operator="lessThan">
      <formula>0</formula>
    </cfRule>
  </conditionalFormatting>
  <conditionalFormatting sqref="L21">
    <cfRule type="cellIs" dxfId="542" priority="111" stopIfTrue="1" operator="lessThan">
      <formula>0</formula>
    </cfRule>
    <cfRule type="cellIs" dxfId="541" priority="110" stopIfTrue="1" operator="between">
      <formula>#REF!</formula>
      <formula>0</formula>
    </cfRule>
    <cfRule type="cellIs" dxfId="540" priority="109" stopIfTrue="1" operator="between">
      <formula>#REF!</formula>
      <formula>#REF!</formula>
    </cfRule>
  </conditionalFormatting>
  <conditionalFormatting sqref="L23:L24">
    <cfRule type="cellIs" dxfId="539" priority="205" stopIfTrue="1" operator="lessThan">
      <formula>0</formula>
    </cfRule>
    <cfRule type="cellIs" dxfId="538" priority="204" stopIfTrue="1" operator="between">
      <formula>#REF!</formula>
      <formula>0</formula>
    </cfRule>
    <cfRule type="cellIs" dxfId="537" priority="203" stopIfTrue="1" operator="between">
      <formula>#REF!</formula>
      <formula>#REF!</formula>
    </cfRule>
  </conditionalFormatting>
  <conditionalFormatting sqref="L26">
    <cfRule type="cellIs" dxfId="536" priority="297" stopIfTrue="1" operator="lessThan">
      <formula>0</formula>
    </cfRule>
    <cfRule type="cellIs" dxfId="535" priority="296" stopIfTrue="1" operator="between">
      <formula>#REF!</formula>
      <formula>0</formula>
    </cfRule>
    <cfRule type="cellIs" dxfId="534" priority="295" stopIfTrue="1" operator="between">
      <formula>#REF!</formula>
      <formula>#REF!</formula>
    </cfRule>
  </conditionalFormatting>
  <conditionalFormatting sqref="L11:P11">
    <cfRule type="cellIs" dxfId="533" priority="1759" stopIfTrue="1" operator="between">
      <formula>#REF!</formula>
      <formula>0</formula>
    </cfRule>
    <cfRule type="cellIs" dxfId="532" priority="1758" stopIfTrue="1" operator="between">
      <formula>#REF!</formula>
      <formula>#REF!</formula>
    </cfRule>
  </conditionalFormatting>
  <conditionalFormatting sqref="M33:N33">
    <cfRule type="cellIs" dxfId="531" priority="2335" stopIfTrue="1" operator="lessThan">
      <formula>0</formula>
    </cfRule>
    <cfRule type="cellIs" dxfId="530" priority="2334" stopIfTrue="1" operator="between">
      <formula>#REF!</formula>
      <formula>0</formula>
    </cfRule>
    <cfRule type="cellIs" dxfId="529" priority="2333" stopIfTrue="1" operator="between">
      <formula>#REF!</formula>
      <formula>#REF!</formula>
    </cfRule>
  </conditionalFormatting>
  <conditionalFormatting sqref="M11:P11">
    <cfRule type="cellIs" dxfId="528" priority="1760" stopIfTrue="1" operator="lessThan">
      <formula>0</formula>
    </cfRule>
  </conditionalFormatting>
  <conditionalFormatting sqref="N2 N5 N37:N52 N54 N90:N65539">
    <cfRule type="cellIs" dxfId="527" priority="4537" stopIfTrue="1" operator="lessThan">
      <formula>0</formula>
    </cfRule>
  </conditionalFormatting>
  <conditionalFormatting sqref="N9 N10:P10">
    <cfRule type="cellIs" dxfId="526" priority="4560" stopIfTrue="1" operator="between">
      <formula>#REF!</formula>
      <formula>0</formula>
    </cfRule>
    <cfRule type="cellIs" dxfId="525" priority="4559" stopIfTrue="1" operator="between">
      <formula>#REF!</formula>
      <formula>#REF!</formula>
    </cfRule>
  </conditionalFormatting>
  <conditionalFormatting sqref="N9:N10">
    <cfRule type="cellIs" dxfId="524" priority="4561" stopIfTrue="1" operator="lessThan">
      <formula>0</formula>
    </cfRule>
  </conditionalFormatting>
  <conditionalFormatting sqref="N12:N16">
    <cfRule type="cellIs" dxfId="523" priority="290" stopIfTrue="1" operator="lessThan">
      <formula>0</formula>
    </cfRule>
  </conditionalFormatting>
  <conditionalFormatting sqref="N18:N20">
    <cfRule type="cellIs" dxfId="522" priority="4071" stopIfTrue="1" operator="between">
      <formula>#REF!</formula>
      <formula>0</formula>
    </cfRule>
    <cfRule type="cellIs" dxfId="521" priority="4070" stopIfTrue="1" operator="between">
      <formula>#REF!</formula>
      <formula>#REF!</formula>
    </cfRule>
    <cfRule type="cellIs" dxfId="520" priority="4072" stopIfTrue="1" operator="lessThan">
      <formula>0</formula>
    </cfRule>
  </conditionalFormatting>
  <conditionalFormatting sqref="N21:N23">
    <cfRule type="cellIs" dxfId="519" priority="107" stopIfTrue="1" operator="lessThan">
      <formula>0</formula>
    </cfRule>
  </conditionalFormatting>
  <conditionalFormatting sqref="N25 N27:N28">
    <cfRule type="cellIs" dxfId="518" priority="1455" stopIfTrue="1" operator="lessThan">
      <formula>0</formula>
    </cfRule>
  </conditionalFormatting>
  <conditionalFormatting sqref="N31:N32">
    <cfRule type="cellIs" dxfId="517" priority="2440" stopIfTrue="1" operator="lessThan">
      <formula>0</formula>
    </cfRule>
  </conditionalFormatting>
  <conditionalFormatting sqref="N34:N35">
    <cfRule type="cellIs" dxfId="516" priority="4063" stopIfTrue="1" operator="lessThan">
      <formula>0</formula>
    </cfRule>
  </conditionalFormatting>
  <conditionalFormatting sqref="N2:P2 N5:O5 N37:P52 N54:P54 N90:P65539">
    <cfRule type="cellIs" dxfId="515" priority="4536" stopIfTrue="1" operator="between">
      <formula>#REF!</formula>
      <formula>0</formula>
    </cfRule>
    <cfRule type="cellIs" dxfId="514" priority="4535" stopIfTrue="1" operator="between">
      <formula>#REF!</formula>
      <formula>#REF!</formula>
    </cfRule>
  </conditionalFormatting>
  <conditionalFormatting sqref="N12:P16">
    <cfRule type="cellIs" dxfId="513" priority="282" stopIfTrue="1" operator="between">
      <formula>#REF!</formula>
      <formula>#REF!</formula>
    </cfRule>
    <cfRule type="cellIs" dxfId="512" priority="283" stopIfTrue="1" operator="between">
      <formula>#REF!</formula>
      <formula>0</formula>
    </cfRule>
  </conditionalFormatting>
  <conditionalFormatting sqref="N21:P23">
    <cfRule type="cellIs" dxfId="511" priority="103" stopIfTrue="1" operator="between">
      <formula>#REF!</formula>
      <formula>0</formula>
    </cfRule>
    <cfRule type="cellIs" dxfId="510" priority="102" stopIfTrue="1" operator="between">
      <formula>#REF!</formula>
      <formula>#REF!</formula>
    </cfRule>
  </conditionalFormatting>
  <conditionalFormatting sqref="N25:P25">
    <cfRule type="cellIs" dxfId="509" priority="1453" stopIfTrue="1" operator="between">
      <formula>#REF!</formula>
      <formula>#REF!</formula>
    </cfRule>
    <cfRule type="cellIs" dxfId="508" priority="1454" stopIfTrue="1" operator="between">
      <formula>#REF!</formula>
      <formula>0</formula>
    </cfRule>
  </conditionalFormatting>
  <conditionalFormatting sqref="N27:P28">
    <cfRule type="cellIs" dxfId="507" priority="275" stopIfTrue="1" operator="between">
      <formula>#REF!</formula>
      <formula>0</formula>
    </cfRule>
    <cfRule type="cellIs" dxfId="506" priority="274" stopIfTrue="1" operator="between">
      <formula>#REF!</formula>
      <formula>#REF!</formula>
    </cfRule>
  </conditionalFormatting>
  <conditionalFormatting sqref="N31:P32">
    <cfRule type="cellIs" dxfId="505" priority="2438" stopIfTrue="1" operator="between">
      <formula>#REF!</formula>
      <formula>#REF!</formula>
    </cfRule>
    <cfRule type="cellIs" dxfId="504" priority="2439" stopIfTrue="1" operator="between">
      <formula>#REF!</formula>
      <formula>0</formula>
    </cfRule>
  </conditionalFormatting>
  <conditionalFormatting sqref="N34:P35">
    <cfRule type="cellIs" dxfId="503" priority="4061" stopIfTrue="1" operator="between">
      <formula>#REF!</formula>
      <formula>#REF!</formula>
    </cfRule>
    <cfRule type="cellIs" dxfId="502" priority="4062" stopIfTrue="1" operator="between">
      <formula>#REF!</formula>
      <formula>0</formula>
    </cfRule>
  </conditionalFormatting>
  <conditionalFormatting sqref="O2:P2 O5 O37:P52 O54:P54 O90:P65539">
    <cfRule type="cellIs" dxfId="501" priority="4540" stopIfTrue="1" operator="lessThan">
      <formula>0</formula>
    </cfRule>
  </conditionalFormatting>
  <conditionalFormatting sqref="O10:P10">
    <cfRule type="cellIs" dxfId="500" priority="4564" stopIfTrue="1" operator="lessThan">
      <formula>0</formula>
    </cfRule>
  </conditionalFormatting>
  <conditionalFormatting sqref="O12:P16">
    <cfRule type="cellIs" dxfId="499" priority="284" stopIfTrue="1" operator="lessThan">
      <formula>0</formula>
    </cfRule>
  </conditionalFormatting>
  <conditionalFormatting sqref="O18:P18">
    <cfRule type="cellIs" dxfId="498" priority="4504" stopIfTrue="1" operator="lessThan">
      <formula>0</formula>
    </cfRule>
    <cfRule type="cellIs" dxfId="497" priority="4503" stopIfTrue="1" operator="between">
      <formula>#REF!</formula>
      <formula>0</formula>
    </cfRule>
    <cfRule type="cellIs" dxfId="496" priority="4502" stopIfTrue="1" operator="between">
      <formula>#REF!</formula>
      <formula>#REF!</formula>
    </cfRule>
  </conditionalFormatting>
  <conditionalFormatting sqref="O20:P20">
    <cfRule type="cellIs" dxfId="495" priority="4074" stopIfTrue="1" operator="between">
      <formula>#REF!</formula>
      <formula>0</formula>
    </cfRule>
    <cfRule type="cellIs" dxfId="494" priority="4075" stopIfTrue="1" operator="lessThan">
      <formula>0</formula>
    </cfRule>
    <cfRule type="cellIs" dxfId="493" priority="4073" stopIfTrue="1" operator="between">
      <formula>#REF!</formula>
      <formula>#REF!</formula>
    </cfRule>
  </conditionalFormatting>
  <conditionalFormatting sqref="O21:P23">
    <cfRule type="cellIs" dxfId="492" priority="104" stopIfTrue="1" operator="lessThan">
      <formula>0</formula>
    </cfRule>
  </conditionalFormatting>
  <conditionalFormatting sqref="O25:P25">
    <cfRule type="cellIs" dxfId="491" priority="1456" stopIfTrue="1" operator="lessThan">
      <formula>0</formula>
    </cfRule>
  </conditionalFormatting>
  <conditionalFormatting sqref="O27:P28">
    <cfRule type="cellIs" dxfId="490" priority="276" stopIfTrue="1" operator="lessThan">
      <formula>0</formula>
    </cfRule>
  </conditionalFormatting>
  <conditionalFormatting sqref="O31:P32">
    <cfRule type="cellIs" dxfId="489" priority="2443" stopIfTrue="1" operator="lessThan">
      <formula>0</formula>
    </cfRule>
  </conditionalFormatting>
  <conditionalFormatting sqref="O34:P35">
    <cfRule type="cellIs" dxfId="488" priority="4066" stopIfTrue="1" operator="lessThan">
      <formula>0</formula>
    </cfRule>
  </conditionalFormatting>
  <conditionalFormatting sqref="P4:P6">
    <cfRule type="cellIs" dxfId="487" priority="4541" stopIfTrue="1" operator="between">
      <formula>#REF!</formula>
      <formula>#REF!</formula>
    </cfRule>
    <cfRule type="cellIs" dxfId="486" priority="4542" stopIfTrue="1" operator="between">
      <formula>#REF!</formula>
      <formula>0</formula>
    </cfRule>
    <cfRule type="cellIs" dxfId="485" priority="4543" stopIfTrue="1" operator="lessThan">
      <formula>0</formula>
    </cfRule>
  </conditionalFormatting>
  <conditionalFormatting sqref="P9">
    <cfRule type="cellIs" dxfId="484" priority="1894" stopIfTrue="1" operator="lessThan">
      <formula>0</formula>
    </cfRule>
    <cfRule type="cellIs" dxfId="483" priority="1893" stopIfTrue="1" operator="between">
      <formula>#REF!</formula>
      <formula>0</formula>
    </cfRule>
    <cfRule type="cellIs" dxfId="482" priority="1892" stopIfTrue="1" operator="between">
      <formula>#REF!</formula>
      <formula>#REF!</formula>
    </cfRule>
  </conditionalFormatting>
  <conditionalFormatting sqref="P24">
    <cfRule type="cellIs" dxfId="481" priority="407" stopIfTrue="1" operator="between">
      <formula>#REF!</formula>
      <formula>0</formula>
    </cfRule>
    <cfRule type="cellIs" dxfId="480" priority="408" stopIfTrue="1" operator="lessThan">
      <formula>0</formula>
    </cfRule>
    <cfRule type="cellIs" dxfId="479" priority="406" stopIfTrue="1" operator="between">
      <formula>#REF!</formula>
      <formula>#REF!</formula>
    </cfRule>
  </conditionalFormatting>
  <conditionalFormatting sqref="R9">
    <cfRule type="cellIs" dxfId="478" priority="736" stopIfTrue="1" operator="between">
      <formula>#REF!</formula>
      <formula>#REF!</formula>
    </cfRule>
    <cfRule type="cellIs" dxfId="477" priority="738" stopIfTrue="1" operator="lessThan">
      <formula>0</formula>
    </cfRule>
    <cfRule type="cellIs" dxfId="476" priority="737" stopIfTrue="1" operator="between">
      <formula>#REF!</formula>
      <formula>0</formula>
    </cfRule>
  </conditionalFormatting>
  <conditionalFormatting sqref="R16">
    <cfRule type="cellIs" dxfId="475" priority="3619" stopIfTrue="1" operator="lessThan">
      <formula>0</formula>
    </cfRule>
  </conditionalFormatting>
  <conditionalFormatting sqref="R20:R21">
    <cfRule type="cellIs" dxfId="474" priority="105" stopIfTrue="1" operator="lessThan">
      <formula>0</formula>
    </cfRule>
  </conditionalFormatting>
  <conditionalFormatting sqref="R23">
    <cfRule type="cellIs" dxfId="473" priority="195" stopIfTrue="1" operator="lessThan">
      <formula>0</formula>
    </cfRule>
  </conditionalFormatting>
  <conditionalFormatting sqref="R16:T16">
    <cfRule type="cellIs" dxfId="472" priority="3617" stopIfTrue="1" operator="between">
      <formula>#REF!</formula>
      <formula>#REF!</formula>
    </cfRule>
    <cfRule type="cellIs" dxfId="471" priority="3618" stopIfTrue="1" operator="between">
      <formula>#REF!</formula>
      <formula>0</formula>
    </cfRule>
  </conditionalFormatting>
  <conditionalFormatting sqref="R20:T21">
    <cfRule type="cellIs" dxfId="470" priority="100" stopIfTrue="1" operator="between">
      <formula>#REF!</formula>
      <formula>#REF!</formula>
    </cfRule>
    <cfRule type="cellIs" dxfId="469" priority="101" stopIfTrue="1" operator="between">
      <formula>#REF!</formula>
      <formula>0</formula>
    </cfRule>
  </conditionalFormatting>
  <conditionalFormatting sqref="R23:T23">
    <cfRule type="cellIs" dxfId="468" priority="188" stopIfTrue="1" operator="between">
      <formula>#REF!</formula>
      <formula>0</formula>
    </cfRule>
    <cfRule type="cellIs" dxfId="467" priority="187" stopIfTrue="1" operator="between">
      <formula>#REF!</formula>
      <formula>#REF!</formula>
    </cfRule>
  </conditionalFormatting>
  <conditionalFormatting sqref="S21">
    <cfRule type="cellIs" dxfId="466" priority="106" stopIfTrue="1" operator="lessThan">
      <formula>0</formula>
    </cfRule>
  </conditionalFormatting>
  <conditionalFormatting sqref="S23">
    <cfRule type="cellIs" dxfId="465" priority="196" stopIfTrue="1" operator="lessThan">
      <formula>0</formula>
    </cfRule>
  </conditionalFormatting>
  <conditionalFormatting sqref="S16:T16">
    <cfRule type="cellIs" dxfId="464" priority="3622" stopIfTrue="1" operator="lessThan">
      <formula>0</formula>
    </cfRule>
  </conditionalFormatting>
  <conditionalFormatting sqref="S20:T20">
    <cfRule type="cellIs" dxfId="463" priority="1278" stopIfTrue="1" operator="lessThan">
      <formula>0</formula>
    </cfRule>
  </conditionalFormatting>
  <conditionalFormatting sqref="T9">
    <cfRule type="cellIs" dxfId="462" priority="35" stopIfTrue="1" operator="lessThan">
      <formula>0</formula>
    </cfRule>
  </conditionalFormatting>
  <conditionalFormatting sqref="T9:T10">
    <cfRule type="cellIs" dxfId="461" priority="33" stopIfTrue="1" operator="between">
      <formula>#REF!</formula>
      <formula>#REF!</formula>
    </cfRule>
    <cfRule type="cellIs" dxfId="460" priority="34" stopIfTrue="1" operator="between">
      <formula>#REF!</formula>
      <formula>0</formula>
    </cfRule>
  </conditionalFormatting>
  <conditionalFormatting sqref="T10">
    <cfRule type="cellIs" dxfId="459" priority="1659" stopIfTrue="1" operator="lessThan">
      <formula>0</formula>
    </cfRule>
  </conditionalFormatting>
  <conditionalFormatting sqref="T12">
    <cfRule type="cellIs" dxfId="458" priority="293" stopIfTrue="1" operator="between">
      <formula>#REF!</formula>
      <formula>0</formula>
    </cfRule>
    <cfRule type="cellIs" dxfId="457" priority="294" stopIfTrue="1" operator="lessThan">
      <formula>0</formula>
    </cfRule>
    <cfRule type="cellIs" dxfId="456" priority="292" stopIfTrue="1" operator="between">
      <formula>#REF!</formula>
      <formula>#REF!</formula>
    </cfRule>
  </conditionalFormatting>
  <conditionalFormatting sqref="T14:T15">
    <cfRule type="cellIs" dxfId="455" priority="506" stopIfTrue="1" operator="between">
      <formula>#REF!</formula>
      <formula>0</formula>
    </cfRule>
    <cfRule type="cellIs" dxfId="454" priority="507" stopIfTrue="1" operator="lessThan">
      <formula>0</formula>
    </cfRule>
    <cfRule type="cellIs" dxfId="453" priority="505" stopIfTrue="1" operator="between">
      <formula>#REF!</formula>
      <formula>#REF!</formula>
    </cfRule>
  </conditionalFormatting>
  <conditionalFormatting sqref="T18">
    <cfRule type="cellIs" dxfId="452" priority="77" stopIfTrue="1" operator="between">
      <formula>#REF!</formula>
      <formula>0</formula>
    </cfRule>
    <cfRule type="cellIs" dxfId="451" priority="78" stopIfTrue="1" operator="lessThan">
      <formula>0</formula>
    </cfRule>
    <cfRule type="cellIs" dxfId="450" priority="76" stopIfTrue="1" operator="between">
      <formula>#REF!</formula>
      <formula>#REF!</formula>
    </cfRule>
  </conditionalFormatting>
  <conditionalFormatting sqref="T21">
    <cfRule type="cellIs" dxfId="449" priority="108" stopIfTrue="1" operator="lessThan">
      <formula>0</formula>
    </cfRule>
  </conditionalFormatting>
  <conditionalFormatting sqref="T23">
    <cfRule type="cellIs" dxfId="448" priority="198" stopIfTrue="1" operator="lessThan">
      <formula>0</formula>
    </cfRule>
  </conditionalFormatting>
  <conditionalFormatting sqref="T32">
    <cfRule type="cellIs" dxfId="447" priority="2458" stopIfTrue="1" operator="lessThan">
      <formula>0</formula>
    </cfRule>
    <cfRule type="cellIs" dxfId="446" priority="2457" stopIfTrue="1" operator="between">
      <formula>#REF!</formula>
      <formula>0</formula>
    </cfRule>
    <cfRule type="cellIs" dxfId="445" priority="2456" stopIfTrue="1" operator="between">
      <formula>#REF!</formula>
      <formula>#REF!</formula>
    </cfRule>
  </conditionalFormatting>
  <conditionalFormatting sqref="V10:V11">
    <cfRule type="cellIs" dxfId="444" priority="849" stopIfTrue="1" operator="lessThan">
      <formula>0</formula>
    </cfRule>
    <cfRule type="cellIs" dxfId="443" priority="815" stopIfTrue="1" operator="between">
      <formula>#REF!</formula>
      <formula>0</formula>
    </cfRule>
    <cfRule type="cellIs" dxfId="442" priority="814" stopIfTrue="1" operator="between">
      <formula>#REF!</formula>
      <formula>#REF!</formula>
    </cfRule>
  </conditionalFormatting>
  <conditionalFormatting sqref="V16">
    <cfRule type="cellIs" dxfId="441" priority="715" stopIfTrue="1" operator="between">
      <formula>#REF!</formula>
      <formula>#REF!</formula>
    </cfRule>
    <cfRule type="cellIs" dxfId="440" priority="1027" stopIfTrue="1" operator="lessThan">
      <formula>0</formula>
    </cfRule>
    <cfRule type="cellIs" dxfId="439" priority="716" stopIfTrue="1" operator="between">
      <formula>#REF!</formula>
      <formula>0</formula>
    </cfRule>
  </conditionalFormatting>
  <conditionalFormatting sqref="V18">
    <cfRule type="cellIs" dxfId="438" priority="38" stopIfTrue="1" operator="lessThan">
      <formula>0</formula>
    </cfRule>
    <cfRule type="cellIs" dxfId="437" priority="36" stopIfTrue="1" operator="between">
      <formula>#REF!</formula>
      <formula>#REF!</formula>
    </cfRule>
    <cfRule type="cellIs" dxfId="436" priority="37" stopIfTrue="1" operator="between">
      <formula>#REF!</formula>
      <formula>0</formula>
    </cfRule>
  </conditionalFormatting>
  <conditionalFormatting sqref="V20:V21">
    <cfRule type="cellIs" dxfId="435" priority="134" stopIfTrue="1" operator="lessThan">
      <formula>0</formula>
    </cfRule>
    <cfRule type="cellIs" dxfId="434" priority="133" stopIfTrue="1" operator="between">
      <formula>#REF!</formula>
      <formula>0</formula>
    </cfRule>
    <cfRule type="cellIs" dxfId="433" priority="132" stopIfTrue="1" operator="between">
      <formula>#REF!</formula>
      <formula>#REF!</formula>
    </cfRule>
  </conditionalFormatting>
  <conditionalFormatting sqref="X9">
    <cfRule type="cellIs" dxfId="432" priority="32" stopIfTrue="1" operator="lessThan">
      <formula>0</formula>
    </cfRule>
    <cfRule type="cellIs" dxfId="431" priority="30" stopIfTrue="1" operator="between">
      <formula>#REF!</formula>
      <formula>#REF!</formula>
    </cfRule>
    <cfRule type="cellIs" dxfId="430" priority="31" stopIfTrue="1" operator="between">
      <formula>#REF!</formula>
      <formula>0</formula>
    </cfRule>
  </conditionalFormatting>
  <conditionalFormatting sqref="X10">
    <cfRule type="cellIs" dxfId="429" priority="354" stopIfTrue="1" operator="lessThan">
      <formula>0</formula>
    </cfRule>
  </conditionalFormatting>
  <conditionalFormatting sqref="X11">
    <cfRule type="cellIs" dxfId="428" priority="1923" stopIfTrue="1" operator="between">
      <formula>#REF!</formula>
      <formula>0</formula>
    </cfRule>
    <cfRule type="cellIs" dxfId="427" priority="1924" stopIfTrue="1" operator="lessThan">
      <formula>0</formula>
    </cfRule>
    <cfRule type="cellIs" dxfId="426" priority="1800" stopIfTrue="1" operator="lessThan">
      <formula>0</formula>
    </cfRule>
    <cfRule type="cellIs" dxfId="425" priority="1922" stopIfTrue="1" operator="between">
      <formula>#REF!</formula>
      <formula>#REF!</formula>
    </cfRule>
  </conditionalFormatting>
  <conditionalFormatting sqref="X11:X12">
    <cfRule type="cellIs" dxfId="424" priority="278" stopIfTrue="1" operator="between">
      <formula>#REF!</formula>
      <formula>0</formula>
    </cfRule>
    <cfRule type="cellIs" dxfId="423" priority="277" stopIfTrue="1" operator="between">
      <formula>#REF!</formula>
      <formula>#REF!</formula>
    </cfRule>
  </conditionalFormatting>
  <conditionalFormatting sqref="X12">
    <cfRule type="cellIs" dxfId="422" priority="288" stopIfTrue="1" operator="lessThan">
      <formula>0</formula>
    </cfRule>
  </conditionalFormatting>
  <conditionalFormatting sqref="X14:X16">
    <cfRule type="cellIs" dxfId="421" priority="472" stopIfTrue="1" operator="lessThan">
      <formula>0</formula>
    </cfRule>
  </conditionalFormatting>
  <conditionalFormatting sqref="X18">
    <cfRule type="cellIs" dxfId="420" priority="39" stopIfTrue="1" operator="between">
      <formula>#REF!</formula>
      <formula>#REF!</formula>
    </cfRule>
    <cfRule type="cellIs" dxfId="419" priority="40" stopIfTrue="1" operator="between">
      <formula>#REF!</formula>
      <formula>0</formula>
    </cfRule>
    <cfRule type="cellIs" dxfId="418" priority="41" stopIfTrue="1" operator="lessThan">
      <formula>0</formula>
    </cfRule>
  </conditionalFormatting>
  <conditionalFormatting sqref="X20">
    <cfRule type="cellIs" dxfId="417" priority="3805" stopIfTrue="1" operator="lessThan">
      <formula>0</formula>
    </cfRule>
  </conditionalFormatting>
  <conditionalFormatting sqref="X21">
    <cfRule type="cellIs" dxfId="416" priority="97" stopIfTrue="1" operator="between">
      <formula>#REF!</formula>
      <formula>#REF!</formula>
    </cfRule>
    <cfRule type="cellIs" dxfId="415" priority="98" stopIfTrue="1" operator="between">
      <formula>#REF!</formula>
      <formula>0</formula>
    </cfRule>
    <cfRule type="cellIs" dxfId="414" priority="99" stopIfTrue="1" operator="lessThan">
      <formula>0</formula>
    </cfRule>
  </conditionalFormatting>
  <conditionalFormatting sqref="X23:X24">
    <cfRule type="cellIs" dxfId="413" priority="192" stopIfTrue="1" operator="between">
      <formula>#REF!</formula>
      <formula>#REF!</formula>
    </cfRule>
    <cfRule type="cellIs" dxfId="412" priority="199" stopIfTrue="1" operator="lessThan">
      <formula>0</formula>
    </cfRule>
    <cfRule type="cellIs" dxfId="411" priority="193" stopIfTrue="1" operator="between">
      <formula>#REF!</formula>
      <formula>0</formula>
    </cfRule>
  </conditionalFormatting>
  <conditionalFormatting sqref="X32">
    <cfRule type="cellIs" dxfId="410" priority="2164" stopIfTrue="1" operator="lessThan">
      <formula>0</formula>
    </cfRule>
  </conditionalFormatting>
  <conditionalFormatting sqref="X10:Z10">
    <cfRule type="cellIs" dxfId="409" priority="351" stopIfTrue="1" operator="between">
      <formula>#REF!</formula>
      <formula>#REF!</formula>
    </cfRule>
    <cfRule type="cellIs" dxfId="408" priority="352" stopIfTrue="1" operator="between">
      <formula>#REF!</formula>
      <formula>0</formula>
    </cfRule>
  </conditionalFormatting>
  <conditionalFormatting sqref="X14:Z16">
    <cfRule type="cellIs" dxfId="407" priority="1" stopIfTrue="1" operator="between">
      <formula>#REF!</formula>
      <formula>#REF!</formula>
    </cfRule>
    <cfRule type="cellIs" dxfId="406" priority="2" stopIfTrue="1" operator="between">
      <formula>#REF!</formula>
      <formula>0</formula>
    </cfRule>
  </conditionalFormatting>
  <conditionalFormatting sqref="X20:Z20">
    <cfRule type="cellIs" dxfId="405" priority="3803" stopIfTrue="1" operator="between">
      <formula>#REF!</formula>
      <formula>#REF!</formula>
    </cfRule>
    <cfRule type="cellIs" dxfId="404" priority="3804" stopIfTrue="1" operator="between">
      <formula>#REF!</formula>
      <formula>0</formula>
    </cfRule>
  </conditionalFormatting>
  <conditionalFormatting sqref="X32:Z32">
    <cfRule type="cellIs" dxfId="403" priority="2163" stopIfTrue="1" operator="between">
      <formula>#REF!</formula>
      <formula>0</formula>
    </cfRule>
    <cfRule type="cellIs" dxfId="402" priority="2162" stopIfTrue="1" operator="between">
      <formula>#REF!</formula>
      <formula>#REF!</formula>
    </cfRule>
  </conditionalFormatting>
  <conditionalFormatting sqref="Y12:Z12">
    <cfRule type="cellIs" dxfId="401" priority="95" stopIfTrue="1" operator="between">
      <formula>#REF!</formula>
      <formula>0</formula>
    </cfRule>
    <cfRule type="cellIs" dxfId="400" priority="94" stopIfTrue="1" operator="between">
      <formula>#REF!</formula>
      <formula>#REF!</formula>
    </cfRule>
  </conditionalFormatting>
  <conditionalFormatting sqref="Y16:Z16">
    <cfRule type="cellIs" dxfId="399" priority="2035" stopIfTrue="1" operator="lessThan">
      <formula>0</formula>
    </cfRule>
  </conditionalFormatting>
  <conditionalFormatting sqref="Y20:Z20">
    <cfRule type="cellIs" dxfId="398" priority="3808" stopIfTrue="1" operator="lessThan">
      <formula>0</formula>
    </cfRule>
  </conditionalFormatting>
  <conditionalFormatting sqref="Y26:Z26">
    <cfRule type="cellIs" dxfId="397" priority="311" stopIfTrue="1" operator="between">
      <formula>#REF!</formula>
      <formula>0</formula>
    </cfRule>
    <cfRule type="cellIs" dxfId="396" priority="310" stopIfTrue="1" operator="between">
      <formula>#REF!</formula>
      <formula>#REF!</formula>
    </cfRule>
  </conditionalFormatting>
  <conditionalFormatting sqref="Z9">
    <cfRule type="cellIs" dxfId="395" priority="66" stopIfTrue="1" operator="between">
      <formula>#REF!</formula>
      <formula>0</formula>
    </cfRule>
    <cfRule type="cellIs" dxfId="394" priority="67" stopIfTrue="1" operator="lessThan">
      <formula>0</formula>
    </cfRule>
    <cfRule type="cellIs" dxfId="393" priority="65" stopIfTrue="1" operator="between">
      <formula>#REF!</formula>
      <formula>#REF!</formula>
    </cfRule>
  </conditionalFormatting>
  <conditionalFormatting sqref="Z10">
    <cfRule type="cellIs" dxfId="392" priority="353" stopIfTrue="1" operator="lessThan">
      <formula>0</formula>
    </cfRule>
  </conditionalFormatting>
  <conditionalFormatting sqref="Z11">
    <cfRule type="cellIs" dxfId="391" priority="984" stopIfTrue="1" operator="between">
      <formula>#REF!</formula>
      <formula>0</formula>
    </cfRule>
    <cfRule type="cellIs" dxfId="390" priority="983" stopIfTrue="1" operator="between">
      <formula>#REF!</formula>
      <formula>#REF!</formula>
    </cfRule>
    <cfRule type="cellIs" dxfId="389" priority="1791" stopIfTrue="1" operator="lessThan">
      <formula>0</formula>
    </cfRule>
  </conditionalFormatting>
  <conditionalFormatting sqref="Z12">
    <cfRule type="cellIs" dxfId="388" priority="96" stopIfTrue="1" operator="lessThan">
      <formula>0</formula>
    </cfRule>
  </conditionalFormatting>
  <conditionalFormatting sqref="Z14:Z15">
    <cfRule type="cellIs" dxfId="387" priority="3" stopIfTrue="1" operator="lessThan">
      <formula>0</formula>
    </cfRule>
  </conditionalFormatting>
  <conditionalFormatting sqref="Z18">
    <cfRule type="cellIs" dxfId="386" priority="436" stopIfTrue="1" operator="lessThan">
      <formula>0</formula>
    </cfRule>
    <cfRule type="cellIs" dxfId="385" priority="434" stopIfTrue="1" operator="between">
      <formula>#REF!</formula>
      <formula>#REF!</formula>
    </cfRule>
    <cfRule type="cellIs" dxfId="384" priority="435" stopIfTrue="1" operator="between">
      <formula>#REF!</formula>
      <formula>0</formula>
    </cfRule>
  </conditionalFormatting>
  <conditionalFormatting sqref="Z21">
    <cfRule type="cellIs" dxfId="383" priority="51" stopIfTrue="1" operator="lessThan">
      <formula>0</formula>
    </cfRule>
  </conditionalFormatting>
  <conditionalFormatting sqref="Z23">
    <cfRule type="cellIs" dxfId="382" priority="74" stopIfTrue="1" operator="lessThan">
      <formula>0</formula>
    </cfRule>
  </conditionalFormatting>
  <conditionalFormatting sqref="Z24">
    <cfRule type="cellIs" dxfId="381" priority="417" stopIfTrue="1" operator="between">
      <formula>#REF!</formula>
      <formula>0</formula>
    </cfRule>
    <cfRule type="cellIs" dxfId="380" priority="418" stopIfTrue="1" operator="lessThan">
      <formula>0</formula>
    </cfRule>
    <cfRule type="cellIs" dxfId="379" priority="416" stopIfTrue="1" operator="between">
      <formula>#REF!</formula>
      <formula>#REF!</formula>
    </cfRule>
  </conditionalFormatting>
  <conditionalFormatting sqref="Z31">
    <cfRule type="cellIs" dxfId="378" priority="4528" stopIfTrue="1" operator="lessThan">
      <formula>0</formula>
    </cfRule>
  </conditionalFormatting>
  <conditionalFormatting sqref="Z21:AB21">
    <cfRule type="cellIs" dxfId="377" priority="49" stopIfTrue="1" operator="between">
      <formula>#REF!</formula>
      <formula>0</formula>
    </cfRule>
    <cfRule type="cellIs" dxfId="376" priority="48" stopIfTrue="1" operator="between">
      <formula>#REF!</formula>
      <formula>#REF!</formula>
    </cfRule>
  </conditionalFormatting>
  <conditionalFormatting sqref="Z31:AB31">
    <cfRule type="cellIs" dxfId="375" priority="4527" stopIfTrue="1" operator="between">
      <formula>#REF!</formula>
      <formula>0</formula>
    </cfRule>
    <cfRule type="cellIs" dxfId="374" priority="4526" stopIfTrue="1" operator="between">
      <formula>#REF!</formula>
      <formula>#REF!</formula>
    </cfRule>
  </conditionalFormatting>
  <conditionalFormatting sqref="Z23:AD23">
    <cfRule type="cellIs" dxfId="373" priority="53" stopIfTrue="1" operator="between">
      <formula>#REF!</formula>
      <formula>#REF!</formula>
    </cfRule>
    <cfRule type="cellIs" dxfId="372" priority="54" stopIfTrue="1" operator="between">
      <formula>#REF!</formula>
      <formula>0</formula>
    </cfRule>
  </conditionalFormatting>
  <conditionalFormatting sqref="AA21">
    <cfRule type="cellIs" dxfId="371" priority="52" stopIfTrue="1" operator="lessThan">
      <formula>0</formula>
    </cfRule>
  </conditionalFormatting>
  <conditionalFormatting sqref="AA23">
    <cfRule type="cellIs" dxfId="370" priority="75" stopIfTrue="1" operator="lessThan">
      <formula>0</formula>
    </cfRule>
  </conditionalFormatting>
  <conditionalFormatting sqref="AA31:AB31">
    <cfRule type="cellIs" dxfId="369" priority="4531" stopIfTrue="1" operator="lessThan">
      <formula>0</formula>
    </cfRule>
  </conditionalFormatting>
  <conditionalFormatting sqref="AB9:AB10">
    <cfRule type="cellIs" dxfId="368" priority="62" stopIfTrue="1" operator="between">
      <formula>#REF!</formula>
      <formula>#REF!</formula>
    </cfRule>
    <cfRule type="cellIs" dxfId="367" priority="63" stopIfTrue="1" operator="between">
      <formula>#REF!</formula>
      <formula>0</formula>
    </cfRule>
    <cfRule type="cellIs" dxfId="366" priority="64" stopIfTrue="1" operator="lessThan">
      <formula>0</formula>
    </cfRule>
  </conditionalFormatting>
  <conditionalFormatting sqref="AB10">
    <cfRule type="cellIs" dxfId="365" priority="699" stopIfTrue="1" operator="lessThan">
      <formula>0</formula>
    </cfRule>
    <cfRule type="cellIs" dxfId="364" priority="698" stopIfTrue="1" operator="between">
      <formula>#REF!</formula>
      <formula>0</formula>
    </cfRule>
    <cfRule type="cellIs" dxfId="363" priority="697" stopIfTrue="1" operator="between">
      <formula>#REF!</formula>
      <formula>#REF!</formula>
    </cfRule>
  </conditionalFormatting>
  <conditionalFormatting sqref="AB12">
    <cfRule type="cellIs" dxfId="362" priority="321" stopIfTrue="1" operator="lessThan">
      <formula>0</formula>
    </cfRule>
  </conditionalFormatting>
  <conditionalFormatting sqref="AB14:AB16">
    <cfRule type="cellIs" dxfId="361" priority="12" stopIfTrue="1" operator="lessThan">
      <formula>0</formula>
    </cfRule>
  </conditionalFormatting>
  <conditionalFormatting sqref="AB20">
    <cfRule type="cellIs" dxfId="360" priority="3823" stopIfTrue="1" operator="lessThan">
      <formula>0</formula>
    </cfRule>
  </conditionalFormatting>
  <conditionalFormatting sqref="AB21">
    <cfRule type="cellIs" dxfId="359" priority="50" stopIfTrue="1" operator="lessThan">
      <formula>0</formula>
    </cfRule>
  </conditionalFormatting>
  <conditionalFormatting sqref="AB23">
    <cfRule type="cellIs" dxfId="358" priority="55" stopIfTrue="1" operator="lessThan">
      <formula>0</formula>
    </cfRule>
  </conditionalFormatting>
  <conditionalFormatting sqref="AB26">
    <cfRule type="cellIs" dxfId="357" priority="1431" stopIfTrue="1" operator="lessThan">
      <formula>0</formula>
    </cfRule>
    <cfRule type="cellIs" dxfId="356" priority="1429" stopIfTrue="1" operator="between">
      <formula>#REF!</formula>
      <formula>#REF!</formula>
    </cfRule>
    <cfRule type="cellIs" dxfId="355" priority="1430" stopIfTrue="1" operator="between">
      <formula>#REF!</formula>
      <formula>0</formula>
    </cfRule>
  </conditionalFormatting>
  <conditionalFormatting sqref="AB32">
    <cfRule type="cellIs" dxfId="354" priority="2173" stopIfTrue="1" operator="lessThan">
      <formula>0</formula>
    </cfRule>
  </conditionalFormatting>
  <conditionalFormatting sqref="AB11:AD11">
    <cfRule type="cellIs" dxfId="353" priority="1794" stopIfTrue="1" operator="lessThan">
      <formula>0</formula>
    </cfRule>
  </conditionalFormatting>
  <conditionalFormatting sqref="AB11:AD12">
    <cfRule type="cellIs" dxfId="352" priority="316" stopIfTrue="1" operator="between">
      <formula>#REF!</formula>
      <formula>#REF!</formula>
    </cfRule>
    <cfRule type="cellIs" dxfId="351" priority="317" stopIfTrue="1" operator="between">
      <formula>#REF!</formula>
      <formula>0</formula>
    </cfRule>
  </conditionalFormatting>
  <conditionalFormatting sqref="AB14:AD16">
    <cfRule type="cellIs" dxfId="350" priority="10" stopIfTrue="1" operator="between">
      <formula>#REF!</formula>
      <formula>0</formula>
    </cfRule>
    <cfRule type="cellIs" dxfId="349" priority="9" stopIfTrue="1" operator="between">
      <formula>#REF!</formula>
      <formula>#REF!</formula>
    </cfRule>
  </conditionalFormatting>
  <conditionalFormatting sqref="AB20:AD20">
    <cfRule type="cellIs" dxfId="348" priority="3822" stopIfTrue="1" operator="between">
      <formula>#REF!</formula>
      <formula>0</formula>
    </cfRule>
    <cfRule type="cellIs" dxfId="347" priority="3821" stopIfTrue="1" operator="between">
      <formula>#REF!</formula>
      <formula>#REF!</formula>
    </cfRule>
  </conditionalFormatting>
  <conditionalFormatting sqref="AB32:AD32">
    <cfRule type="cellIs" dxfId="346" priority="2171" stopIfTrue="1" operator="between">
      <formula>#REF!</formula>
      <formula>#REF!</formula>
    </cfRule>
    <cfRule type="cellIs" dxfId="345" priority="2172" stopIfTrue="1" operator="between">
      <formula>#REF!</formula>
      <formula>0</formula>
    </cfRule>
  </conditionalFormatting>
  <conditionalFormatting sqref="AC12">
    <cfRule type="cellIs" dxfId="344" priority="335" stopIfTrue="1" operator="lessThan">
      <formula>0</formula>
    </cfRule>
  </conditionalFormatting>
  <conditionalFormatting sqref="AC14:AC15">
    <cfRule type="cellIs" dxfId="343" priority="21" stopIfTrue="1" operator="lessThan">
      <formula>0</formula>
    </cfRule>
  </conditionalFormatting>
  <conditionalFormatting sqref="AC16:AD16">
    <cfRule type="cellIs" dxfId="342" priority="1213" stopIfTrue="1" operator="lessThan">
      <formula>0</formula>
    </cfRule>
  </conditionalFormatting>
  <conditionalFormatting sqref="AC20:AD20">
    <cfRule type="cellIs" dxfId="341" priority="3826" stopIfTrue="1" operator="lessThan">
      <formula>0</formula>
    </cfRule>
  </conditionalFormatting>
  <conditionalFormatting sqref="AC23:AD23">
    <cfRule type="cellIs" dxfId="340" priority="185" stopIfTrue="1" operator="lessThan">
      <formula>0</formula>
    </cfRule>
  </conditionalFormatting>
  <conditionalFormatting sqref="AC32:AD32">
    <cfRule type="cellIs" dxfId="339" priority="2176" stopIfTrue="1" operator="lessThan">
      <formula>0</formula>
    </cfRule>
  </conditionalFormatting>
  <conditionalFormatting sqref="AD9:AD10">
    <cfRule type="cellIs" dxfId="338" priority="60" stopIfTrue="1" operator="between">
      <formula>#REF!</formula>
      <formula>0</formula>
    </cfRule>
    <cfRule type="cellIs" dxfId="337" priority="59" stopIfTrue="1" operator="between">
      <formula>#REF!</formula>
      <formula>#REF!</formula>
    </cfRule>
    <cfRule type="cellIs" dxfId="336" priority="61" stopIfTrue="1" operator="lessThan">
      <formula>0</formula>
    </cfRule>
  </conditionalFormatting>
  <conditionalFormatting sqref="AD12">
    <cfRule type="cellIs" dxfId="335" priority="318" stopIfTrue="1" operator="lessThan">
      <formula>0</formula>
    </cfRule>
  </conditionalFormatting>
  <conditionalFormatting sqref="AD14:AD15">
    <cfRule type="cellIs" dxfId="334" priority="11" stopIfTrue="1" operator="lessThan">
      <formula>0</formula>
    </cfRule>
  </conditionalFormatting>
  <conditionalFormatting sqref="AD21">
    <cfRule type="cellIs" dxfId="333" priority="130" stopIfTrue="1" operator="lessThan">
      <formula>0</formula>
    </cfRule>
  </conditionalFormatting>
  <conditionalFormatting sqref="AD24">
    <cfRule type="cellIs" dxfId="332" priority="419" stopIfTrue="1" operator="between">
      <formula>#REF!</formula>
      <formula>#REF!</formula>
    </cfRule>
    <cfRule type="cellIs" dxfId="331" priority="420" stopIfTrue="1" operator="between">
      <formula>#REF!</formula>
      <formula>0</formula>
    </cfRule>
    <cfRule type="cellIs" dxfId="330" priority="421" stopIfTrue="1" operator="lessThan">
      <formula>0</formula>
    </cfRule>
  </conditionalFormatting>
  <conditionalFormatting sqref="AD21:AF21">
    <cfRule type="cellIs" dxfId="329" priority="127" stopIfTrue="1" operator="between">
      <formula>#REF!</formula>
      <formula>#REF!</formula>
    </cfRule>
    <cfRule type="cellIs" dxfId="328" priority="128" stopIfTrue="1" operator="between">
      <formula>#REF!</formula>
      <formula>0</formula>
    </cfRule>
  </conditionalFormatting>
  <conditionalFormatting sqref="AE21">
    <cfRule type="cellIs" dxfId="327" priority="131" stopIfTrue="1" operator="lessThan">
      <formula>0</formula>
    </cfRule>
  </conditionalFormatting>
  <conditionalFormatting sqref="AF10">
    <cfRule type="cellIs" dxfId="326" priority="3010" stopIfTrue="1" operator="lessThan">
      <formula>0</formula>
    </cfRule>
    <cfRule type="cellIs" dxfId="325" priority="3008" stopIfTrue="1" operator="between">
      <formula>#REF!</formula>
      <formula>#REF!</formula>
    </cfRule>
    <cfRule type="cellIs" dxfId="324" priority="3009" stopIfTrue="1" operator="between">
      <formula>#REF!</formula>
      <formula>0</formula>
    </cfRule>
  </conditionalFormatting>
  <conditionalFormatting sqref="AF12">
    <cfRule type="cellIs" dxfId="323" priority="257" stopIfTrue="1" operator="lessThan">
      <formula>0</formula>
    </cfRule>
  </conditionalFormatting>
  <conditionalFormatting sqref="AF14">
    <cfRule type="cellIs" dxfId="322" priority="262" stopIfTrue="1" operator="between">
      <formula>#REF!</formula>
      <formula>#REF!</formula>
    </cfRule>
    <cfRule type="cellIs" dxfId="321" priority="263" stopIfTrue="1" operator="between">
      <formula>#REF!</formula>
      <formula>0</formula>
    </cfRule>
    <cfRule type="cellIs" dxfId="320" priority="264" stopIfTrue="1" operator="lessThan">
      <formula>0</formula>
    </cfRule>
  </conditionalFormatting>
  <conditionalFormatting sqref="AF15:AF16">
    <cfRule type="cellIs" dxfId="319" priority="7" stopIfTrue="1" operator="lessThan">
      <formula>0</formula>
    </cfRule>
  </conditionalFormatting>
  <conditionalFormatting sqref="AF18">
    <cfRule type="cellIs" dxfId="318" priority="433" stopIfTrue="1" operator="lessThan">
      <formula>0</formula>
    </cfRule>
    <cfRule type="cellIs" dxfId="317" priority="432" stopIfTrue="1" operator="between">
      <formula>#REF!</formula>
      <formula>0</formula>
    </cfRule>
    <cfRule type="cellIs" dxfId="316" priority="431" stopIfTrue="1" operator="between">
      <formula>#REF!</formula>
      <formula>#REF!</formula>
    </cfRule>
  </conditionalFormatting>
  <conditionalFormatting sqref="AF20">
    <cfRule type="cellIs" dxfId="315" priority="3814" stopIfTrue="1" operator="lessThan">
      <formula>0</formula>
    </cfRule>
  </conditionalFormatting>
  <conditionalFormatting sqref="AF21">
    <cfRule type="cellIs" dxfId="314" priority="129" stopIfTrue="1" operator="lessThan">
      <formula>0</formula>
    </cfRule>
  </conditionalFormatting>
  <conditionalFormatting sqref="AF23">
    <cfRule type="cellIs" dxfId="313" priority="186" stopIfTrue="1" operator="lessThan">
      <formula>0</formula>
    </cfRule>
  </conditionalFormatting>
  <conditionalFormatting sqref="AF24">
    <cfRule type="cellIs" dxfId="312" priority="357" stopIfTrue="1" operator="lessThan">
      <formula>0</formula>
    </cfRule>
    <cfRule type="cellIs" dxfId="311" priority="355" stopIfTrue="1" operator="between">
      <formula>#REF!</formula>
      <formula>#REF!</formula>
    </cfRule>
    <cfRule type="cellIs" dxfId="310" priority="356" stopIfTrue="1" operator="between">
      <formula>#REF!</formula>
      <formula>0</formula>
    </cfRule>
  </conditionalFormatting>
  <conditionalFormatting sqref="AF27">
    <cfRule type="cellIs" dxfId="309" priority="1423" stopIfTrue="1" operator="between">
      <formula>#REF!</formula>
      <formula>#REF!</formula>
    </cfRule>
    <cfRule type="cellIs" dxfId="308" priority="1424" stopIfTrue="1" operator="between">
      <formula>#REF!</formula>
      <formula>0</formula>
    </cfRule>
    <cfRule type="cellIs" dxfId="307" priority="1425" stopIfTrue="1" operator="lessThan">
      <formula>0</formula>
    </cfRule>
  </conditionalFormatting>
  <conditionalFormatting sqref="AF32">
    <cfRule type="cellIs" dxfId="306" priority="2055" stopIfTrue="1" operator="between">
      <formula>#REF!</formula>
      <formula>0</formula>
    </cfRule>
    <cfRule type="cellIs" dxfId="305" priority="2056" stopIfTrue="1" operator="lessThan">
      <formula>0</formula>
    </cfRule>
    <cfRule type="cellIs" dxfId="304" priority="2054" stopIfTrue="1" operator="between">
      <formula>#REF!</formula>
      <formula>#REF!</formula>
    </cfRule>
  </conditionalFormatting>
  <conditionalFormatting sqref="AF12:AH12">
    <cfRule type="cellIs" dxfId="303" priority="255" stopIfTrue="1" operator="between">
      <formula>#REF!</formula>
      <formula>0</formula>
    </cfRule>
    <cfRule type="cellIs" dxfId="302" priority="254" stopIfTrue="1" operator="between">
      <formula>#REF!</formula>
      <formula>#REF!</formula>
    </cfRule>
  </conditionalFormatting>
  <conditionalFormatting sqref="AF15:AH16">
    <cfRule type="cellIs" dxfId="301" priority="4" stopIfTrue="1" operator="between">
      <formula>#REF!</formula>
      <formula>#REF!</formula>
    </cfRule>
    <cfRule type="cellIs" dxfId="300" priority="5" stopIfTrue="1" operator="between">
      <formula>#REF!</formula>
      <formula>0</formula>
    </cfRule>
  </conditionalFormatting>
  <conditionalFormatting sqref="AF20:AH20">
    <cfRule type="cellIs" dxfId="299" priority="3812" stopIfTrue="1" operator="between">
      <formula>#REF!</formula>
      <formula>#REF!</formula>
    </cfRule>
    <cfRule type="cellIs" dxfId="298" priority="3813" stopIfTrue="1" operator="between">
      <formula>#REF!</formula>
      <formula>0</formula>
    </cfRule>
  </conditionalFormatting>
  <conditionalFormatting sqref="AF23:AH23">
    <cfRule type="cellIs" dxfId="297" priority="181" stopIfTrue="1" operator="between">
      <formula>#REF!</formula>
      <formula>#REF!</formula>
    </cfRule>
    <cfRule type="cellIs" dxfId="296" priority="182" stopIfTrue="1" operator="between">
      <formula>#REF!</formula>
      <formula>0</formula>
    </cfRule>
  </conditionalFormatting>
  <conditionalFormatting sqref="AG12">
    <cfRule type="cellIs" dxfId="295" priority="258" stopIfTrue="1" operator="lessThan">
      <formula>0</formula>
    </cfRule>
  </conditionalFormatting>
  <conditionalFormatting sqref="AG15">
    <cfRule type="cellIs" dxfId="294" priority="8" stopIfTrue="1" operator="lessThan">
      <formula>0</formula>
    </cfRule>
  </conditionalFormatting>
  <conditionalFormatting sqref="AG23">
    <cfRule type="cellIs" dxfId="293" priority="231" stopIfTrue="1" operator="lessThan">
      <formula>0</formula>
    </cfRule>
  </conditionalFormatting>
  <conditionalFormatting sqref="AG16:AH16">
    <cfRule type="cellIs" dxfId="292" priority="3034" stopIfTrue="1" operator="lessThan">
      <formula>0</formula>
    </cfRule>
  </conditionalFormatting>
  <conditionalFormatting sqref="AG20:AH20">
    <cfRule type="cellIs" dxfId="291" priority="3817" stopIfTrue="1" operator="lessThan">
      <formula>0</formula>
    </cfRule>
  </conditionalFormatting>
  <conditionalFormatting sqref="AH10">
    <cfRule type="cellIs" dxfId="290" priority="273" stopIfTrue="1" operator="lessThan">
      <formula>0</formula>
    </cfRule>
    <cfRule type="cellIs" dxfId="289" priority="271" stopIfTrue="1" operator="between">
      <formula>#REF!</formula>
      <formula>#REF!</formula>
    </cfRule>
    <cfRule type="cellIs" dxfId="288" priority="272" stopIfTrue="1" operator="between">
      <formula>#REF!</formula>
      <formula>0</formula>
    </cfRule>
  </conditionalFormatting>
  <conditionalFormatting sqref="AH11">
    <cfRule type="cellIs" dxfId="287" priority="1675" stopIfTrue="1" operator="lessThan">
      <formula>0</formula>
    </cfRule>
  </conditionalFormatting>
  <conditionalFormatting sqref="AH12">
    <cfRule type="cellIs" dxfId="286" priority="256" stopIfTrue="1" operator="lessThan">
      <formula>0</formula>
    </cfRule>
  </conditionalFormatting>
  <conditionalFormatting sqref="AH14">
    <cfRule type="cellIs" dxfId="285" priority="259" stopIfTrue="1" operator="between">
      <formula>#REF!</formula>
      <formula>#REF!</formula>
    </cfRule>
    <cfRule type="cellIs" dxfId="284" priority="260" stopIfTrue="1" operator="between">
      <formula>#REF!</formula>
      <formula>0</formula>
    </cfRule>
    <cfRule type="cellIs" dxfId="283" priority="261" stopIfTrue="1" operator="lessThan">
      <formula>0</formula>
    </cfRule>
  </conditionalFormatting>
  <conditionalFormatting sqref="AH15">
    <cfRule type="cellIs" dxfId="282" priority="6" stopIfTrue="1" operator="lessThan">
      <formula>0</formula>
    </cfRule>
  </conditionalFormatting>
  <conditionalFormatting sqref="AH19">
    <cfRule type="cellIs" dxfId="281" priority="170" stopIfTrue="1" operator="lessThan">
      <formula>0</formula>
    </cfRule>
    <cfRule type="cellIs" dxfId="280" priority="169" stopIfTrue="1" operator="between">
      <formula>#REF!</formula>
      <formula>0</formula>
    </cfRule>
    <cfRule type="cellIs" dxfId="279" priority="168" stopIfTrue="1" operator="between">
      <formula>#REF!</formula>
      <formula>#REF!</formula>
    </cfRule>
  </conditionalFormatting>
  <conditionalFormatting sqref="AH21">
    <cfRule type="cellIs" dxfId="278" priority="150" stopIfTrue="1" operator="lessThan">
      <formula>0</formula>
    </cfRule>
  </conditionalFormatting>
  <conditionalFormatting sqref="AH23">
    <cfRule type="cellIs" dxfId="277" priority="229" stopIfTrue="1" operator="lessThan">
      <formula>0</formula>
    </cfRule>
  </conditionalFormatting>
  <conditionalFormatting sqref="AH21:AJ21">
    <cfRule type="cellIs" dxfId="276" priority="141" stopIfTrue="1" operator="between">
      <formula>#REF!</formula>
      <formula>#REF!</formula>
    </cfRule>
    <cfRule type="cellIs" dxfId="275" priority="142" stopIfTrue="1" operator="between">
      <formula>#REF!</formula>
      <formula>0</formula>
    </cfRule>
  </conditionalFormatting>
  <conditionalFormatting sqref="AH11:AL11">
    <cfRule type="cellIs" dxfId="274" priority="1674" stopIfTrue="1" operator="between">
      <formula>#REF!</formula>
      <formula>0</formula>
    </cfRule>
    <cfRule type="cellIs" dxfId="273" priority="1673" stopIfTrue="1" operator="between">
      <formula>#REF!</formula>
      <formula>#REF!</formula>
    </cfRule>
  </conditionalFormatting>
  <conditionalFormatting sqref="AI21:AJ21">
    <cfRule type="cellIs" dxfId="272" priority="143" stopIfTrue="1" operator="lessThan">
      <formula>0</formula>
    </cfRule>
  </conditionalFormatting>
  <conditionalFormatting sqref="AI11:AL11">
    <cfRule type="cellIs" dxfId="271" priority="1688" stopIfTrue="1" operator="lessThan">
      <formula>0</formula>
    </cfRule>
  </conditionalFormatting>
  <conditionalFormatting sqref="AJ12">
    <cfRule type="cellIs" dxfId="270" priority="338" stopIfTrue="1" operator="lessThan">
      <formula>0</formula>
    </cfRule>
  </conditionalFormatting>
  <conditionalFormatting sqref="AJ14">
    <cfRule type="cellIs" dxfId="269" priority="483" stopIfTrue="1" operator="lessThan">
      <formula>0</formula>
    </cfRule>
  </conditionalFormatting>
  <conditionalFormatting sqref="AJ15">
    <cfRule type="cellIs" dxfId="268" priority="24" stopIfTrue="1" operator="lessThan">
      <formula>0</formula>
    </cfRule>
  </conditionalFormatting>
  <conditionalFormatting sqref="AJ18:AJ19">
    <cfRule type="cellIs" dxfId="267" priority="165" stopIfTrue="1" operator="between">
      <formula>#REF!</formula>
      <formula>#REF!</formula>
    </cfRule>
    <cfRule type="cellIs" dxfId="266" priority="166" stopIfTrue="1" operator="between">
      <formula>#REF!</formula>
      <formula>0</formula>
    </cfRule>
    <cfRule type="cellIs" dxfId="265" priority="167" stopIfTrue="1" operator="lessThan">
      <formula>0</formula>
    </cfRule>
  </conditionalFormatting>
  <conditionalFormatting sqref="AJ23">
    <cfRule type="cellIs" dxfId="264" priority="246" stopIfTrue="1" operator="lessThan">
      <formula>0</formula>
    </cfRule>
  </conditionalFormatting>
  <conditionalFormatting sqref="AJ24">
    <cfRule type="cellIs" dxfId="263" priority="423" stopIfTrue="1" operator="between">
      <formula>#REF!</formula>
      <formula>0</formula>
    </cfRule>
    <cfRule type="cellIs" dxfId="262" priority="424" stopIfTrue="1" operator="lessThan">
      <formula>0</formula>
    </cfRule>
    <cfRule type="cellIs" dxfId="261" priority="422" stopIfTrue="1" operator="between">
      <formula>#REF!</formula>
      <formula>#REF!</formula>
    </cfRule>
  </conditionalFormatting>
  <conditionalFormatting sqref="AJ26:AJ27">
    <cfRule type="cellIs" dxfId="260" priority="1439" stopIfTrue="1" operator="lessThan">
      <formula>0</formula>
    </cfRule>
  </conditionalFormatting>
  <conditionalFormatting sqref="AJ32">
    <cfRule type="cellIs" dxfId="259" priority="2362" stopIfTrue="1" operator="lessThan">
      <formula>0</formula>
    </cfRule>
  </conditionalFormatting>
  <conditionalFormatting sqref="AJ12:AL12">
    <cfRule type="cellIs" dxfId="258" priority="326" stopIfTrue="1" operator="between">
      <formula>#REF!</formula>
      <formula>#REF!</formula>
    </cfRule>
    <cfRule type="cellIs" dxfId="257" priority="327" stopIfTrue="1" operator="between">
      <formula>#REF!</formula>
      <formula>0</formula>
    </cfRule>
  </conditionalFormatting>
  <conditionalFormatting sqref="AJ14:AL14">
    <cfRule type="cellIs" dxfId="256" priority="447" stopIfTrue="1" operator="between">
      <formula>#REF!</formula>
      <formula>0</formula>
    </cfRule>
    <cfRule type="cellIs" dxfId="255" priority="446" stopIfTrue="1" operator="between">
      <formula>#REF!</formula>
      <formula>#REF!</formula>
    </cfRule>
  </conditionalFormatting>
  <conditionalFormatting sqref="AJ15:AL15">
    <cfRule type="cellIs" dxfId="254" priority="16" stopIfTrue="1" operator="between">
      <formula>#REF!</formula>
      <formula>0</formula>
    </cfRule>
    <cfRule type="cellIs" dxfId="253" priority="15" stopIfTrue="1" operator="between">
      <formula>#REF!</formula>
      <formula>#REF!</formula>
    </cfRule>
  </conditionalFormatting>
  <conditionalFormatting sqref="AJ23:AL23">
    <cfRule type="cellIs" dxfId="252" priority="237" stopIfTrue="1" operator="between">
      <formula>#REF!</formula>
      <formula>#REF!</formula>
    </cfRule>
    <cfRule type="cellIs" dxfId="251" priority="238" stopIfTrue="1" operator="between">
      <formula>#REF!</formula>
      <formula>0</formula>
    </cfRule>
  </conditionalFormatting>
  <conditionalFormatting sqref="AJ25:AL25 AJ26:AJ27">
    <cfRule type="cellIs" dxfId="250" priority="1303" stopIfTrue="1" operator="between">
      <formula>#REF!</formula>
      <formula>0</formula>
    </cfRule>
    <cfRule type="cellIs" dxfId="249" priority="1302" stopIfTrue="1" operator="between">
      <formula>#REF!</formula>
      <formula>#REF!</formula>
    </cfRule>
  </conditionalFormatting>
  <conditionalFormatting sqref="AJ32:AL32">
    <cfRule type="cellIs" dxfId="248" priority="2360" stopIfTrue="1" operator="between">
      <formula>#REF!</formula>
      <formula>#REF!</formula>
    </cfRule>
    <cfRule type="cellIs" dxfId="247" priority="2361" stopIfTrue="1" operator="between">
      <formula>#REF!</formula>
      <formula>0</formula>
    </cfRule>
  </conditionalFormatting>
  <conditionalFormatting sqref="AJ34:AL34 AJ25:AL25">
    <cfRule type="cellIs" dxfId="246" priority="4375" stopIfTrue="1" operator="lessThan">
      <formula>0</formula>
    </cfRule>
  </conditionalFormatting>
  <conditionalFormatting sqref="AJ34:AL34">
    <cfRule type="cellIs" dxfId="245" priority="4373" stopIfTrue="1" operator="between">
      <formula>#REF!</formula>
      <formula>#REF!</formula>
    </cfRule>
    <cfRule type="cellIs" dxfId="244" priority="4374" stopIfTrue="1" operator="between">
      <formula>#REF!</formula>
      <formula>0</formula>
    </cfRule>
  </conditionalFormatting>
  <conditionalFormatting sqref="AK12:AL12">
    <cfRule type="cellIs" dxfId="243" priority="328" stopIfTrue="1" operator="lessThan">
      <formula>0</formula>
    </cfRule>
  </conditionalFormatting>
  <conditionalFormatting sqref="AK14:AL14">
    <cfRule type="cellIs" dxfId="242" priority="448" stopIfTrue="1" operator="lessThan">
      <formula>0</formula>
    </cfRule>
  </conditionalFormatting>
  <conditionalFormatting sqref="AK15:AL15">
    <cfRule type="cellIs" dxfId="241" priority="17" stopIfTrue="1" operator="lessThan">
      <formula>0</formula>
    </cfRule>
  </conditionalFormatting>
  <conditionalFormatting sqref="AK23:AL23">
    <cfRule type="cellIs" dxfId="240" priority="239" stopIfTrue="1" operator="lessThan">
      <formula>0</formula>
    </cfRule>
  </conditionalFormatting>
  <conditionalFormatting sqref="AK32:AL32">
    <cfRule type="cellIs" dxfId="239" priority="2365" stopIfTrue="1" operator="lessThan">
      <formula>0</formula>
    </cfRule>
  </conditionalFormatting>
  <conditionalFormatting sqref="AK33:AL33">
    <cfRule type="cellIs" dxfId="238" priority="2318" stopIfTrue="1" operator="between">
      <formula>#REF!</formula>
      <formula>#REF!</formula>
    </cfRule>
    <cfRule type="cellIs" dxfId="237" priority="2320" stopIfTrue="1" operator="lessThan">
      <formula>0</formula>
    </cfRule>
    <cfRule type="cellIs" dxfId="236" priority="2319" stopIfTrue="1" operator="between">
      <formula>#REF!</formula>
      <formula>0</formula>
    </cfRule>
  </conditionalFormatting>
  <conditionalFormatting sqref="AK35:AL35">
    <cfRule type="cellIs" dxfId="235" priority="4056" stopIfTrue="1" operator="between">
      <formula>#REF!</formula>
      <formula>0</formula>
    </cfRule>
    <cfRule type="cellIs" dxfId="234" priority="4055" stopIfTrue="1" operator="between">
      <formula>#REF!</formula>
      <formula>#REF!</formula>
    </cfRule>
    <cfRule type="cellIs" dxfId="233" priority="4057" stopIfTrue="1" operator="lessThan">
      <formula>0</formula>
    </cfRule>
  </conditionalFormatting>
  <conditionalFormatting sqref="AL9">
    <cfRule type="cellIs" dxfId="232" priority="58" stopIfTrue="1" operator="lessThan">
      <formula>0</formula>
    </cfRule>
    <cfRule type="cellIs" dxfId="231" priority="57" stopIfTrue="1" operator="between">
      <formula>#REF!</formula>
      <formula>0</formula>
    </cfRule>
    <cfRule type="cellIs" dxfId="230" priority="56" stopIfTrue="1" operator="between">
      <formula>#REF!</formula>
      <formula>#REF!</formula>
    </cfRule>
  </conditionalFormatting>
  <conditionalFormatting sqref="AL16">
    <cfRule type="cellIs" dxfId="229" priority="3037" stopIfTrue="1" operator="lessThan">
      <formula>0</formula>
    </cfRule>
  </conditionalFormatting>
  <conditionalFormatting sqref="AL20:AL21">
    <cfRule type="cellIs" dxfId="228" priority="148" stopIfTrue="1" operator="lessThan">
      <formula>0</formula>
    </cfRule>
  </conditionalFormatting>
  <conditionalFormatting sqref="AL16:AN16">
    <cfRule type="cellIs" dxfId="227" priority="3035" stopIfTrue="1" operator="between">
      <formula>#REF!</formula>
      <formula>#REF!</formula>
    </cfRule>
    <cfRule type="cellIs" dxfId="226" priority="3036" stopIfTrue="1" operator="between">
      <formula>#REF!</formula>
      <formula>0</formula>
    </cfRule>
  </conditionalFormatting>
  <conditionalFormatting sqref="AL20:AN21">
    <cfRule type="cellIs" dxfId="225" priority="139" stopIfTrue="1" operator="between">
      <formula>#REF!</formula>
      <formula>#REF!</formula>
    </cfRule>
    <cfRule type="cellIs" dxfId="224" priority="140" stopIfTrue="1" operator="between">
      <formula>#REF!</formula>
      <formula>0</formula>
    </cfRule>
  </conditionalFormatting>
  <conditionalFormatting sqref="AM21">
    <cfRule type="cellIs" dxfId="223" priority="149" stopIfTrue="1" operator="lessThan">
      <formula>0</formula>
    </cfRule>
  </conditionalFormatting>
  <conditionalFormatting sqref="AM16:AN16">
    <cfRule type="cellIs" dxfId="222" priority="3598" stopIfTrue="1" operator="lessThan">
      <formula>0</formula>
    </cfRule>
  </conditionalFormatting>
  <conditionalFormatting sqref="AM20:AN20">
    <cfRule type="cellIs" dxfId="221" priority="3835" stopIfTrue="1" operator="lessThan">
      <formula>0</formula>
    </cfRule>
  </conditionalFormatting>
  <conditionalFormatting sqref="AN12">
    <cfRule type="cellIs" dxfId="220" priority="336" stopIfTrue="1" operator="lessThan">
      <formula>0</formula>
    </cfRule>
  </conditionalFormatting>
  <conditionalFormatting sqref="AN14:AN15">
    <cfRule type="cellIs" dxfId="219" priority="22" stopIfTrue="1" operator="lessThan">
      <formula>0</formula>
    </cfRule>
  </conditionalFormatting>
  <conditionalFormatting sqref="AN21">
    <cfRule type="cellIs" dxfId="218" priority="151" stopIfTrue="1" operator="lessThan">
      <formula>0</formula>
    </cfRule>
  </conditionalFormatting>
  <conditionalFormatting sqref="AN23">
    <cfRule type="cellIs" dxfId="217" priority="244" stopIfTrue="1" operator="lessThan">
      <formula>0</formula>
    </cfRule>
  </conditionalFormatting>
  <conditionalFormatting sqref="AN27:AN28">
    <cfRule type="cellIs" dxfId="216" priority="3230" stopIfTrue="1" operator="between">
      <formula>#REF!</formula>
      <formula>#REF!</formula>
    </cfRule>
    <cfRule type="cellIs" dxfId="215" priority="3232" stopIfTrue="1" operator="lessThan">
      <formula>0</formula>
    </cfRule>
    <cfRule type="cellIs" dxfId="214" priority="3231" stopIfTrue="1" operator="between">
      <formula>#REF!</formula>
      <formula>0</formula>
    </cfRule>
  </conditionalFormatting>
  <conditionalFormatting sqref="AN32">
    <cfRule type="cellIs" dxfId="213" priority="2191" stopIfTrue="1" operator="lessThan">
      <formula>0</formula>
    </cfRule>
  </conditionalFormatting>
  <conditionalFormatting sqref="AN12:AP12">
    <cfRule type="cellIs" dxfId="212" priority="324" stopIfTrue="1" operator="between">
      <formula>#REF!</formula>
      <formula>#REF!</formula>
    </cfRule>
    <cfRule type="cellIs" dxfId="211" priority="325" stopIfTrue="1" operator="between">
      <formula>#REF!</formula>
      <formula>0</formula>
    </cfRule>
  </conditionalFormatting>
  <conditionalFormatting sqref="AN14:AP15">
    <cfRule type="cellIs" dxfId="210" priority="13" stopIfTrue="1" operator="between">
      <formula>#REF!</formula>
      <formula>#REF!</formula>
    </cfRule>
    <cfRule type="cellIs" dxfId="209" priority="14" stopIfTrue="1" operator="between">
      <formula>#REF!</formula>
      <formula>0</formula>
    </cfRule>
  </conditionalFormatting>
  <conditionalFormatting sqref="AN23:AP23">
    <cfRule type="cellIs" dxfId="208" priority="236" stopIfTrue="1" operator="between">
      <formula>#REF!</formula>
      <formula>0</formula>
    </cfRule>
    <cfRule type="cellIs" dxfId="207" priority="235" stopIfTrue="1" operator="between">
      <formula>#REF!</formula>
      <formula>#REF!</formula>
    </cfRule>
  </conditionalFormatting>
  <conditionalFormatting sqref="AN32:AP32">
    <cfRule type="cellIs" dxfId="206" priority="2190" stopIfTrue="1" operator="between">
      <formula>#REF!</formula>
      <formula>0</formula>
    </cfRule>
    <cfRule type="cellIs" dxfId="205" priority="2189" stopIfTrue="1" operator="between">
      <formula>#REF!</formula>
      <formula>#REF!</formula>
    </cfRule>
  </conditionalFormatting>
  <conditionalFormatting sqref="AO12">
    <cfRule type="cellIs" dxfId="204" priority="337" stopIfTrue="1" operator="lessThan">
      <formula>0</formula>
    </cfRule>
  </conditionalFormatting>
  <conditionalFormatting sqref="AO14:AO15">
    <cfRule type="cellIs" dxfId="203" priority="23" stopIfTrue="1" operator="lessThan">
      <formula>0</formula>
    </cfRule>
  </conditionalFormatting>
  <conditionalFormatting sqref="AO23">
    <cfRule type="cellIs" dxfId="202" priority="245" stopIfTrue="1" operator="lessThan">
      <formula>0</formula>
    </cfRule>
  </conditionalFormatting>
  <conditionalFormatting sqref="AO32">
    <cfRule type="cellIs" dxfId="201" priority="2194" stopIfTrue="1" operator="lessThan">
      <formula>0</formula>
    </cfRule>
  </conditionalFormatting>
  <conditionalFormatting sqref="AP9">
    <cfRule type="cellIs" dxfId="200" priority="1916" stopIfTrue="1" operator="between">
      <formula>#REF!</formula>
      <formula>#REF!</formula>
    </cfRule>
    <cfRule type="cellIs" dxfId="199" priority="1918" stopIfTrue="1" operator="lessThan">
      <formula>0</formula>
    </cfRule>
    <cfRule type="cellIs" dxfId="198" priority="1917" stopIfTrue="1" operator="between">
      <formula>#REF!</formula>
      <formula>0</formula>
    </cfRule>
  </conditionalFormatting>
  <conditionalFormatting sqref="AP12">
    <cfRule type="cellIs" dxfId="197" priority="339" stopIfTrue="1" operator="lessThan">
      <formula>0</formula>
    </cfRule>
  </conditionalFormatting>
  <conditionalFormatting sqref="AP14:AP15">
    <cfRule type="cellIs" dxfId="196" priority="25" stopIfTrue="1" operator="lessThan">
      <formula>0</formula>
    </cfRule>
  </conditionalFormatting>
  <conditionalFormatting sqref="AP23">
    <cfRule type="cellIs" dxfId="195" priority="247" stopIfTrue="1" operator="lessThan">
      <formula>0</formula>
    </cfRule>
  </conditionalFormatting>
  <conditionalFormatting sqref="AP32">
    <cfRule type="cellIs" dxfId="194" priority="2371" stopIfTrue="1" operator="lessThan">
      <formula>0</formula>
    </cfRule>
  </conditionalFormatting>
  <conditionalFormatting sqref="AR9">
    <cfRule type="cellIs" dxfId="193" priority="1556" stopIfTrue="1" operator="between">
      <formula>#REF!</formula>
      <formula>0</formula>
    </cfRule>
    <cfRule type="cellIs" dxfId="192" priority="1555" stopIfTrue="1" operator="between">
      <formula>#REF!</formula>
      <formula>#REF!</formula>
    </cfRule>
    <cfRule type="cellIs" dxfId="191" priority="1557" stopIfTrue="1" operator="lessThan">
      <formula>0</formula>
    </cfRule>
  </conditionalFormatting>
  <conditionalFormatting sqref="AR11">
    <cfRule type="cellIs" dxfId="190" priority="1009" stopIfTrue="1" operator="lessThan">
      <formula>0</formula>
    </cfRule>
    <cfRule type="cellIs" dxfId="189" priority="1008" stopIfTrue="1" operator="between">
      <formula>#REF!</formula>
      <formula>0</formula>
    </cfRule>
    <cfRule type="cellIs" dxfId="188" priority="1007" stopIfTrue="1" operator="between">
      <formula>#REF!</formula>
      <formula>#REF!</formula>
    </cfRule>
  </conditionalFormatting>
  <conditionalFormatting sqref="AR18">
    <cfRule type="cellIs" dxfId="187" priority="47" stopIfTrue="1" operator="lessThan">
      <formula>0</formula>
    </cfRule>
    <cfRule type="cellIs" dxfId="186" priority="46" stopIfTrue="1" operator="between">
      <formula>#REF!</formula>
      <formula>0</formula>
    </cfRule>
    <cfRule type="cellIs" dxfId="185" priority="45" stopIfTrue="1" operator="between">
      <formula>#REF!</formula>
      <formula>#REF!</formula>
    </cfRule>
  </conditionalFormatting>
  <conditionalFormatting sqref="AR21">
    <cfRule type="cellIs" dxfId="184" priority="152" stopIfTrue="1" operator="lessThan">
      <formula>0</formula>
    </cfRule>
  </conditionalFormatting>
  <conditionalFormatting sqref="AR21:AT21">
    <cfRule type="cellIs" dxfId="183" priority="144" stopIfTrue="1" operator="between">
      <formula>#REF!</formula>
      <formula>#REF!</formula>
    </cfRule>
    <cfRule type="cellIs" dxfId="182" priority="145" stopIfTrue="1" operator="between">
      <formula>#REF!</formula>
      <formula>0</formula>
    </cfRule>
  </conditionalFormatting>
  <conditionalFormatting sqref="AS33">
    <cfRule type="cellIs" dxfId="181" priority="2314" stopIfTrue="1" operator="lessThan">
      <formula>0</formula>
    </cfRule>
    <cfRule type="cellIs" dxfId="180" priority="2313" stopIfTrue="1" operator="between">
      <formula>#REF!</formula>
      <formula>0</formula>
    </cfRule>
    <cfRule type="cellIs" dxfId="179" priority="2312" stopIfTrue="1" operator="between">
      <formula>#REF!</formula>
      <formula>#REF!</formula>
    </cfRule>
  </conditionalFormatting>
  <conditionalFormatting sqref="AS21:AT21">
    <cfRule type="cellIs" dxfId="178" priority="146" stopIfTrue="1" operator="lessThan">
      <formula>0</formula>
    </cfRule>
  </conditionalFormatting>
  <conditionalFormatting sqref="AT9">
    <cfRule type="cellIs" dxfId="177" priority="1422" stopIfTrue="1" operator="lessThan">
      <formula>0</formula>
    </cfRule>
    <cfRule type="cellIs" dxfId="176" priority="1420" stopIfTrue="1" operator="between">
      <formula>#REF!</formula>
      <formula>#REF!</formula>
    </cfRule>
    <cfRule type="cellIs" dxfId="175" priority="1421" stopIfTrue="1" operator="between">
      <formula>#REF!</formula>
      <formula>0</formula>
    </cfRule>
  </conditionalFormatting>
  <conditionalFormatting sqref="AT11">
    <cfRule type="cellIs" dxfId="174" priority="1010" stopIfTrue="1" operator="between">
      <formula>#REF!</formula>
      <formula>#REF!</formula>
    </cfRule>
    <cfRule type="cellIs" dxfId="173" priority="1011" stopIfTrue="1" operator="between">
      <formula>#REF!</formula>
      <formula>0</formula>
    </cfRule>
    <cfRule type="cellIs" dxfId="172" priority="1012" stopIfTrue="1" operator="lessThan">
      <formula>0</formula>
    </cfRule>
  </conditionalFormatting>
  <conditionalFormatting sqref="AT12">
    <cfRule type="cellIs" dxfId="171" priority="340" stopIfTrue="1" operator="lessThan">
      <formula>0</formula>
    </cfRule>
  </conditionalFormatting>
  <conditionalFormatting sqref="AT14:AT15">
    <cfRule type="cellIs" dxfId="170" priority="26" stopIfTrue="1" operator="lessThan">
      <formula>0</formula>
    </cfRule>
  </conditionalFormatting>
  <conditionalFormatting sqref="AT23">
    <cfRule type="cellIs" dxfId="169" priority="248" stopIfTrue="1" operator="lessThan">
      <formula>0</formula>
    </cfRule>
  </conditionalFormatting>
  <conditionalFormatting sqref="AT32">
    <cfRule type="cellIs" dxfId="168" priority="2374" stopIfTrue="1" operator="lessThan">
      <formula>0</formula>
    </cfRule>
  </conditionalFormatting>
  <conditionalFormatting sqref="AT12:AV12">
    <cfRule type="cellIs" dxfId="167" priority="330" stopIfTrue="1" operator="between">
      <formula>#REF!</formula>
      <formula>0</formula>
    </cfRule>
    <cfRule type="cellIs" dxfId="166" priority="329" stopIfTrue="1" operator="between">
      <formula>#REF!</formula>
      <formula>#REF!</formula>
    </cfRule>
  </conditionalFormatting>
  <conditionalFormatting sqref="AT14:AV15">
    <cfRule type="cellIs" dxfId="165" priority="18" stopIfTrue="1" operator="between">
      <formula>#REF!</formula>
      <formula>#REF!</formula>
    </cfRule>
    <cfRule type="cellIs" dxfId="164" priority="19" stopIfTrue="1" operator="between">
      <formula>#REF!</formula>
      <formula>0</formula>
    </cfRule>
  </conditionalFormatting>
  <conditionalFormatting sqref="AT23:AV23">
    <cfRule type="cellIs" dxfId="163" priority="241" stopIfTrue="1" operator="between">
      <formula>#REF!</formula>
      <formula>0</formula>
    </cfRule>
    <cfRule type="cellIs" dxfId="162" priority="240" stopIfTrue="1" operator="between">
      <formula>#REF!</formula>
      <formula>#REF!</formula>
    </cfRule>
  </conditionalFormatting>
  <conditionalFormatting sqref="AT32:AV32">
    <cfRule type="cellIs" dxfId="161" priority="2372" stopIfTrue="1" operator="between">
      <formula>#REF!</formula>
      <formula>#REF!</formula>
    </cfRule>
    <cfRule type="cellIs" dxfId="160" priority="2373" stopIfTrue="1" operator="between">
      <formula>#REF!</formula>
      <formula>0</formula>
    </cfRule>
  </conditionalFormatting>
  <conditionalFormatting sqref="AU12:AV12">
    <cfRule type="cellIs" dxfId="159" priority="331" stopIfTrue="1" operator="lessThan">
      <formula>0</formula>
    </cfRule>
  </conditionalFormatting>
  <conditionalFormatting sqref="AU14:AV15">
    <cfRule type="cellIs" dxfId="158" priority="20" stopIfTrue="1" operator="lessThan">
      <formula>0</formula>
    </cfRule>
  </conditionalFormatting>
  <conditionalFormatting sqref="AU23:AV23">
    <cfRule type="cellIs" dxfId="157" priority="242" stopIfTrue="1" operator="lessThan">
      <formula>0</formula>
    </cfRule>
  </conditionalFormatting>
  <conditionalFormatting sqref="AU32:AV32">
    <cfRule type="cellIs" dxfId="156" priority="2377" stopIfTrue="1" operator="lessThan">
      <formula>0</formula>
    </cfRule>
  </conditionalFormatting>
  <conditionalFormatting sqref="AV9">
    <cfRule type="cellIs" dxfId="155" priority="735" stopIfTrue="1" operator="lessThan">
      <formula>0</formula>
    </cfRule>
    <cfRule type="cellIs" dxfId="154" priority="734" stopIfTrue="1" operator="between">
      <formula>#REF!</formula>
      <formula>0</formula>
    </cfRule>
    <cfRule type="cellIs" dxfId="153" priority="733" stopIfTrue="1" operator="between">
      <formula>#REF!</formula>
      <formula>#REF!</formula>
    </cfRule>
  </conditionalFormatting>
  <conditionalFormatting sqref="AV11">
    <cfRule type="cellIs" dxfId="152" priority="1002" stopIfTrue="1" operator="between">
      <formula>#REF!</formula>
      <formula>0</formula>
    </cfRule>
    <cfRule type="cellIs" dxfId="151" priority="1001" stopIfTrue="1" operator="between">
      <formula>#REF!</formula>
      <formula>#REF!</formula>
    </cfRule>
    <cfRule type="cellIs" dxfId="150" priority="1003" stopIfTrue="1" operator="lessThan">
      <formula>0</formula>
    </cfRule>
  </conditionalFormatting>
  <conditionalFormatting sqref="AV21">
    <cfRule type="cellIs" dxfId="149" priority="155" stopIfTrue="1" operator="lessThan">
      <formula>0</formula>
    </cfRule>
    <cfRule type="cellIs" dxfId="148" priority="154" stopIfTrue="1" operator="between">
      <formula>#REF!</formula>
      <formula>0</formula>
    </cfRule>
    <cfRule type="cellIs" dxfId="147" priority="153" stopIfTrue="1" operator="between">
      <formula>#REF!</formula>
      <formula>#REF!</formula>
    </cfRule>
  </conditionalFormatting>
  <conditionalFormatting sqref="AX9">
    <cfRule type="cellIs" dxfId="146" priority="730" stopIfTrue="1" operator="between">
      <formula>#REF!</formula>
      <formula>#REF!</formula>
    </cfRule>
    <cfRule type="cellIs" dxfId="145" priority="731" stopIfTrue="1" operator="between">
      <formula>#REF!</formula>
      <formula>0</formula>
    </cfRule>
    <cfRule type="cellIs" dxfId="144" priority="732" stopIfTrue="1" operator="lessThan">
      <formula>0</formula>
    </cfRule>
  </conditionalFormatting>
  <conditionalFormatting sqref="AX11">
    <cfRule type="cellIs" dxfId="143" priority="1006" stopIfTrue="1" operator="lessThan">
      <formula>0</formula>
    </cfRule>
  </conditionalFormatting>
  <conditionalFormatting sqref="AX11:AX12">
    <cfRule type="cellIs" dxfId="142" priority="341" stopIfTrue="1" operator="between">
      <formula>#REF!</formula>
      <formula>#REF!</formula>
    </cfRule>
    <cfRule type="cellIs" dxfId="141" priority="342" stopIfTrue="1" operator="between">
      <formula>#REF!</formula>
      <formula>0</formula>
    </cfRule>
  </conditionalFormatting>
  <conditionalFormatting sqref="AX12">
    <cfRule type="cellIs" dxfId="140" priority="343" stopIfTrue="1" operator="lessThan">
      <formula>0</formula>
    </cfRule>
  </conditionalFormatting>
  <conditionalFormatting sqref="AX14:AX15">
    <cfRule type="cellIs" dxfId="139" priority="29" stopIfTrue="1" operator="lessThan">
      <formula>0</formula>
    </cfRule>
    <cfRule type="cellIs" dxfId="138" priority="27" stopIfTrue="1" operator="between">
      <formula>#REF!</formula>
      <formula>#REF!</formula>
    </cfRule>
    <cfRule type="cellIs" dxfId="137" priority="28" stopIfTrue="1" operator="between">
      <formula>#REF!</formula>
      <formula>0</formula>
    </cfRule>
  </conditionalFormatting>
  <conditionalFormatting sqref="AX21">
    <cfRule type="cellIs" dxfId="136" priority="126" stopIfTrue="1" operator="lessThan">
      <formula>0</formula>
    </cfRule>
    <cfRule type="cellIs" dxfId="135" priority="124" stopIfTrue="1" operator="between">
      <formula>#REF!</formula>
      <formula>#REF!</formula>
    </cfRule>
    <cfRule type="cellIs" dxfId="134" priority="125" stopIfTrue="1" operator="between">
      <formula>#REF!</formula>
      <formula>0</formula>
    </cfRule>
  </conditionalFormatting>
  <conditionalFormatting sqref="AX23">
    <cfRule type="cellIs" dxfId="133" priority="249" stopIfTrue="1" operator="between">
      <formula>#REF!</formula>
      <formula>#REF!</formula>
    </cfRule>
    <cfRule type="cellIs" dxfId="132" priority="251" stopIfTrue="1" operator="lessThan">
      <formula>0</formula>
    </cfRule>
    <cfRule type="cellIs" dxfId="131" priority="250" stopIfTrue="1" operator="between">
      <formula>#REF!</formula>
      <formula>0</formula>
    </cfRule>
  </conditionalFormatting>
  <conditionalFormatting sqref="AX32">
    <cfRule type="cellIs" dxfId="130" priority="2381" stopIfTrue="1" operator="between">
      <formula>#REF!</formula>
      <formula>#REF!</formula>
    </cfRule>
    <cfRule type="cellIs" dxfId="129" priority="2382" stopIfTrue="1" operator="between">
      <formula>#REF!</formula>
      <formula>0</formula>
    </cfRule>
    <cfRule type="cellIs" dxfId="128" priority="2383" stopIfTrue="1" operator="lessThan">
      <formula>0</formula>
    </cfRule>
  </conditionalFormatting>
  <conditionalFormatting sqref="AZ9">
    <cfRule type="cellIs" dxfId="127" priority="2869" stopIfTrue="1" operator="lessThan">
      <formula>0</formula>
    </cfRule>
  </conditionalFormatting>
  <conditionalFormatting sqref="AZ9:BA9">
    <cfRule type="cellIs" dxfId="126" priority="2868" stopIfTrue="1" operator="between">
      <formula>#REF!</formula>
      <formula>0</formula>
    </cfRule>
    <cfRule type="cellIs" dxfId="125" priority="2867" stopIfTrue="1" operator="between">
      <formula>#REF!</formula>
      <formula>#REF!</formula>
    </cfRule>
  </conditionalFormatting>
  <conditionalFormatting sqref="BA9">
    <cfRule type="cellIs" dxfId="124" priority="2872" stopIfTrue="1" operator="lessThan">
      <formula>0</formula>
    </cfRule>
  </conditionalFormatting>
  <printOptions horizontalCentered="1"/>
  <pageMargins left="0" right="0" top="0.78740157480314998" bottom="0.511811023622047" header="0.39370078740157499" footer="0.511811023622047"/>
  <pageSetup paperSize="9" scale="55" fitToHeight="0" orientation="landscape" horizontalDpi="300" verticalDpi="300" r:id="rId1"/>
  <headerFooter alignWithMargins="0">
    <oddFooter>&amp;R&amp;"-,Bold"&amp;12Salinan: APMM / GAM *&amp;"-,Regular"&amp;11
*&amp;9 Potong yang mana berkenaan</oddFooter>
  </headerFooter>
  <rowBreaks count="1" manualBreakCount="1">
    <brk id="51" max="6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0"/>
    <pageSetUpPr fitToPage="1"/>
  </sheetPr>
  <dimension ref="A1:JB1174"/>
  <sheetViews>
    <sheetView tabSelected="1" view="pageBreakPreview" topLeftCell="A57" zoomScale="60" zoomScaleNormal="30" workbookViewId="0">
      <selection activeCell="M88" sqref="M88"/>
    </sheetView>
  </sheetViews>
  <sheetFormatPr defaultColWidth="9" defaultRowHeight="18" customHeight="1"/>
  <cols>
    <col min="1" max="1" width="14.85546875" style="2" customWidth="1"/>
    <col min="2" max="2" width="9" style="3"/>
    <col min="3" max="3" width="14.85546875" style="2" customWidth="1"/>
    <col min="4" max="4" width="9" style="3"/>
    <col min="5" max="5" width="14.140625" style="4" customWidth="1"/>
    <col min="6" max="6" width="14.42578125" style="5" customWidth="1"/>
    <col min="7" max="7" width="17.28515625" style="5" customWidth="1"/>
    <col min="8" max="8" width="16.42578125" style="4" customWidth="1"/>
    <col min="9" max="9" width="18" style="6" customWidth="1"/>
    <col min="10" max="10" width="20.28515625" style="6" customWidth="1"/>
    <col min="11" max="11" width="42.7109375" style="6" customWidth="1"/>
    <col min="12" max="12" width="20.140625" style="7" customWidth="1"/>
    <col min="13" max="13" width="22.42578125" style="8" customWidth="1"/>
    <col min="14" max="14" width="18.140625" style="8" customWidth="1"/>
    <col min="15" max="15" width="16.42578125" style="6" customWidth="1"/>
    <col min="16" max="16" width="21.5703125" style="6" customWidth="1"/>
    <col min="17" max="17" width="74" style="7" customWidth="1"/>
    <col min="18" max="18" width="15" style="9" customWidth="1"/>
    <col min="19" max="19" width="15.7109375" style="10" customWidth="1"/>
    <col min="20" max="20" width="12.7109375" style="9" customWidth="1"/>
    <col min="21" max="21" width="14.140625" style="4" customWidth="1"/>
    <col min="22" max="22" width="32.140625" style="6" customWidth="1"/>
    <col min="23" max="23" width="3" style="11" customWidth="1"/>
    <col min="24" max="24" width="2.7109375" style="12" customWidth="1"/>
    <col min="25" max="25" width="14.7109375" style="12" customWidth="1"/>
    <col min="26" max="26" width="9" style="12"/>
    <col min="27" max="45" width="3.7109375" style="12" customWidth="1"/>
    <col min="46" max="46" width="2.7109375" style="12" customWidth="1"/>
    <col min="47" max="244" width="3.7109375" style="12" customWidth="1"/>
    <col min="245" max="245" width="1.7109375" style="12" customWidth="1"/>
    <col min="246" max="246" width="11.28515625" style="12" customWidth="1"/>
    <col min="247" max="247" width="10" style="12" customWidth="1"/>
    <col min="248" max="248" width="11.85546875" style="12" customWidth="1"/>
    <col min="249" max="249" width="13.7109375" style="12" customWidth="1"/>
    <col min="250" max="250" width="40.85546875" style="12" customWidth="1"/>
    <col min="251" max="251" width="13.7109375" style="12" customWidth="1"/>
    <col min="252" max="252" width="31.140625" style="12" customWidth="1"/>
    <col min="253" max="254" width="13.7109375" style="12" customWidth="1"/>
    <col min="255" max="255" width="18.28515625" style="12" customWidth="1"/>
    <col min="256" max="256" width="18.140625" style="12" customWidth="1"/>
    <col min="257" max="257" width="10.7109375" style="12" customWidth="1"/>
    <col min="258" max="258" width="9.7109375" style="12" customWidth="1"/>
    <col min="259" max="259" width="17.85546875" style="12" customWidth="1"/>
    <col min="260" max="260" width="1.7109375" style="12" customWidth="1"/>
    <col min="261" max="262" width="3.7109375" style="12" customWidth="1"/>
    <col min="263" max="16384" width="9" style="2"/>
  </cols>
  <sheetData>
    <row r="1" spans="1:262" ht="18" customHeight="1">
      <c r="E1" s="13"/>
      <c r="F1" s="14"/>
      <c r="G1" s="14"/>
      <c r="H1" s="13"/>
      <c r="I1" s="46"/>
      <c r="J1" s="46"/>
      <c r="K1" s="46"/>
      <c r="L1" s="47"/>
      <c r="M1" s="48"/>
      <c r="N1" s="48"/>
      <c r="O1" s="46"/>
      <c r="P1" s="46"/>
      <c r="Q1" s="47"/>
      <c r="R1" s="80"/>
      <c r="S1" s="81"/>
      <c r="V1" s="82" t="s">
        <v>70</v>
      </c>
    </row>
    <row r="2" spans="1:262" ht="17.25" customHeight="1">
      <c r="E2" s="13"/>
      <c r="F2" s="15" t="s">
        <v>71</v>
      </c>
      <c r="G2" s="787" t="s">
        <v>72</v>
      </c>
      <c r="H2" s="16" t="s">
        <v>73</v>
      </c>
      <c r="I2" s="792">
        <v>45296</v>
      </c>
      <c r="K2" s="46" t="s">
        <v>65</v>
      </c>
      <c r="L2" s="47"/>
      <c r="M2" s="48"/>
      <c r="N2" s="48"/>
      <c r="O2" s="46"/>
      <c r="P2" s="46"/>
      <c r="Q2" s="47"/>
      <c r="R2" s="80"/>
      <c r="S2" s="81"/>
      <c r="T2" s="80"/>
      <c r="U2" s="13"/>
      <c r="V2" s="46"/>
    </row>
    <row r="3" spans="1:262" ht="24.75" customHeight="1">
      <c r="E3" s="13"/>
      <c r="F3" s="17" t="s">
        <v>74</v>
      </c>
      <c r="G3" s="788"/>
      <c r="H3" s="18" t="s">
        <v>75</v>
      </c>
      <c r="I3" s="793"/>
      <c r="K3" s="46"/>
      <c r="L3" s="47"/>
      <c r="M3" s="48"/>
      <c r="N3" s="48"/>
      <c r="O3" s="46"/>
      <c r="P3" s="46"/>
      <c r="Q3" s="47"/>
      <c r="R3" s="80"/>
      <c r="S3" s="81"/>
      <c r="T3" s="80"/>
      <c r="U3" s="13"/>
      <c r="V3" s="46"/>
    </row>
    <row r="4" spans="1:262" ht="6" customHeight="1">
      <c r="E4" s="13"/>
      <c r="F4" s="14"/>
      <c r="G4" s="14"/>
      <c r="H4" s="13"/>
      <c r="I4" s="46" t="s">
        <v>23</v>
      </c>
      <c r="J4" s="46"/>
      <c r="K4" s="46"/>
      <c r="L4" s="47"/>
      <c r="M4" s="48"/>
      <c r="N4" s="48"/>
      <c r="O4" s="46"/>
      <c r="P4" s="46"/>
      <c r="Q4" s="47"/>
      <c r="R4" s="80"/>
      <c r="S4" s="81"/>
      <c r="T4" s="80"/>
      <c r="U4" s="13"/>
      <c r="V4" s="46"/>
    </row>
    <row r="5" spans="1:262" ht="18" customHeight="1">
      <c r="E5" s="19"/>
      <c r="F5" s="789" t="s">
        <v>76</v>
      </c>
      <c r="G5" s="789"/>
      <c r="H5" s="789"/>
      <c r="I5" s="789"/>
      <c r="J5" s="49"/>
      <c r="K5" s="49"/>
      <c r="L5" s="50"/>
      <c r="M5" s="51"/>
      <c r="N5" s="51"/>
      <c r="O5" s="49"/>
      <c r="P5" s="49"/>
      <c r="Q5" s="50"/>
      <c r="R5" s="83"/>
      <c r="S5" s="84"/>
      <c r="T5" s="83"/>
      <c r="U5" s="19"/>
      <c r="V5" s="85" t="s">
        <v>77</v>
      </c>
      <c r="W5" s="49"/>
    </row>
    <row r="6" spans="1:262" ht="18" customHeight="1">
      <c r="E6" s="789" t="s">
        <v>78</v>
      </c>
      <c r="F6" s="789"/>
      <c r="G6" s="789"/>
      <c r="H6" s="789"/>
      <c r="I6" s="789"/>
      <c r="J6" s="49"/>
      <c r="K6" s="49"/>
      <c r="L6" s="50"/>
      <c r="M6" s="51"/>
      <c r="N6" s="51"/>
      <c r="O6" s="49"/>
      <c r="P6" s="49"/>
      <c r="Q6" s="50"/>
      <c r="R6" s="83"/>
      <c r="S6" s="84"/>
      <c r="T6" s="83"/>
      <c r="U6" s="19"/>
      <c r="V6" s="86" t="s">
        <v>79</v>
      </c>
      <c r="W6" s="49"/>
    </row>
    <row r="7" spans="1:262" ht="15" customHeight="1">
      <c r="E7" s="19"/>
      <c r="F7" s="21"/>
      <c r="G7" s="22" t="s">
        <v>80</v>
      </c>
      <c r="H7" s="21"/>
      <c r="I7" s="49"/>
      <c r="J7" s="49"/>
      <c r="K7" s="49"/>
      <c r="L7" s="50"/>
      <c r="M7" s="51"/>
      <c r="N7" s="51"/>
      <c r="O7" s="49"/>
      <c r="P7" s="49"/>
      <c r="Q7" s="50"/>
      <c r="R7" s="83"/>
      <c r="S7" s="84"/>
      <c r="T7" s="83"/>
      <c r="U7" s="19"/>
      <c r="V7" s="49"/>
      <c r="W7" s="49"/>
    </row>
    <row r="8" spans="1:262" ht="18.75" customHeight="1">
      <c r="E8" s="19"/>
      <c r="F8" s="23"/>
      <c r="G8" s="22" t="s">
        <v>81</v>
      </c>
      <c r="H8" s="19"/>
      <c r="I8" s="49"/>
      <c r="J8" s="49"/>
      <c r="K8" s="49"/>
      <c r="L8" s="50"/>
      <c r="M8" s="51"/>
      <c r="N8" s="51"/>
      <c r="O8" s="49"/>
      <c r="P8" s="49"/>
      <c r="Q8" s="50"/>
      <c r="R8" s="83"/>
      <c r="S8" s="84"/>
      <c r="T8" s="83"/>
      <c r="U8" s="19"/>
      <c r="V8" s="49"/>
      <c r="W8" s="49"/>
    </row>
    <row r="9" spans="1:262" s="1" customFormat="1" ht="30" customHeight="1">
      <c r="B9" s="24"/>
      <c r="D9" s="24"/>
      <c r="E9" s="23"/>
      <c r="F9" s="25"/>
      <c r="G9" s="25"/>
      <c r="H9" s="23"/>
      <c r="I9" s="790" t="s">
        <v>82</v>
      </c>
      <c r="J9" s="791"/>
      <c r="K9" s="791"/>
      <c r="L9" s="791"/>
      <c r="M9" s="761" t="s">
        <v>83</v>
      </c>
      <c r="N9" s="762"/>
      <c r="O9" s="762"/>
      <c r="P9" s="762"/>
      <c r="Q9" s="763" t="s">
        <v>84</v>
      </c>
      <c r="R9" s="764"/>
      <c r="S9" s="764"/>
      <c r="T9" s="764"/>
      <c r="U9" s="765"/>
      <c r="V9" s="87"/>
      <c r="W9" s="87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88"/>
      <c r="AO9" s="88"/>
      <c r="AP9" s="88"/>
      <c r="AQ9" s="88"/>
      <c r="AR9" s="88"/>
      <c r="AS9" s="88"/>
      <c r="AT9" s="88"/>
      <c r="AU9" s="88"/>
      <c r="AV9" s="88"/>
      <c r="AW9" s="88"/>
      <c r="AX9" s="88"/>
      <c r="AY9" s="88"/>
      <c r="AZ9" s="88"/>
      <c r="BA9" s="88"/>
      <c r="BB9" s="88"/>
      <c r="BC9" s="88"/>
      <c r="BD9" s="88"/>
      <c r="BE9" s="88"/>
      <c r="BF9" s="88"/>
      <c r="BG9" s="88"/>
      <c r="BH9" s="88"/>
      <c r="BI9" s="88"/>
      <c r="BJ9" s="88"/>
      <c r="BK9" s="88"/>
      <c r="BL9" s="88"/>
      <c r="BM9" s="88"/>
      <c r="BN9" s="88"/>
      <c r="BO9" s="88"/>
      <c r="BP9" s="88"/>
      <c r="BQ9" s="88"/>
      <c r="BR9" s="88"/>
      <c r="BS9" s="88"/>
      <c r="BT9" s="88"/>
      <c r="BU9" s="88"/>
      <c r="BV9" s="88"/>
      <c r="BW9" s="88"/>
      <c r="BX9" s="88"/>
      <c r="BY9" s="88"/>
      <c r="BZ9" s="88"/>
      <c r="CA9" s="88"/>
      <c r="CB9" s="88"/>
      <c r="CC9" s="88"/>
      <c r="CD9" s="88"/>
      <c r="CE9" s="88"/>
      <c r="CF9" s="88"/>
      <c r="CG9" s="88"/>
      <c r="CH9" s="88"/>
      <c r="CI9" s="88"/>
      <c r="CJ9" s="88"/>
      <c r="CK9" s="88"/>
      <c r="CL9" s="88"/>
      <c r="CM9" s="88"/>
      <c r="CN9" s="88"/>
      <c r="CO9" s="88"/>
      <c r="CP9" s="88"/>
      <c r="CQ9" s="88"/>
      <c r="CR9" s="88"/>
      <c r="CS9" s="88"/>
      <c r="CT9" s="88"/>
      <c r="CU9" s="88"/>
      <c r="CV9" s="88"/>
      <c r="CW9" s="88"/>
      <c r="CX9" s="88"/>
      <c r="CY9" s="88"/>
      <c r="CZ9" s="88"/>
      <c r="DA9" s="88"/>
      <c r="DB9" s="88"/>
      <c r="DC9" s="88"/>
      <c r="DD9" s="88"/>
      <c r="DE9" s="88"/>
      <c r="DF9" s="88"/>
      <c r="DG9" s="88"/>
      <c r="DH9" s="88"/>
      <c r="DI9" s="88"/>
      <c r="DJ9" s="88"/>
      <c r="DK9" s="88"/>
      <c r="DL9" s="88"/>
      <c r="DM9" s="88"/>
      <c r="DN9" s="88"/>
      <c r="DO9" s="88"/>
      <c r="DP9" s="88"/>
      <c r="DQ9" s="88"/>
      <c r="DR9" s="88"/>
      <c r="DS9" s="88"/>
      <c r="DT9" s="88"/>
      <c r="DU9" s="88"/>
      <c r="DV9" s="88"/>
      <c r="DW9" s="88"/>
      <c r="DX9" s="88"/>
      <c r="DY9" s="88"/>
      <c r="DZ9" s="88"/>
      <c r="EA9" s="88"/>
      <c r="EB9" s="88"/>
      <c r="EC9" s="88"/>
      <c r="ED9" s="88"/>
      <c r="EE9" s="88"/>
      <c r="EF9" s="88"/>
      <c r="EG9" s="88"/>
      <c r="EH9" s="88"/>
      <c r="EI9" s="88"/>
      <c r="EJ9" s="88"/>
      <c r="EK9" s="88"/>
      <c r="EL9" s="88"/>
      <c r="EM9" s="88"/>
      <c r="EN9" s="88"/>
      <c r="EO9" s="88"/>
      <c r="EP9" s="88"/>
      <c r="EQ9" s="88"/>
      <c r="ER9" s="88"/>
      <c r="ES9" s="88"/>
      <c r="ET9" s="88"/>
      <c r="EU9" s="88"/>
      <c r="EV9" s="88"/>
      <c r="EW9" s="88"/>
      <c r="EX9" s="88"/>
      <c r="EY9" s="88"/>
      <c r="EZ9" s="88"/>
      <c r="FA9" s="88"/>
      <c r="FB9" s="88"/>
      <c r="FC9" s="88"/>
      <c r="FD9" s="88"/>
      <c r="FE9" s="88"/>
      <c r="FF9" s="88"/>
      <c r="FG9" s="88"/>
      <c r="FH9" s="88"/>
      <c r="FI9" s="88"/>
      <c r="FJ9" s="88"/>
      <c r="FK9" s="88"/>
      <c r="FL9" s="88"/>
      <c r="FM9" s="88"/>
      <c r="FN9" s="88"/>
      <c r="FO9" s="88"/>
      <c r="FP9" s="88"/>
      <c r="FQ9" s="88"/>
      <c r="FR9" s="88"/>
      <c r="FS9" s="88"/>
      <c r="FT9" s="88"/>
      <c r="FU9" s="88"/>
      <c r="FV9" s="88"/>
      <c r="FW9" s="88"/>
      <c r="FX9" s="88"/>
      <c r="FY9" s="88"/>
      <c r="FZ9" s="88"/>
      <c r="GA9" s="88"/>
      <c r="GB9" s="88"/>
      <c r="GC9" s="88"/>
      <c r="GD9" s="88"/>
      <c r="GE9" s="88"/>
      <c r="GF9" s="88"/>
      <c r="GG9" s="88"/>
      <c r="GH9" s="88"/>
      <c r="GI9" s="88"/>
      <c r="GJ9" s="88"/>
      <c r="GK9" s="88"/>
      <c r="GL9" s="88"/>
      <c r="GM9" s="88"/>
      <c r="GN9" s="88"/>
      <c r="GO9" s="88"/>
      <c r="GP9" s="88"/>
      <c r="GQ9" s="88"/>
      <c r="GR9" s="88"/>
      <c r="GS9" s="88"/>
      <c r="GT9" s="88"/>
      <c r="GU9" s="88"/>
      <c r="GV9" s="88"/>
      <c r="GW9" s="88"/>
      <c r="GX9" s="88"/>
      <c r="GY9" s="88"/>
      <c r="GZ9" s="88"/>
      <c r="HA9" s="88"/>
      <c r="HB9" s="88"/>
      <c r="HC9" s="88"/>
      <c r="HD9" s="88"/>
      <c r="HE9" s="88"/>
      <c r="HF9" s="88"/>
      <c r="HG9" s="88"/>
      <c r="HH9" s="88"/>
      <c r="HI9" s="88"/>
      <c r="HJ9" s="88"/>
      <c r="HK9" s="88"/>
      <c r="HL9" s="88"/>
      <c r="HM9" s="88"/>
      <c r="HN9" s="88"/>
      <c r="HO9" s="88"/>
      <c r="HP9" s="88"/>
      <c r="HQ9" s="88"/>
      <c r="HR9" s="88"/>
      <c r="HS9" s="88"/>
      <c r="HT9" s="88"/>
      <c r="HU9" s="88"/>
      <c r="HV9" s="88"/>
      <c r="HW9" s="88"/>
      <c r="HX9" s="88"/>
      <c r="HY9" s="88"/>
      <c r="HZ9" s="88"/>
      <c r="IA9" s="88"/>
      <c r="IB9" s="88"/>
      <c r="IC9" s="88"/>
      <c r="ID9" s="88"/>
      <c r="IE9" s="88"/>
      <c r="IF9" s="88"/>
      <c r="IG9" s="88"/>
      <c r="IH9" s="88"/>
      <c r="II9" s="88"/>
      <c r="IJ9" s="88"/>
      <c r="IK9" s="88"/>
      <c r="IL9" s="88"/>
      <c r="IM9" s="88"/>
      <c r="IN9" s="88"/>
      <c r="IO9" s="88"/>
      <c r="IP9" s="88"/>
      <c r="IQ9" s="88"/>
      <c r="IR9" s="88"/>
      <c r="IS9" s="88"/>
      <c r="IT9" s="88"/>
      <c r="IU9" s="88"/>
      <c r="IV9" s="88"/>
      <c r="IW9" s="88"/>
      <c r="IX9" s="88"/>
      <c r="IY9" s="88"/>
      <c r="IZ9" s="88"/>
      <c r="JA9" s="88"/>
      <c r="JB9" s="88"/>
    </row>
    <row r="10" spans="1:262" s="1" customFormat="1" ht="54.75" customHeight="1">
      <c r="B10" s="24"/>
      <c r="D10" s="24"/>
      <c r="E10" s="23"/>
      <c r="F10" s="26" t="s">
        <v>85</v>
      </c>
      <c r="G10" s="26" t="s">
        <v>86</v>
      </c>
      <c r="H10" s="26" t="s">
        <v>87</v>
      </c>
      <c r="I10" s="52" t="s">
        <v>88</v>
      </c>
      <c r="J10" s="52" t="s">
        <v>89</v>
      </c>
      <c r="K10" s="52" t="s">
        <v>90</v>
      </c>
      <c r="L10" s="53" t="s">
        <v>91</v>
      </c>
      <c r="M10" s="54" t="s">
        <v>92</v>
      </c>
      <c r="N10" s="52" t="s">
        <v>89</v>
      </c>
      <c r="O10" s="53" t="s">
        <v>91</v>
      </c>
      <c r="P10" s="53" t="s">
        <v>93</v>
      </c>
      <c r="Q10" s="89" t="s">
        <v>92</v>
      </c>
      <c r="R10" s="770" t="s">
        <v>94</v>
      </c>
      <c r="S10" s="771"/>
      <c r="T10" s="772" t="s">
        <v>95</v>
      </c>
      <c r="U10" s="773"/>
      <c r="V10" s="90" t="s">
        <v>96</v>
      </c>
      <c r="W10" s="87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88"/>
      <c r="AU10" s="88"/>
      <c r="AV10" s="88"/>
      <c r="AW10" s="88"/>
      <c r="AX10" s="88"/>
      <c r="AY10" s="88"/>
      <c r="AZ10" s="88"/>
      <c r="BA10" s="88"/>
      <c r="BB10" s="88"/>
      <c r="BC10" s="88"/>
      <c r="BD10" s="88"/>
      <c r="BE10" s="88"/>
      <c r="BF10" s="88"/>
      <c r="BG10" s="88"/>
      <c r="BH10" s="88"/>
      <c r="BI10" s="88"/>
      <c r="BJ10" s="88"/>
      <c r="BK10" s="88"/>
      <c r="BL10" s="88"/>
      <c r="BM10" s="88"/>
      <c r="BN10" s="88"/>
      <c r="BO10" s="88"/>
      <c r="BP10" s="88"/>
      <c r="BQ10" s="88"/>
      <c r="BR10" s="88"/>
      <c r="BS10" s="88"/>
      <c r="BT10" s="88"/>
      <c r="BU10" s="88"/>
      <c r="BV10" s="88"/>
      <c r="BW10" s="88"/>
      <c r="BX10" s="88"/>
      <c r="BY10" s="88"/>
      <c r="BZ10" s="88"/>
      <c r="CA10" s="88"/>
      <c r="CB10" s="88"/>
      <c r="CC10" s="88"/>
      <c r="CD10" s="88"/>
      <c r="CE10" s="88"/>
      <c r="CF10" s="88"/>
      <c r="CG10" s="88"/>
      <c r="CH10" s="88"/>
      <c r="CI10" s="88"/>
      <c r="CJ10" s="88"/>
      <c r="CK10" s="88"/>
      <c r="CL10" s="88"/>
      <c r="CM10" s="88"/>
      <c r="CN10" s="88"/>
      <c r="CO10" s="88"/>
      <c r="CP10" s="88"/>
      <c r="CQ10" s="88"/>
      <c r="CR10" s="88"/>
      <c r="CS10" s="88"/>
      <c r="CT10" s="88"/>
      <c r="CU10" s="88"/>
      <c r="CV10" s="88"/>
      <c r="CW10" s="88"/>
      <c r="CX10" s="88"/>
      <c r="CY10" s="88"/>
      <c r="CZ10" s="88"/>
      <c r="DA10" s="88"/>
      <c r="DB10" s="88"/>
      <c r="DC10" s="88"/>
      <c r="DD10" s="88"/>
      <c r="DE10" s="88"/>
      <c r="DF10" s="88"/>
      <c r="DG10" s="88"/>
      <c r="DH10" s="88"/>
      <c r="DI10" s="88"/>
      <c r="DJ10" s="88"/>
      <c r="DK10" s="88"/>
      <c r="DL10" s="88"/>
      <c r="DM10" s="88"/>
      <c r="DN10" s="88"/>
      <c r="DO10" s="88"/>
      <c r="DP10" s="88"/>
      <c r="DQ10" s="88"/>
      <c r="DR10" s="88"/>
      <c r="DS10" s="88"/>
      <c r="DT10" s="88"/>
      <c r="DU10" s="88"/>
      <c r="DV10" s="88"/>
      <c r="DW10" s="88"/>
      <c r="DX10" s="88"/>
      <c r="DY10" s="88"/>
      <c r="DZ10" s="88"/>
      <c r="EA10" s="88"/>
      <c r="EB10" s="88"/>
      <c r="EC10" s="88"/>
      <c r="ED10" s="88"/>
      <c r="EE10" s="88"/>
      <c r="EF10" s="88"/>
      <c r="EG10" s="88"/>
      <c r="EH10" s="88"/>
      <c r="EI10" s="88"/>
      <c r="EJ10" s="88"/>
      <c r="EK10" s="88"/>
      <c r="EL10" s="88"/>
      <c r="EM10" s="88"/>
      <c r="EN10" s="88"/>
      <c r="EO10" s="88"/>
      <c r="EP10" s="88"/>
      <c r="EQ10" s="88"/>
      <c r="ER10" s="88"/>
      <c r="ES10" s="88"/>
      <c r="ET10" s="88"/>
      <c r="EU10" s="88"/>
      <c r="EV10" s="88"/>
      <c r="EW10" s="88"/>
      <c r="EX10" s="88"/>
      <c r="EY10" s="88"/>
      <c r="EZ10" s="88"/>
      <c r="FA10" s="88"/>
      <c r="FB10" s="88"/>
      <c r="FC10" s="88"/>
      <c r="FD10" s="88"/>
      <c r="FE10" s="88"/>
      <c r="FF10" s="88"/>
      <c r="FG10" s="88"/>
      <c r="FH10" s="88"/>
      <c r="FI10" s="88"/>
      <c r="FJ10" s="88"/>
      <c r="FK10" s="88"/>
      <c r="FL10" s="88"/>
      <c r="FM10" s="88"/>
      <c r="FN10" s="88"/>
      <c r="FO10" s="88"/>
      <c r="FP10" s="88"/>
      <c r="FQ10" s="88"/>
      <c r="FR10" s="88"/>
      <c r="FS10" s="88"/>
      <c r="FT10" s="88"/>
      <c r="FU10" s="88"/>
      <c r="FV10" s="88"/>
      <c r="FW10" s="88"/>
      <c r="FX10" s="88"/>
      <c r="FY10" s="88"/>
      <c r="FZ10" s="88"/>
      <c r="GA10" s="88"/>
      <c r="GB10" s="88"/>
      <c r="GC10" s="88"/>
      <c r="GD10" s="88"/>
      <c r="GE10" s="88"/>
      <c r="GF10" s="88"/>
      <c r="GG10" s="88"/>
      <c r="GH10" s="88"/>
      <c r="GI10" s="88"/>
      <c r="GJ10" s="88"/>
      <c r="GK10" s="88"/>
      <c r="GL10" s="88"/>
      <c r="GM10" s="88"/>
      <c r="GN10" s="88"/>
      <c r="GO10" s="88"/>
      <c r="GP10" s="88"/>
      <c r="GQ10" s="88"/>
      <c r="GR10" s="88"/>
      <c r="GS10" s="88"/>
      <c r="GT10" s="88"/>
      <c r="GU10" s="88"/>
      <c r="GV10" s="88"/>
      <c r="GW10" s="88"/>
      <c r="GX10" s="88"/>
      <c r="GY10" s="88"/>
      <c r="GZ10" s="88"/>
      <c r="HA10" s="88"/>
      <c r="HB10" s="88"/>
      <c r="HC10" s="88"/>
      <c r="HD10" s="88"/>
      <c r="HE10" s="88"/>
      <c r="HF10" s="88"/>
      <c r="HG10" s="88"/>
      <c r="HH10" s="88"/>
      <c r="HI10" s="88"/>
      <c r="HJ10" s="88"/>
      <c r="HK10" s="88"/>
      <c r="HL10" s="88"/>
      <c r="HM10" s="88"/>
      <c r="HN10" s="88"/>
      <c r="HO10" s="88"/>
      <c r="HP10" s="88"/>
      <c r="HQ10" s="88"/>
      <c r="HR10" s="88"/>
      <c r="HS10" s="88"/>
      <c r="HT10" s="88"/>
      <c r="HU10" s="88"/>
      <c r="HV10" s="88"/>
      <c r="HW10" s="88"/>
      <c r="HX10" s="88"/>
      <c r="HY10" s="88"/>
      <c r="HZ10" s="88"/>
      <c r="IA10" s="88"/>
      <c r="IB10" s="88"/>
      <c r="IC10" s="88"/>
      <c r="ID10" s="88"/>
      <c r="IE10" s="88"/>
      <c r="IF10" s="88"/>
      <c r="IG10" s="88"/>
      <c r="IH10" s="88"/>
      <c r="II10" s="88"/>
      <c r="IJ10" s="88"/>
      <c r="IK10" s="88"/>
      <c r="IL10" s="88"/>
      <c r="IM10" s="88"/>
      <c r="IN10" s="88"/>
      <c r="IO10" s="88"/>
      <c r="IP10" s="88"/>
      <c r="IQ10" s="88"/>
      <c r="IR10" s="88"/>
      <c r="IS10" s="88"/>
      <c r="IT10" s="88"/>
      <c r="IU10" s="88"/>
      <c r="IV10" s="88"/>
      <c r="IW10" s="88"/>
      <c r="IX10" s="88"/>
      <c r="IY10" s="88"/>
      <c r="IZ10" s="88"/>
      <c r="JA10" s="88"/>
      <c r="JB10" s="88"/>
    </row>
    <row r="11" spans="1:262" s="1" customFormat="1" ht="30.75" thickBot="1">
      <c r="B11" s="24"/>
      <c r="D11" s="24"/>
      <c r="E11" s="23"/>
      <c r="F11" s="27" t="s">
        <v>97</v>
      </c>
      <c r="G11" s="27" t="s">
        <v>98</v>
      </c>
      <c r="H11" s="27" t="s">
        <v>99</v>
      </c>
      <c r="I11" s="55" t="s">
        <v>100</v>
      </c>
      <c r="J11" s="55" t="s">
        <v>101</v>
      </c>
      <c r="K11" s="55" t="s">
        <v>102</v>
      </c>
      <c r="L11" s="56" t="s">
        <v>103</v>
      </c>
      <c r="M11" s="57" t="s">
        <v>104</v>
      </c>
      <c r="N11" s="55" t="s">
        <v>105</v>
      </c>
      <c r="O11" s="58" t="s">
        <v>103</v>
      </c>
      <c r="P11" s="56" t="s">
        <v>106</v>
      </c>
      <c r="Q11" s="91" t="s">
        <v>104</v>
      </c>
      <c r="R11" s="92" t="s">
        <v>107</v>
      </c>
      <c r="S11" s="93" t="s">
        <v>108</v>
      </c>
      <c r="T11" s="92" t="s">
        <v>107</v>
      </c>
      <c r="U11" s="94" t="s">
        <v>109</v>
      </c>
      <c r="V11" s="95" t="s">
        <v>61</v>
      </c>
      <c r="W11" s="87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8"/>
      <c r="BF11" s="88"/>
      <c r="BG11" s="88"/>
      <c r="BH11" s="88"/>
      <c r="BI11" s="88"/>
      <c r="BJ11" s="88"/>
      <c r="BK11" s="88"/>
      <c r="BL11" s="88"/>
      <c r="BM11" s="88"/>
      <c r="BN11" s="88"/>
      <c r="BO11" s="88"/>
      <c r="BP11" s="88"/>
      <c r="BQ11" s="88"/>
      <c r="BR11" s="88"/>
      <c r="BS11" s="88"/>
      <c r="BT11" s="88"/>
      <c r="BU11" s="88"/>
      <c r="BV11" s="88"/>
      <c r="BW11" s="88"/>
      <c r="BX11" s="88"/>
      <c r="BY11" s="88"/>
      <c r="BZ11" s="88"/>
      <c r="CA11" s="88"/>
      <c r="CB11" s="88"/>
      <c r="CC11" s="88"/>
      <c r="CD11" s="88"/>
      <c r="CE11" s="88"/>
      <c r="CF11" s="88"/>
      <c r="CG11" s="88"/>
      <c r="CH11" s="88"/>
      <c r="CI11" s="88"/>
      <c r="CJ11" s="88"/>
      <c r="CK11" s="88"/>
      <c r="CL11" s="88"/>
      <c r="CM11" s="88"/>
      <c r="CN11" s="88"/>
      <c r="CO11" s="88"/>
      <c r="CP11" s="88"/>
      <c r="CQ11" s="88"/>
      <c r="CR11" s="88"/>
      <c r="CS11" s="88"/>
      <c r="CT11" s="88"/>
      <c r="CU11" s="88"/>
      <c r="CV11" s="88"/>
      <c r="CW11" s="88"/>
      <c r="CX11" s="88"/>
      <c r="CY11" s="88"/>
      <c r="CZ11" s="88"/>
      <c r="DA11" s="88"/>
      <c r="DB11" s="88"/>
      <c r="DC11" s="88"/>
      <c r="DD11" s="88"/>
      <c r="DE11" s="88"/>
      <c r="DF11" s="88"/>
      <c r="DG11" s="88"/>
      <c r="DH11" s="88"/>
      <c r="DI11" s="88"/>
      <c r="DJ11" s="88"/>
      <c r="DK11" s="88"/>
      <c r="DL11" s="88"/>
      <c r="DM11" s="88"/>
      <c r="DN11" s="88"/>
      <c r="DO11" s="88"/>
      <c r="DP11" s="88"/>
      <c r="DQ11" s="88"/>
      <c r="DR11" s="88"/>
      <c r="DS11" s="88"/>
      <c r="DT11" s="88"/>
      <c r="DU11" s="88"/>
      <c r="DV11" s="88"/>
      <c r="DW11" s="88"/>
      <c r="DX11" s="88"/>
      <c r="DY11" s="88"/>
      <c r="DZ11" s="88"/>
      <c r="EA11" s="88"/>
      <c r="EB11" s="88"/>
      <c r="EC11" s="88"/>
      <c r="ED11" s="88"/>
      <c r="EE11" s="88"/>
      <c r="EF11" s="88"/>
      <c r="EG11" s="88"/>
      <c r="EH11" s="88"/>
      <c r="EI11" s="88"/>
      <c r="EJ11" s="88"/>
      <c r="EK11" s="88"/>
      <c r="EL11" s="88"/>
      <c r="EM11" s="88"/>
      <c r="EN11" s="88"/>
      <c r="EO11" s="88"/>
      <c r="EP11" s="88"/>
      <c r="EQ11" s="88"/>
      <c r="ER11" s="88"/>
      <c r="ES11" s="88"/>
      <c r="ET11" s="88"/>
      <c r="EU11" s="88"/>
      <c r="EV11" s="88"/>
      <c r="EW11" s="88"/>
      <c r="EX11" s="88"/>
      <c r="EY11" s="88"/>
      <c r="EZ11" s="88"/>
      <c r="FA11" s="88"/>
      <c r="FB11" s="88"/>
      <c r="FC11" s="88"/>
      <c r="FD11" s="88"/>
      <c r="FE11" s="88"/>
      <c r="FF11" s="88"/>
      <c r="FG11" s="88"/>
      <c r="FH11" s="88"/>
      <c r="FI11" s="88"/>
      <c r="FJ11" s="88"/>
      <c r="FK11" s="88"/>
      <c r="FL11" s="88"/>
      <c r="FM11" s="88"/>
      <c r="FN11" s="88"/>
      <c r="FO11" s="88"/>
      <c r="FP11" s="88"/>
      <c r="FQ11" s="88"/>
      <c r="FR11" s="88"/>
      <c r="FS11" s="88"/>
      <c r="FT11" s="88"/>
      <c r="FU11" s="88"/>
      <c r="FV11" s="88"/>
      <c r="FW11" s="88"/>
      <c r="FX11" s="88"/>
      <c r="FY11" s="88"/>
      <c r="FZ11" s="88"/>
      <c r="GA11" s="88"/>
      <c r="GB11" s="88"/>
      <c r="GC11" s="88"/>
      <c r="GD11" s="88"/>
      <c r="GE11" s="88"/>
      <c r="GF11" s="88"/>
      <c r="GG11" s="88"/>
      <c r="GH11" s="88"/>
      <c r="GI11" s="88"/>
      <c r="GJ11" s="88"/>
      <c r="GK11" s="88"/>
      <c r="GL11" s="88"/>
      <c r="GM11" s="88"/>
      <c r="GN11" s="88"/>
      <c r="GO11" s="88"/>
      <c r="GP11" s="88"/>
      <c r="GQ11" s="88"/>
      <c r="GR11" s="88"/>
      <c r="GS11" s="88"/>
      <c r="GT11" s="88"/>
      <c r="GU11" s="88"/>
      <c r="GV11" s="88"/>
      <c r="GW11" s="88"/>
      <c r="GX11" s="88"/>
      <c r="GY11" s="88"/>
      <c r="GZ11" s="88"/>
      <c r="HA11" s="88"/>
      <c r="HB11" s="88"/>
      <c r="HC11" s="88"/>
      <c r="HD11" s="88"/>
      <c r="HE11" s="88"/>
      <c r="HF11" s="88"/>
      <c r="HG11" s="88"/>
      <c r="HH11" s="88"/>
      <c r="HI11" s="88"/>
      <c r="HJ11" s="88"/>
      <c r="HK11" s="88"/>
      <c r="HL11" s="88"/>
      <c r="HM11" s="88"/>
      <c r="HN11" s="88"/>
      <c r="HO11" s="88"/>
      <c r="HP11" s="88"/>
      <c r="HQ11" s="88"/>
      <c r="HR11" s="88"/>
      <c r="HS11" s="88"/>
      <c r="HT11" s="88"/>
      <c r="HU11" s="88"/>
      <c r="HV11" s="88"/>
      <c r="HW11" s="88"/>
      <c r="HX11" s="88"/>
      <c r="HY11" s="88"/>
      <c r="HZ11" s="88"/>
      <c r="IA11" s="88"/>
      <c r="IB11" s="88"/>
      <c r="IC11" s="88"/>
      <c r="ID11" s="88"/>
      <c r="IE11" s="88"/>
      <c r="IF11" s="88"/>
      <c r="IG11" s="88"/>
      <c r="IH11" s="88"/>
      <c r="II11" s="88"/>
      <c r="IJ11" s="88"/>
      <c r="IK11" s="88"/>
      <c r="IL11" s="88"/>
      <c r="IM11" s="88"/>
      <c r="IN11" s="88"/>
      <c r="IO11" s="88"/>
      <c r="IP11" s="88"/>
      <c r="IQ11" s="88"/>
      <c r="IR11" s="88"/>
      <c r="IS11" s="88"/>
      <c r="IT11" s="88"/>
      <c r="IU11" s="88"/>
      <c r="IV11" s="88"/>
      <c r="IW11" s="88"/>
      <c r="IX11" s="88"/>
      <c r="IY11" s="88"/>
      <c r="IZ11" s="88"/>
      <c r="JA11" s="88"/>
      <c r="JB11" s="88"/>
    </row>
    <row r="12" spans="1:262" ht="30" customHeight="1" thickTop="1" thickBot="1">
      <c r="A12" s="2" t="s">
        <v>110</v>
      </c>
      <c r="B12" s="3">
        <f>SUM(B13:B31,D13:D27)</f>
        <v>4.2</v>
      </c>
      <c r="E12" s="19"/>
      <c r="F12" s="783" t="s">
        <v>111</v>
      </c>
      <c r="G12" s="28" t="s">
        <v>112</v>
      </c>
      <c r="H12" s="29"/>
      <c r="I12" s="794" t="s">
        <v>195</v>
      </c>
      <c r="J12" s="797" t="s">
        <v>197</v>
      </c>
      <c r="K12" s="804" t="s">
        <v>200</v>
      </c>
      <c r="L12" s="797" t="s">
        <v>198</v>
      </c>
      <c r="M12" s="780" t="s">
        <v>113</v>
      </c>
      <c r="N12" s="815" t="s">
        <v>114</v>
      </c>
      <c r="O12" s="815" t="s">
        <v>190</v>
      </c>
      <c r="P12" s="811" t="s">
        <v>115</v>
      </c>
      <c r="Q12" s="774" t="s">
        <v>116</v>
      </c>
      <c r="R12" s="775"/>
      <c r="S12" s="775"/>
      <c r="T12" s="775"/>
      <c r="U12" s="776"/>
      <c r="V12" s="96" t="s">
        <v>117</v>
      </c>
      <c r="W12" s="49"/>
      <c r="Z12" s="197" t="str">
        <f ca="1">IF(S12="","",(S12-TODAY()))</f>
        <v/>
      </c>
      <c r="AA12" s="198"/>
    </row>
    <row r="13" spans="1:262" ht="30" customHeight="1" thickTop="1" thickBot="1">
      <c r="A13" s="2">
        <v>1</v>
      </c>
      <c r="B13" s="30"/>
      <c r="C13" s="2">
        <v>17</v>
      </c>
      <c r="D13" s="30"/>
      <c r="E13" s="19"/>
      <c r="F13" s="784"/>
      <c r="G13" s="32"/>
      <c r="H13" s="33"/>
      <c r="I13" s="795"/>
      <c r="J13" s="798"/>
      <c r="K13" s="804"/>
      <c r="L13" s="798"/>
      <c r="M13" s="781"/>
      <c r="N13" s="816"/>
      <c r="O13" s="816"/>
      <c r="P13" s="812"/>
      <c r="Q13" s="97" t="s">
        <v>118</v>
      </c>
      <c r="R13" s="98">
        <v>4436.3999999999996</v>
      </c>
      <c r="S13" s="99">
        <v>45296</v>
      </c>
      <c r="T13" s="100">
        <f>R13-H27</f>
        <v>5.8000000000001819</v>
      </c>
      <c r="U13" s="101">
        <f>S13-I2</f>
        <v>0</v>
      </c>
      <c r="V13" s="102" t="s">
        <v>119</v>
      </c>
      <c r="W13" s="49"/>
      <c r="Z13" s="197"/>
      <c r="AA13" s="198"/>
    </row>
    <row r="14" spans="1:262" ht="30" customHeight="1" thickTop="1" thickBot="1">
      <c r="A14" s="2">
        <v>2</v>
      </c>
      <c r="B14" s="30">
        <v>1.6</v>
      </c>
      <c r="C14" s="2">
        <v>18</v>
      </c>
      <c r="D14" s="30"/>
      <c r="E14" s="19"/>
      <c r="F14" s="784"/>
      <c r="G14" s="32"/>
      <c r="H14" s="33"/>
      <c r="I14" s="795"/>
      <c r="J14" s="798"/>
      <c r="K14" s="804"/>
      <c r="L14" s="798"/>
      <c r="M14" s="781"/>
      <c r="N14" s="816"/>
      <c r="O14" s="816"/>
      <c r="P14" s="812"/>
      <c r="Q14" s="103" t="s">
        <v>120</v>
      </c>
      <c r="R14" s="104">
        <v>4437.8</v>
      </c>
      <c r="S14" s="105"/>
      <c r="T14" s="106">
        <f>R14-H27</f>
        <v>7.2000000000007276</v>
      </c>
      <c r="U14" s="107"/>
      <c r="V14" s="108"/>
      <c r="W14" s="49"/>
      <c r="Z14" s="197"/>
      <c r="AA14" s="198"/>
    </row>
    <row r="15" spans="1:262" ht="30" customHeight="1" thickTop="1" thickBot="1">
      <c r="A15" s="2">
        <v>3</v>
      </c>
      <c r="B15" s="34"/>
      <c r="C15" s="2">
        <v>19</v>
      </c>
      <c r="D15" s="30"/>
      <c r="E15" s="19"/>
      <c r="F15" s="784"/>
      <c r="G15" s="32"/>
      <c r="H15" s="33"/>
      <c r="I15" s="795"/>
      <c r="J15" s="798"/>
      <c r="K15" s="804"/>
      <c r="L15" s="798"/>
      <c r="M15" s="781"/>
      <c r="N15" s="816"/>
      <c r="O15" s="816"/>
      <c r="P15" s="812"/>
      <c r="Q15" s="103" t="s">
        <v>121</v>
      </c>
      <c r="R15" s="104">
        <v>4438.1000000000004</v>
      </c>
      <c r="S15" s="105"/>
      <c r="T15" s="109">
        <f>R15-H27</f>
        <v>7.5000000000009095</v>
      </c>
      <c r="U15" s="107"/>
      <c r="V15" s="108"/>
      <c r="W15" s="49"/>
      <c r="Z15" s="197"/>
      <c r="AA15" s="198"/>
    </row>
    <row r="16" spans="1:262" ht="30" customHeight="1" thickTop="1" thickBot="1">
      <c r="A16" s="2">
        <v>4</v>
      </c>
      <c r="B16" s="30">
        <v>2.6</v>
      </c>
      <c r="C16" s="2">
        <v>20</v>
      </c>
      <c r="D16" s="30"/>
      <c r="E16" s="19"/>
      <c r="F16" s="784"/>
      <c r="G16" s="32"/>
      <c r="H16" s="33"/>
      <c r="I16" s="795"/>
      <c r="J16" s="798"/>
      <c r="K16" s="804"/>
      <c r="L16" s="798"/>
      <c r="M16" s="781"/>
      <c r="N16" s="816"/>
      <c r="O16" s="816"/>
      <c r="P16" s="812"/>
      <c r="Q16" s="110" t="s">
        <v>122</v>
      </c>
      <c r="R16" s="111">
        <v>4463.1000000000004</v>
      </c>
      <c r="S16" s="112" t="s">
        <v>23</v>
      </c>
      <c r="T16" s="109">
        <f>R16-H27</f>
        <v>32.500000000000909</v>
      </c>
      <c r="U16" s="113"/>
      <c r="V16" s="108"/>
      <c r="W16" s="49"/>
      <c r="Z16" s="197"/>
      <c r="AA16" s="198"/>
    </row>
    <row r="17" spans="1:27" ht="30" customHeight="1" thickTop="1" thickBot="1">
      <c r="A17" s="2">
        <v>5</v>
      </c>
      <c r="B17" s="34"/>
      <c r="C17" s="2">
        <v>21</v>
      </c>
      <c r="D17" s="30"/>
      <c r="E17" s="19"/>
      <c r="F17" s="784"/>
      <c r="G17" s="32"/>
      <c r="H17" s="33"/>
      <c r="I17" s="795"/>
      <c r="J17" s="798"/>
      <c r="K17" s="804"/>
      <c r="L17" s="798"/>
      <c r="M17" s="781"/>
      <c r="N17" s="816"/>
      <c r="O17" s="816"/>
      <c r="P17" s="812"/>
      <c r="Q17" s="114" t="s">
        <v>123</v>
      </c>
      <c r="R17" s="115">
        <v>4513.1000000000004</v>
      </c>
      <c r="S17" s="116">
        <v>45448</v>
      </c>
      <c r="T17" s="100">
        <f>R17-H27</f>
        <v>82.500000000000909</v>
      </c>
      <c r="U17" s="117">
        <f>S17-I2</f>
        <v>152</v>
      </c>
      <c r="V17" s="118"/>
      <c r="W17" s="49"/>
      <c r="Z17" s="197"/>
      <c r="AA17" s="198"/>
    </row>
    <row r="18" spans="1:27" ht="30" customHeight="1" thickTop="1" thickBot="1">
      <c r="A18" s="2">
        <v>6</v>
      </c>
      <c r="B18" s="30"/>
      <c r="C18" s="2">
        <v>22</v>
      </c>
      <c r="D18" s="30"/>
      <c r="E18" s="19"/>
      <c r="F18" s="784"/>
      <c r="G18" s="32"/>
      <c r="H18" s="33"/>
      <c r="I18" s="795"/>
      <c r="J18" s="798"/>
      <c r="K18" s="804"/>
      <c r="L18" s="798"/>
      <c r="M18" s="781"/>
      <c r="N18" s="816"/>
      <c r="O18" s="816"/>
      <c r="P18" s="812"/>
      <c r="Q18" s="114" t="s">
        <v>124</v>
      </c>
      <c r="R18" s="119">
        <v>4563.1000000000004</v>
      </c>
      <c r="S18" s="116">
        <v>45356</v>
      </c>
      <c r="T18" s="119">
        <f>R18-H27</f>
        <v>132.50000000000091</v>
      </c>
      <c r="U18" s="117">
        <f>S18-I2</f>
        <v>60</v>
      </c>
      <c r="V18" s="120" t="s">
        <v>125</v>
      </c>
      <c r="W18" s="49"/>
      <c r="Z18" s="197"/>
      <c r="AA18" s="198"/>
    </row>
    <row r="19" spans="1:27" ht="30" customHeight="1" thickTop="1" thickBot="1">
      <c r="A19" s="2">
        <v>7</v>
      </c>
      <c r="B19" s="34"/>
      <c r="C19" s="2">
        <v>23</v>
      </c>
      <c r="D19" s="30"/>
      <c r="E19" s="19"/>
      <c r="F19" s="784"/>
      <c r="G19" s="32"/>
      <c r="H19" s="33"/>
      <c r="I19" s="795"/>
      <c r="J19" s="798"/>
      <c r="K19" s="804"/>
      <c r="L19" s="798"/>
      <c r="M19" s="781"/>
      <c r="N19" s="816"/>
      <c r="O19" s="816"/>
      <c r="P19" s="812"/>
      <c r="Q19" s="121" t="s">
        <v>126</v>
      </c>
      <c r="R19" s="122">
        <v>4499.6000000000004</v>
      </c>
      <c r="S19" s="123"/>
      <c r="T19" s="122">
        <f>R19-H27</f>
        <v>69.000000000000909</v>
      </c>
      <c r="U19" s="124"/>
      <c r="V19" s="125" t="s">
        <v>127</v>
      </c>
      <c r="W19" s="49"/>
      <c r="Z19" s="197"/>
      <c r="AA19" s="198"/>
    </row>
    <row r="20" spans="1:27" ht="30" customHeight="1" thickTop="1" thickBot="1">
      <c r="A20" s="2">
        <v>8</v>
      </c>
      <c r="B20" s="30"/>
      <c r="C20" s="2">
        <v>24</v>
      </c>
      <c r="D20" s="30"/>
      <c r="E20" s="19"/>
      <c r="F20" s="784"/>
      <c r="G20" s="32"/>
      <c r="H20" s="33"/>
      <c r="I20" s="795"/>
      <c r="J20" s="798"/>
      <c r="K20" s="804"/>
      <c r="L20" s="798"/>
      <c r="M20" s="781"/>
      <c r="N20" s="816"/>
      <c r="O20" s="816"/>
      <c r="P20" s="812"/>
      <c r="Q20" s="126" t="s">
        <v>128</v>
      </c>
      <c r="R20" s="122">
        <v>4499.6000000000004</v>
      </c>
      <c r="S20" s="127">
        <v>45746</v>
      </c>
      <c r="T20" s="122">
        <f>R20-H27</f>
        <v>69.000000000000909</v>
      </c>
      <c r="U20" s="128">
        <f>S20-I2</f>
        <v>450</v>
      </c>
      <c r="V20" s="129"/>
      <c r="W20" s="49"/>
      <c r="Z20" s="197"/>
      <c r="AA20" s="198"/>
    </row>
    <row r="21" spans="1:27" ht="30" customHeight="1" thickTop="1" thickBot="1">
      <c r="A21" s="2">
        <v>9</v>
      </c>
      <c r="B21" s="34"/>
      <c r="C21" s="2">
        <v>25</v>
      </c>
      <c r="D21" s="34"/>
      <c r="E21" s="19"/>
      <c r="F21" s="784"/>
      <c r="G21" s="32"/>
      <c r="H21" s="33"/>
      <c r="I21" s="795"/>
      <c r="J21" s="798"/>
      <c r="K21" s="804"/>
      <c r="L21" s="798"/>
      <c r="M21" s="781"/>
      <c r="N21" s="816"/>
      <c r="O21" s="816"/>
      <c r="P21" s="812"/>
      <c r="Q21" s="130" t="s">
        <v>129</v>
      </c>
      <c r="R21" s="122">
        <v>4710</v>
      </c>
      <c r="S21" s="131">
        <v>45855</v>
      </c>
      <c r="T21" s="122">
        <f>R21-H27</f>
        <v>279.40000000000055</v>
      </c>
      <c r="U21" s="128">
        <f>S21-I2</f>
        <v>559</v>
      </c>
      <c r="V21" s="120"/>
      <c r="W21" s="49"/>
      <c r="Z21" s="197"/>
      <c r="AA21" s="198"/>
    </row>
    <row r="22" spans="1:27" ht="30" customHeight="1" thickTop="1" thickBot="1">
      <c r="A22" s="2">
        <v>10</v>
      </c>
      <c r="B22" s="30"/>
      <c r="C22" s="2">
        <v>26</v>
      </c>
      <c r="D22" s="34"/>
      <c r="E22" s="19"/>
      <c r="F22" s="784"/>
      <c r="G22" s="32"/>
      <c r="H22" s="33"/>
      <c r="I22" s="795"/>
      <c r="J22" s="798"/>
      <c r="K22" s="804"/>
      <c r="L22" s="798"/>
      <c r="M22" s="781"/>
      <c r="N22" s="816"/>
      <c r="O22" s="816"/>
      <c r="P22" s="812"/>
      <c r="Q22" s="130" t="s">
        <v>130</v>
      </c>
      <c r="R22" s="122">
        <v>4656.5</v>
      </c>
      <c r="S22" s="123"/>
      <c r="T22" s="122">
        <f>R22-H27</f>
        <v>225.90000000000055</v>
      </c>
      <c r="U22" s="124"/>
      <c r="V22" s="120"/>
      <c r="W22" s="49"/>
      <c r="Z22" s="197"/>
      <c r="AA22" s="198"/>
    </row>
    <row r="23" spans="1:27" ht="30" customHeight="1" thickTop="1" thickBot="1">
      <c r="A23" s="2">
        <v>11</v>
      </c>
      <c r="B23" s="30"/>
      <c r="C23" s="2">
        <v>27</v>
      </c>
      <c r="D23" s="34"/>
      <c r="E23" s="19"/>
      <c r="F23" s="784"/>
      <c r="G23" s="31"/>
      <c r="H23" s="33"/>
      <c r="I23" s="795"/>
      <c r="J23" s="798"/>
      <c r="K23" s="804"/>
      <c r="L23" s="798"/>
      <c r="M23" s="781"/>
      <c r="N23" s="816"/>
      <c r="O23" s="816"/>
      <c r="P23" s="812"/>
      <c r="Q23" s="132" t="s">
        <v>131</v>
      </c>
      <c r="R23" s="122">
        <v>4515.2</v>
      </c>
      <c r="S23" s="131">
        <v>45416</v>
      </c>
      <c r="T23" s="122">
        <f>R23-H27</f>
        <v>84.600000000000364</v>
      </c>
      <c r="U23" s="128">
        <f>S23-I2</f>
        <v>120</v>
      </c>
      <c r="V23" s="133"/>
      <c r="W23" s="49"/>
      <c r="Z23" s="197"/>
      <c r="AA23" s="198"/>
    </row>
    <row r="24" spans="1:27" ht="30" customHeight="1" thickTop="1" thickBot="1">
      <c r="A24" s="2">
        <v>12</v>
      </c>
      <c r="B24" s="30"/>
      <c r="C24" s="2">
        <v>28</v>
      </c>
      <c r="D24" s="30"/>
      <c r="E24" s="19"/>
      <c r="F24" s="784"/>
      <c r="G24" s="31"/>
      <c r="H24" s="33"/>
      <c r="I24" s="795"/>
      <c r="J24" s="798"/>
      <c r="K24" s="804"/>
      <c r="L24" s="798"/>
      <c r="M24" s="781"/>
      <c r="N24" s="816"/>
      <c r="O24" s="816"/>
      <c r="P24" s="812"/>
      <c r="Q24" s="134" t="s">
        <v>132</v>
      </c>
      <c r="R24" s="135">
        <v>4515.2</v>
      </c>
      <c r="S24" s="136">
        <v>45420</v>
      </c>
      <c r="T24" s="135">
        <f>R24-H27</f>
        <v>84.600000000000364</v>
      </c>
      <c r="U24" s="128">
        <f>S24-I2</f>
        <v>124</v>
      </c>
      <c r="V24" s="137" t="s">
        <v>133</v>
      </c>
      <c r="W24" s="49"/>
      <c r="Z24" s="197" t="str">
        <f ca="1">IF(S15="","",(S15-TODAY()))</f>
        <v/>
      </c>
      <c r="AA24" s="198"/>
    </row>
    <row r="25" spans="1:27" ht="30" customHeight="1" thickTop="1" thickBot="1">
      <c r="A25" s="2">
        <v>13</v>
      </c>
      <c r="B25" s="34"/>
      <c r="C25" s="2">
        <v>29</v>
      </c>
      <c r="D25" s="30"/>
      <c r="E25" s="19"/>
      <c r="F25" s="784"/>
      <c r="H25" s="33"/>
      <c r="I25" s="795"/>
      <c r="J25" s="798"/>
      <c r="K25" s="804"/>
      <c r="L25" s="798"/>
      <c r="M25" s="781"/>
      <c r="N25" s="816"/>
      <c r="O25" s="816"/>
      <c r="P25" s="812"/>
      <c r="Q25" s="132" t="s">
        <v>134</v>
      </c>
      <c r="R25" s="138"/>
      <c r="S25" s="136">
        <v>45299</v>
      </c>
      <c r="T25" s="138"/>
      <c r="U25" s="128">
        <f>S25-I2</f>
        <v>3</v>
      </c>
      <c r="V25" s="125" t="s">
        <v>127</v>
      </c>
      <c r="W25" s="49"/>
      <c r="Z25" s="197"/>
      <c r="AA25" s="198"/>
    </row>
    <row r="26" spans="1:27" ht="30" customHeight="1" thickTop="1" thickBot="1">
      <c r="A26" s="2">
        <v>14</v>
      </c>
      <c r="B26" s="30"/>
      <c r="C26" s="2">
        <v>30</v>
      </c>
      <c r="D26" s="30"/>
      <c r="E26" s="19"/>
      <c r="F26" s="784"/>
      <c r="H26" s="35"/>
      <c r="I26" s="795"/>
      <c r="J26" s="798"/>
      <c r="K26" s="804"/>
      <c r="L26" s="798"/>
      <c r="M26" s="781"/>
      <c r="N26" s="816"/>
      <c r="O26" s="816"/>
      <c r="P26" s="812"/>
      <c r="Q26" s="130" t="s">
        <v>135</v>
      </c>
      <c r="R26" s="139"/>
      <c r="S26" s="131">
        <v>45358</v>
      </c>
      <c r="T26" s="139"/>
      <c r="U26" s="140">
        <f>S26-I2</f>
        <v>62</v>
      </c>
      <c r="V26" s="102"/>
      <c r="W26" s="49"/>
      <c r="Z26" s="197"/>
      <c r="AA26" s="198"/>
    </row>
    <row r="27" spans="1:27" ht="30" customHeight="1" thickTop="1" thickBot="1">
      <c r="A27" s="2">
        <v>15</v>
      </c>
      <c r="B27" s="30"/>
      <c r="C27" s="2">
        <v>31</v>
      </c>
      <c r="D27" s="30"/>
      <c r="E27" s="19"/>
      <c r="F27" s="784"/>
      <c r="G27" s="31" t="s">
        <v>136</v>
      </c>
      <c r="H27" s="33">
        <f>4426.4+B12</f>
        <v>4430.5999999999995</v>
      </c>
      <c r="I27" s="795"/>
      <c r="J27" s="798"/>
      <c r="K27" s="804"/>
      <c r="L27" s="798"/>
      <c r="M27" s="781"/>
      <c r="N27" s="816"/>
      <c r="O27" s="816"/>
      <c r="P27" s="812"/>
      <c r="Q27" s="141" t="s">
        <v>137</v>
      </c>
      <c r="R27" s="142"/>
      <c r="S27" s="143">
        <v>45578</v>
      </c>
      <c r="T27" s="142"/>
      <c r="U27" s="140">
        <f>S27-I2</f>
        <v>282</v>
      </c>
      <c r="V27" s="102"/>
      <c r="W27" s="49"/>
      <c r="Z27" s="197"/>
      <c r="AA27" s="198"/>
    </row>
    <row r="28" spans="1:27" ht="30" customHeight="1" thickTop="1" thickBot="1">
      <c r="A28" s="2">
        <v>16</v>
      </c>
      <c r="B28" s="30"/>
      <c r="E28" s="19"/>
      <c r="F28" s="784"/>
      <c r="G28" s="36">
        <f>5707.6+B12</f>
        <v>5711.8</v>
      </c>
      <c r="H28" s="33"/>
      <c r="I28" s="795"/>
      <c r="J28" s="798"/>
      <c r="K28" s="804"/>
      <c r="L28" s="798"/>
      <c r="M28" s="781"/>
      <c r="N28" s="816"/>
      <c r="O28" s="816"/>
      <c r="P28" s="812"/>
      <c r="Q28" s="144"/>
      <c r="R28" s="142"/>
      <c r="S28" s="145"/>
      <c r="T28" s="142"/>
      <c r="U28" s="146"/>
      <c r="V28" s="102"/>
      <c r="W28" s="49"/>
      <c r="Z28" s="197"/>
      <c r="AA28" s="198"/>
    </row>
    <row r="29" spans="1:27" ht="30" customHeight="1" thickTop="1" thickBot="1">
      <c r="E29" s="19"/>
      <c r="F29" s="784"/>
      <c r="G29" s="31"/>
      <c r="H29" s="33"/>
      <c r="I29" s="795"/>
      <c r="J29" s="798"/>
      <c r="K29" s="804"/>
      <c r="L29" s="798"/>
      <c r="M29" s="781"/>
      <c r="N29" s="816"/>
      <c r="O29" s="816"/>
      <c r="P29" s="812"/>
      <c r="Q29" s="144"/>
      <c r="R29" s="142"/>
      <c r="S29" s="145"/>
      <c r="T29" s="142"/>
      <c r="U29" s="146"/>
      <c r="V29" s="102"/>
      <c r="W29" s="49"/>
      <c r="Z29" s="197"/>
      <c r="AA29" s="198"/>
    </row>
    <row r="30" spans="1:27" ht="30" customHeight="1" thickTop="1" thickBot="1">
      <c r="E30" s="19"/>
      <c r="F30" s="784"/>
      <c r="G30" s="31" t="s">
        <v>138</v>
      </c>
      <c r="H30" s="33"/>
      <c r="I30" s="795"/>
      <c r="J30" s="798"/>
      <c r="K30" s="804"/>
      <c r="L30" s="798"/>
      <c r="M30" s="781"/>
      <c r="N30" s="816"/>
      <c r="O30" s="816"/>
      <c r="P30" s="812"/>
      <c r="Q30" s="147"/>
      <c r="R30" s="142"/>
      <c r="S30" s="148"/>
      <c r="T30" s="142"/>
      <c r="U30" s="149"/>
      <c r="V30" s="102"/>
      <c r="W30" s="49"/>
      <c r="Z30" s="197"/>
      <c r="AA30" s="198"/>
    </row>
    <row r="31" spans="1:27" ht="30" customHeight="1" thickTop="1" thickBot="1">
      <c r="B31" s="37"/>
      <c r="E31" s="19"/>
      <c r="F31" s="784"/>
      <c r="G31" s="36">
        <f>5273.8+B12</f>
        <v>5278</v>
      </c>
      <c r="H31" s="33"/>
      <c r="I31" s="795"/>
      <c r="J31" s="798"/>
      <c r="K31" s="804"/>
      <c r="L31" s="798"/>
      <c r="M31" s="781"/>
      <c r="N31" s="816"/>
      <c r="O31" s="816"/>
      <c r="P31" s="812"/>
      <c r="Q31" s="777" t="s">
        <v>139</v>
      </c>
      <c r="R31" s="778"/>
      <c r="S31" s="778"/>
      <c r="T31" s="778"/>
      <c r="U31" s="779"/>
      <c r="V31" s="150"/>
      <c r="W31" s="49"/>
      <c r="Z31" s="197"/>
      <c r="AA31" s="198"/>
    </row>
    <row r="32" spans="1:27" ht="30" customHeight="1" thickTop="1" thickBot="1">
      <c r="E32" s="19"/>
      <c r="F32" s="784"/>
      <c r="H32" s="36"/>
      <c r="I32" s="795"/>
      <c r="J32" s="798"/>
      <c r="K32" s="804"/>
      <c r="L32" s="798"/>
      <c r="M32" s="781"/>
      <c r="N32" s="816"/>
      <c r="O32" s="816"/>
      <c r="P32" s="812"/>
      <c r="Q32" s="151" t="s">
        <v>140</v>
      </c>
      <c r="R32" s="122">
        <v>4737.8</v>
      </c>
      <c r="S32" s="152"/>
      <c r="T32" s="122">
        <f>R32-H27</f>
        <v>307.20000000000073</v>
      </c>
      <c r="U32" s="153"/>
      <c r="V32" s="150"/>
      <c r="W32" s="49"/>
      <c r="Z32" s="197"/>
      <c r="AA32" s="198"/>
    </row>
    <row r="33" spans="5:27" ht="30" customHeight="1" thickTop="1" thickBot="1">
      <c r="E33" s="19"/>
      <c r="F33" s="784"/>
      <c r="G33" s="32"/>
      <c r="H33" s="33"/>
      <c r="I33" s="795"/>
      <c r="J33" s="798"/>
      <c r="K33" s="804"/>
      <c r="L33" s="798"/>
      <c r="M33" s="781"/>
      <c r="N33" s="816"/>
      <c r="O33" s="816"/>
      <c r="P33" s="812"/>
      <c r="Q33" s="130" t="s">
        <v>141</v>
      </c>
      <c r="R33" s="154">
        <v>4583.1000000000004</v>
      </c>
      <c r="S33" s="116">
        <v>45590</v>
      </c>
      <c r="T33" s="155">
        <f>R33-H27</f>
        <v>152.50000000000091</v>
      </c>
      <c r="U33" s="117">
        <f>S33-I2</f>
        <v>294</v>
      </c>
      <c r="V33" s="156" t="s">
        <v>142</v>
      </c>
      <c r="W33" s="49"/>
      <c r="Z33" s="197"/>
      <c r="AA33" s="198"/>
    </row>
    <row r="34" spans="5:27" ht="30" customHeight="1" thickTop="1" thickBot="1">
      <c r="E34" s="19"/>
      <c r="F34" s="784"/>
      <c r="G34" s="32"/>
      <c r="H34" s="33"/>
      <c r="I34" s="795"/>
      <c r="J34" s="798"/>
      <c r="K34" s="804"/>
      <c r="L34" s="798"/>
      <c r="M34" s="781"/>
      <c r="N34" s="816"/>
      <c r="O34" s="816"/>
      <c r="P34" s="812"/>
      <c r="Q34" s="130"/>
      <c r="R34" s="122"/>
      <c r="S34" s="123"/>
      <c r="T34" s="122"/>
      <c r="U34" s="113"/>
      <c r="V34" s="157" t="s">
        <v>119</v>
      </c>
      <c r="W34" s="49"/>
      <c r="Z34" s="197"/>
      <c r="AA34" s="198"/>
    </row>
    <row r="35" spans="5:27" ht="30" customHeight="1" thickTop="1" thickBot="1">
      <c r="E35" s="19"/>
      <c r="F35" s="784"/>
      <c r="G35" s="32"/>
      <c r="H35" s="33"/>
      <c r="I35" s="795"/>
      <c r="J35" s="798"/>
      <c r="K35" s="804"/>
      <c r="L35" s="798"/>
      <c r="M35" s="781"/>
      <c r="N35" s="816"/>
      <c r="O35" s="816"/>
      <c r="P35" s="812"/>
      <c r="Q35" s="130"/>
      <c r="R35" s="135"/>
      <c r="S35" s="158"/>
      <c r="T35" s="122"/>
      <c r="U35" s="159"/>
      <c r="V35" s="108"/>
      <c r="W35" s="49"/>
      <c r="Z35" s="197"/>
      <c r="AA35" s="198"/>
    </row>
    <row r="36" spans="5:27" ht="30" customHeight="1" thickTop="1" thickBot="1">
      <c r="E36" s="19"/>
      <c r="F36" s="784"/>
      <c r="G36" s="32"/>
      <c r="H36" s="33"/>
      <c r="I36" s="795"/>
      <c r="J36" s="798"/>
      <c r="K36" s="804"/>
      <c r="L36" s="798"/>
      <c r="M36" s="781"/>
      <c r="N36" s="816"/>
      <c r="O36" s="816"/>
      <c r="P36" s="812"/>
      <c r="Q36" s="777" t="s">
        <v>143</v>
      </c>
      <c r="R36" s="778"/>
      <c r="S36" s="778"/>
      <c r="T36" s="778"/>
      <c r="U36" s="779"/>
      <c r="V36" s="108"/>
      <c r="W36" s="49"/>
      <c r="Z36" s="197"/>
      <c r="AA36" s="198"/>
    </row>
    <row r="37" spans="5:27" ht="30" customHeight="1" thickTop="1" thickBot="1">
      <c r="E37" s="19"/>
      <c r="F37" s="784"/>
      <c r="G37" s="32"/>
      <c r="H37" s="33"/>
      <c r="I37" s="795"/>
      <c r="J37" s="798"/>
      <c r="K37" s="804"/>
      <c r="L37" s="798"/>
      <c r="M37" s="781"/>
      <c r="N37" s="816"/>
      <c r="O37" s="816"/>
      <c r="P37" s="812"/>
      <c r="Q37" s="130"/>
      <c r="R37" s="109"/>
      <c r="S37" s="112"/>
      <c r="T37" s="160"/>
      <c r="U37" s="107"/>
      <c r="V37" s="35"/>
      <c r="W37" s="49"/>
      <c r="Z37" s="197"/>
      <c r="AA37" s="198"/>
    </row>
    <row r="38" spans="5:27" ht="30" customHeight="1" thickTop="1" thickBot="1">
      <c r="E38" s="19"/>
      <c r="F38" s="784"/>
      <c r="G38" s="32"/>
      <c r="H38" s="33"/>
      <c r="I38" s="795"/>
      <c r="J38" s="798"/>
      <c r="K38" s="804"/>
      <c r="L38" s="798"/>
      <c r="M38" s="781"/>
      <c r="N38" s="816"/>
      <c r="O38" s="816"/>
      <c r="P38" s="812"/>
      <c r="Q38" s="130" t="s">
        <v>144</v>
      </c>
      <c r="R38" s="109">
        <v>4669.3</v>
      </c>
      <c r="S38" s="112"/>
      <c r="T38" s="98">
        <f>R38-H27</f>
        <v>238.70000000000073</v>
      </c>
      <c r="U38" s="161"/>
      <c r="V38" s="162" t="s">
        <v>145</v>
      </c>
      <c r="W38" s="49"/>
      <c r="Z38" s="197"/>
      <c r="AA38" s="198"/>
    </row>
    <row r="39" spans="5:27" ht="30" customHeight="1" thickTop="1" thickBot="1">
      <c r="E39" s="19"/>
      <c r="F39" s="784"/>
      <c r="G39" s="32"/>
      <c r="H39" s="33"/>
      <c r="I39" s="795"/>
      <c r="J39" s="798"/>
      <c r="K39" s="804"/>
      <c r="L39" s="798"/>
      <c r="M39" s="781"/>
      <c r="N39" s="816"/>
      <c r="O39" s="816"/>
      <c r="P39" s="812"/>
      <c r="Q39" s="163" t="s">
        <v>146</v>
      </c>
      <c r="R39" s="122">
        <v>4915.2</v>
      </c>
      <c r="S39" s="123"/>
      <c r="T39" s="122">
        <f>R39-H27</f>
        <v>484.60000000000036</v>
      </c>
      <c r="U39" s="164"/>
      <c r="V39" s="157" t="s">
        <v>119</v>
      </c>
      <c r="W39" s="49"/>
      <c r="Z39" s="197"/>
      <c r="AA39" s="198"/>
    </row>
    <row r="40" spans="5:27" ht="30" customHeight="1" thickTop="1" thickBot="1">
      <c r="E40" s="19"/>
      <c r="F40" s="784"/>
      <c r="G40" s="32"/>
      <c r="H40" s="33"/>
      <c r="I40" s="795"/>
      <c r="J40" s="798"/>
      <c r="K40" s="804"/>
      <c r="L40" s="798"/>
      <c r="M40" s="781"/>
      <c r="N40" s="816"/>
      <c r="O40" s="816"/>
      <c r="P40" s="812"/>
      <c r="Q40" s="151" t="s">
        <v>147</v>
      </c>
      <c r="R40" s="139"/>
      <c r="S40" s="116">
        <v>45578</v>
      </c>
      <c r="T40" s="139"/>
      <c r="U40" s="165">
        <f>S40-I2</f>
        <v>282</v>
      </c>
      <c r="V40" s="157"/>
      <c r="W40" s="49"/>
      <c r="Z40" s="197"/>
      <c r="AA40" s="198"/>
    </row>
    <row r="41" spans="5:27" ht="30" customHeight="1" thickTop="1" thickBot="1">
      <c r="E41" s="19"/>
      <c r="F41" s="784"/>
      <c r="G41" s="32"/>
      <c r="H41" s="33"/>
      <c r="I41" s="795"/>
      <c r="J41" s="798"/>
      <c r="K41" s="804"/>
      <c r="L41" s="798"/>
      <c r="M41" s="781"/>
      <c r="N41" s="816"/>
      <c r="O41" s="816"/>
      <c r="P41" s="812"/>
      <c r="Q41" s="130" t="s">
        <v>148</v>
      </c>
      <c r="R41" s="166"/>
      <c r="S41" s="131">
        <v>45316</v>
      </c>
      <c r="T41" s="167"/>
      <c r="U41" s="168">
        <f>S41-I2</f>
        <v>20</v>
      </c>
      <c r="V41" s="169"/>
      <c r="W41" s="49"/>
      <c r="Z41" s="197"/>
      <c r="AA41" s="198"/>
    </row>
    <row r="42" spans="5:27" ht="30" customHeight="1" thickTop="1" thickBot="1">
      <c r="E42" s="19"/>
      <c r="F42" s="784"/>
      <c r="G42" s="32"/>
      <c r="H42" s="33"/>
      <c r="I42" s="795"/>
      <c r="J42" s="798"/>
      <c r="K42" s="804"/>
      <c r="L42" s="798"/>
      <c r="M42" s="781"/>
      <c r="N42" s="816"/>
      <c r="O42" s="816"/>
      <c r="P42" s="812"/>
      <c r="Q42" s="130"/>
      <c r="R42" s="139"/>
      <c r="S42" s="131"/>
      <c r="T42" s="170"/>
      <c r="U42" s="165"/>
      <c r="V42" s="171" t="s">
        <v>149</v>
      </c>
      <c r="W42" s="49"/>
      <c r="Z42" s="197"/>
      <c r="AA42" s="198"/>
    </row>
    <row r="43" spans="5:27" ht="30" customHeight="1" thickTop="1">
      <c r="E43" s="19"/>
      <c r="F43" s="785"/>
      <c r="G43" s="38"/>
      <c r="H43" s="39"/>
      <c r="I43" s="796"/>
      <c r="J43" s="799"/>
      <c r="K43" s="804"/>
      <c r="L43" s="799"/>
      <c r="M43" s="782"/>
      <c r="N43" s="817"/>
      <c r="O43" s="817"/>
      <c r="P43" s="813"/>
      <c r="Q43" s="130"/>
      <c r="R43" s="139"/>
      <c r="S43" s="123"/>
      <c r="T43" s="139"/>
      <c r="U43" s="113"/>
      <c r="V43" s="172">
        <v>600</v>
      </c>
      <c r="W43" s="49"/>
      <c r="Z43" s="197"/>
      <c r="AA43" s="198"/>
    </row>
    <row r="44" spans="5:27" ht="9.9499999999999993" customHeight="1" thickBot="1">
      <c r="E44" s="19"/>
      <c r="F44" s="20"/>
      <c r="G44" s="20"/>
      <c r="H44" s="40"/>
      <c r="I44" s="65"/>
      <c r="J44" s="66"/>
      <c r="K44" s="67"/>
      <c r="L44" s="66"/>
      <c r="M44" s="68"/>
      <c r="N44" s="69"/>
      <c r="O44" s="69"/>
      <c r="P44" s="69"/>
      <c r="Q44" s="173"/>
      <c r="R44" s="174"/>
      <c r="S44" s="175"/>
      <c r="T44" s="174"/>
      <c r="U44" s="176"/>
      <c r="V44" s="177"/>
      <c r="W44" s="49"/>
    </row>
    <row r="45" spans="5:27" ht="11.25" hidden="1" customHeight="1">
      <c r="E45" s="13"/>
      <c r="F45" s="14"/>
      <c r="G45" s="14"/>
      <c r="H45" s="13"/>
      <c r="I45" s="46"/>
      <c r="J45" s="46"/>
      <c r="K45" s="46"/>
      <c r="L45" s="47"/>
      <c r="M45" s="48"/>
      <c r="N45" s="48"/>
      <c r="O45" s="46"/>
      <c r="P45" s="46"/>
      <c r="Q45" s="47"/>
      <c r="R45" s="80"/>
      <c r="S45" s="81"/>
      <c r="V45" s="82" t="s">
        <v>150</v>
      </c>
    </row>
    <row r="46" spans="5:27" ht="17.25" hidden="1" customHeight="1">
      <c r="E46" s="13"/>
      <c r="F46" s="15" t="s">
        <v>71</v>
      </c>
      <c r="G46" s="787" t="s">
        <v>72</v>
      </c>
      <c r="H46" s="16" t="s">
        <v>73</v>
      </c>
      <c r="I46" s="792">
        <v>44755</v>
      </c>
      <c r="K46" s="46" t="s">
        <v>65</v>
      </c>
      <c r="L46" s="47"/>
      <c r="M46" s="48"/>
      <c r="N46" s="48"/>
      <c r="O46" s="46"/>
      <c r="P46" s="46"/>
      <c r="Q46" s="47"/>
      <c r="R46" s="80"/>
      <c r="S46" s="81"/>
      <c r="T46" s="80"/>
      <c r="U46" s="13"/>
      <c r="V46" s="46"/>
    </row>
    <row r="47" spans="5:27" hidden="1">
      <c r="E47" s="13"/>
      <c r="F47" s="17" t="s">
        <v>74</v>
      </c>
      <c r="G47" s="788"/>
      <c r="H47" s="18" t="s">
        <v>75</v>
      </c>
      <c r="I47" s="793"/>
      <c r="K47" s="46"/>
      <c r="L47" s="47"/>
      <c r="M47" s="48"/>
      <c r="N47" s="48"/>
      <c r="O47" s="46"/>
      <c r="P47" s="46"/>
      <c r="Q47" s="47"/>
      <c r="R47" s="80"/>
      <c r="S47" s="81"/>
      <c r="T47" s="80"/>
      <c r="U47" s="13"/>
      <c r="V47" s="46"/>
    </row>
    <row r="48" spans="5:27" ht="6" hidden="1" customHeight="1">
      <c r="E48" s="13"/>
      <c r="F48" s="14"/>
      <c r="G48" s="14"/>
      <c r="H48" s="13"/>
      <c r="I48" s="46" t="s">
        <v>23</v>
      </c>
      <c r="J48" s="46"/>
      <c r="K48" s="46"/>
      <c r="L48" s="47"/>
      <c r="M48" s="48"/>
      <c r="N48" s="48"/>
      <c r="O48" s="46"/>
      <c r="P48" s="46"/>
      <c r="Q48" s="47"/>
      <c r="R48" s="80"/>
      <c r="S48" s="81"/>
      <c r="T48" s="80"/>
      <c r="U48" s="13"/>
      <c r="V48" s="46"/>
    </row>
    <row r="49" spans="1:27" ht="18" hidden="1" customHeight="1">
      <c r="E49" s="19"/>
      <c r="F49" s="22" t="s">
        <v>76</v>
      </c>
      <c r="G49" s="22"/>
      <c r="H49" s="19"/>
      <c r="I49" s="49"/>
      <c r="J49" s="49"/>
      <c r="K49" s="49"/>
      <c r="L49" s="50"/>
      <c r="M49" s="51"/>
      <c r="N49" s="51"/>
      <c r="O49" s="49"/>
      <c r="P49" s="49"/>
      <c r="Q49" s="50"/>
      <c r="R49" s="83"/>
      <c r="S49" s="84"/>
      <c r="T49" s="83"/>
      <c r="U49" s="19"/>
      <c r="V49" s="85" t="s">
        <v>77</v>
      </c>
      <c r="W49" s="49"/>
    </row>
    <row r="50" spans="1:27" ht="18" hidden="1" customHeight="1">
      <c r="E50" s="19"/>
      <c r="F50" s="22" t="s">
        <v>78</v>
      </c>
      <c r="G50" s="22"/>
      <c r="H50" s="19"/>
      <c r="I50" s="49"/>
      <c r="J50" s="49"/>
      <c r="K50" s="49"/>
      <c r="L50" s="50"/>
      <c r="M50" s="51"/>
      <c r="N50" s="51"/>
      <c r="O50" s="49"/>
      <c r="P50" s="49"/>
      <c r="Q50" s="50"/>
      <c r="R50" s="83"/>
      <c r="S50" s="84"/>
      <c r="T50" s="83"/>
      <c r="U50" s="19"/>
      <c r="V50" s="86" t="s">
        <v>79</v>
      </c>
      <c r="W50" s="49"/>
    </row>
    <row r="51" spans="1:27" ht="15" hidden="1" customHeight="1">
      <c r="E51" s="19"/>
      <c r="F51" s="21"/>
      <c r="G51" s="22" t="s">
        <v>80</v>
      </c>
      <c r="H51" s="21"/>
      <c r="I51" s="49"/>
      <c r="J51" s="49"/>
      <c r="K51" s="49"/>
      <c r="L51" s="50"/>
      <c r="M51" s="51"/>
      <c r="N51" s="51"/>
      <c r="O51" s="49"/>
      <c r="P51" s="49"/>
      <c r="Q51" s="50"/>
      <c r="R51" s="83"/>
      <c r="S51" s="84"/>
      <c r="T51" s="83"/>
      <c r="U51" s="19"/>
      <c r="V51" s="49"/>
      <c r="W51" s="49"/>
    </row>
    <row r="52" spans="1:27" ht="18.75" hidden="1" customHeight="1">
      <c r="E52" s="19"/>
      <c r="F52" s="23"/>
      <c r="G52" s="22" t="s">
        <v>81</v>
      </c>
      <c r="H52" s="19"/>
      <c r="I52" s="49"/>
      <c r="J52" s="49"/>
      <c r="K52" s="49"/>
      <c r="L52" s="50"/>
      <c r="M52" s="51"/>
      <c r="N52" s="51"/>
      <c r="O52" s="49"/>
      <c r="P52" s="49"/>
      <c r="Q52" s="50"/>
      <c r="R52" s="83"/>
      <c r="S52" s="84"/>
      <c r="T52" s="83"/>
      <c r="U52" s="19"/>
      <c r="V52" s="49"/>
      <c r="W52" s="49"/>
    </row>
    <row r="53" spans="1:27" ht="30" hidden="1" customHeight="1">
      <c r="E53" s="19"/>
      <c r="F53" s="21"/>
      <c r="G53" s="21"/>
      <c r="H53" s="23"/>
      <c r="I53" s="790" t="s">
        <v>151</v>
      </c>
      <c r="J53" s="791"/>
      <c r="K53" s="791"/>
      <c r="L53" s="791"/>
      <c r="M53" s="761" t="s">
        <v>152</v>
      </c>
      <c r="N53" s="762"/>
      <c r="O53" s="762"/>
      <c r="P53" s="762"/>
      <c r="Q53" s="763" t="s">
        <v>153</v>
      </c>
      <c r="R53" s="764"/>
      <c r="S53" s="764"/>
      <c r="T53" s="764"/>
      <c r="U53" s="765"/>
      <c r="V53" s="87"/>
      <c r="W53" s="49"/>
    </row>
    <row r="54" spans="1:27" ht="54.75" hidden="1" customHeight="1">
      <c r="E54" s="19"/>
      <c r="F54" s="41" t="s">
        <v>85</v>
      </c>
      <c r="G54" s="42" t="s">
        <v>86</v>
      </c>
      <c r="H54" s="42" t="s">
        <v>87</v>
      </c>
      <c r="I54" s="70" t="s">
        <v>88</v>
      </c>
      <c r="J54" s="71" t="s">
        <v>89</v>
      </c>
      <c r="K54" s="70" t="s">
        <v>90</v>
      </c>
      <c r="L54" s="72" t="s">
        <v>91</v>
      </c>
      <c r="M54" s="73" t="s">
        <v>92</v>
      </c>
      <c r="N54" s="71" t="s">
        <v>89</v>
      </c>
      <c r="O54" s="74" t="s">
        <v>91</v>
      </c>
      <c r="P54" s="72" t="s">
        <v>93</v>
      </c>
      <c r="Q54" s="178" t="s">
        <v>92</v>
      </c>
      <c r="R54" s="766" t="s">
        <v>154</v>
      </c>
      <c r="S54" s="767"/>
      <c r="T54" s="768" t="s">
        <v>155</v>
      </c>
      <c r="U54" s="769"/>
      <c r="V54" s="179" t="s">
        <v>96</v>
      </c>
      <c r="W54" s="49"/>
    </row>
    <row r="55" spans="1:27" ht="36" hidden="1">
      <c r="E55" s="19"/>
      <c r="F55" s="43" t="s">
        <v>97</v>
      </c>
      <c r="G55" s="44" t="s">
        <v>98</v>
      </c>
      <c r="H55" s="45" t="s">
        <v>99</v>
      </c>
      <c r="I55" s="75" t="s">
        <v>100</v>
      </c>
      <c r="J55" s="75" t="s">
        <v>101</v>
      </c>
      <c r="K55" s="76" t="s">
        <v>102</v>
      </c>
      <c r="L55" s="77" t="s">
        <v>103</v>
      </c>
      <c r="M55" s="78" t="s">
        <v>104</v>
      </c>
      <c r="N55" s="75" t="s">
        <v>105</v>
      </c>
      <c r="O55" s="79" t="s">
        <v>103</v>
      </c>
      <c r="P55" s="77" t="s">
        <v>106</v>
      </c>
      <c r="Q55" s="180" t="s">
        <v>104</v>
      </c>
      <c r="R55" s="181" t="s">
        <v>156</v>
      </c>
      <c r="S55" s="182" t="s">
        <v>157</v>
      </c>
      <c r="T55" s="181" t="s">
        <v>156</v>
      </c>
      <c r="U55" s="183" t="s">
        <v>158</v>
      </c>
      <c r="V55" s="184" t="s">
        <v>61</v>
      </c>
      <c r="W55" s="49"/>
    </row>
    <row r="56" spans="1:27" ht="30" customHeight="1" thickTop="1" thickBot="1">
      <c r="A56" s="2" t="s">
        <v>110</v>
      </c>
      <c r="B56" s="3">
        <f>SUM(B57:B75,D57:D74)</f>
        <v>4.0999999999999996</v>
      </c>
      <c r="E56" s="19"/>
      <c r="F56" s="783" t="s">
        <v>159</v>
      </c>
      <c r="G56" s="28" t="s">
        <v>160</v>
      </c>
      <c r="H56" s="29"/>
      <c r="I56" s="794" t="s">
        <v>16</v>
      </c>
      <c r="J56" s="800"/>
      <c r="K56" s="805"/>
      <c r="L56" s="797"/>
      <c r="M56" s="780" t="s">
        <v>161</v>
      </c>
      <c r="N56" s="815" t="s">
        <v>162</v>
      </c>
      <c r="O56" s="815" t="s">
        <v>163</v>
      </c>
      <c r="P56" s="811" t="s">
        <v>115</v>
      </c>
      <c r="Q56" s="774" t="s">
        <v>116</v>
      </c>
      <c r="R56" s="775"/>
      <c r="S56" s="775"/>
      <c r="T56" s="775"/>
      <c r="U56" s="775"/>
      <c r="V56" s="96" t="s">
        <v>117</v>
      </c>
      <c r="W56" s="49"/>
      <c r="Z56" s="197" t="str">
        <f ca="1">IF(S56="","",(S56-TODAY()))</f>
        <v/>
      </c>
      <c r="AA56" s="198"/>
    </row>
    <row r="57" spans="1:27" ht="30" customHeight="1" thickTop="1" thickBot="1">
      <c r="A57" s="2">
        <v>1</v>
      </c>
      <c r="B57" s="30"/>
      <c r="C57" s="2">
        <v>17</v>
      </c>
      <c r="D57" s="30"/>
      <c r="E57" s="19"/>
      <c r="F57" s="784"/>
      <c r="G57" s="32"/>
      <c r="H57" s="33"/>
      <c r="I57" s="795"/>
      <c r="J57" s="801"/>
      <c r="K57" s="806"/>
      <c r="L57" s="798"/>
      <c r="M57" s="781"/>
      <c r="N57" s="816"/>
      <c r="O57" s="816"/>
      <c r="P57" s="812"/>
      <c r="Q57" s="97" t="s">
        <v>118</v>
      </c>
      <c r="R57" s="185">
        <v>4441.1000000000004</v>
      </c>
      <c r="S57" s="99">
        <v>45302</v>
      </c>
      <c r="T57" s="186">
        <f>R57-H71</f>
        <v>10</v>
      </c>
      <c r="U57" s="101">
        <f>S57-I2</f>
        <v>6</v>
      </c>
      <c r="V57" s="187" t="s">
        <v>119</v>
      </c>
      <c r="W57" s="49"/>
      <c r="Z57" s="197"/>
      <c r="AA57" s="198"/>
    </row>
    <row r="58" spans="1:27" ht="30" customHeight="1" thickTop="1" thickBot="1">
      <c r="A58" s="2">
        <v>2</v>
      </c>
      <c r="B58" s="34">
        <v>1</v>
      </c>
      <c r="C58" s="2">
        <v>18</v>
      </c>
      <c r="D58" s="30"/>
      <c r="E58" s="19"/>
      <c r="F58" s="784"/>
      <c r="G58" s="32"/>
      <c r="H58" s="33"/>
      <c r="I58" s="795"/>
      <c r="J58" s="801"/>
      <c r="K58" s="806"/>
      <c r="L58" s="798"/>
      <c r="M58" s="781"/>
      <c r="N58" s="816"/>
      <c r="O58" s="816"/>
      <c r="P58" s="812"/>
      <c r="Q58" s="103" t="s">
        <v>120</v>
      </c>
      <c r="R58" s="185">
        <v>4435.3</v>
      </c>
      <c r="S58" s="188"/>
      <c r="T58" s="186">
        <f>R58-H71</f>
        <v>4.1999999999998181</v>
      </c>
      <c r="U58" s="107"/>
      <c r="V58" s="108"/>
      <c r="W58" s="49"/>
      <c r="Z58" s="197"/>
      <c r="AA58" s="198"/>
    </row>
    <row r="59" spans="1:27" ht="30" customHeight="1" thickTop="1" thickBot="1">
      <c r="A59" s="2">
        <v>3</v>
      </c>
      <c r="B59" s="30">
        <v>1.5</v>
      </c>
      <c r="C59" s="2">
        <v>19</v>
      </c>
      <c r="D59" s="30"/>
      <c r="E59" s="19"/>
      <c r="F59" s="784"/>
      <c r="G59" s="32"/>
      <c r="H59" s="33"/>
      <c r="I59" s="795"/>
      <c r="J59" s="801"/>
      <c r="K59" s="806"/>
      <c r="L59" s="798"/>
      <c r="M59" s="781"/>
      <c r="N59" s="816"/>
      <c r="O59" s="816"/>
      <c r="P59" s="812"/>
      <c r="Q59" s="103" t="s">
        <v>121</v>
      </c>
      <c r="R59" s="104">
        <v>4446.3</v>
      </c>
      <c r="S59" s="105"/>
      <c r="T59" s="189">
        <f>R59-H71</f>
        <v>15.199999999999818</v>
      </c>
      <c r="U59" s="107"/>
      <c r="V59" s="108"/>
      <c r="W59" s="49"/>
      <c r="Z59" s="197"/>
      <c r="AA59" s="198"/>
    </row>
    <row r="60" spans="1:27" ht="30" customHeight="1" thickTop="1" thickBot="1">
      <c r="A60" s="2">
        <v>4</v>
      </c>
      <c r="B60" s="34">
        <v>1.6</v>
      </c>
      <c r="C60" s="2">
        <v>20</v>
      </c>
      <c r="D60" s="30"/>
      <c r="E60" s="19"/>
      <c r="F60" s="784"/>
      <c r="G60" s="32"/>
      <c r="H60" s="33"/>
      <c r="I60" s="795"/>
      <c r="J60" s="801"/>
      <c r="K60" s="806"/>
      <c r="L60" s="798"/>
      <c r="M60" s="781"/>
      <c r="N60" s="816"/>
      <c r="O60" s="816"/>
      <c r="P60" s="812"/>
      <c r="Q60" s="110" t="s">
        <v>122</v>
      </c>
      <c r="R60" s="104">
        <v>4451</v>
      </c>
      <c r="S60" s="105"/>
      <c r="T60" s="190">
        <f>R60-H71</f>
        <v>19.899999999999636</v>
      </c>
      <c r="U60" s="113"/>
      <c r="V60" s="108"/>
      <c r="W60" s="49"/>
      <c r="Z60" s="197"/>
      <c r="AA60" s="198"/>
    </row>
    <row r="61" spans="1:27" ht="30" customHeight="1" thickTop="1" thickBot="1">
      <c r="A61" s="2">
        <v>5</v>
      </c>
      <c r="B61" s="30"/>
      <c r="C61" s="2">
        <v>21</v>
      </c>
      <c r="D61" s="30"/>
      <c r="E61" s="19"/>
      <c r="F61" s="784"/>
      <c r="G61" s="32"/>
      <c r="H61" s="33"/>
      <c r="I61" s="795"/>
      <c r="J61" s="801"/>
      <c r="K61" s="806"/>
      <c r="L61" s="798"/>
      <c r="M61" s="781"/>
      <c r="N61" s="816"/>
      <c r="O61" s="816"/>
      <c r="P61" s="812"/>
      <c r="Q61" s="114" t="s">
        <v>123</v>
      </c>
      <c r="R61" s="191">
        <v>4501</v>
      </c>
      <c r="S61" s="116">
        <v>45366</v>
      </c>
      <c r="T61" s="191">
        <f>R61-H71</f>
        <v>69.899999999999636</v>
      </c>
      <c r="U61" s="192">
        <f>S61-I2</f>
        <v>70</v>
      </c>
      <c r="V61" s="118"/>
      <c r="W61" s="49"/>
      <c r="Z61" s="197"/>
      <c r="AA61" s="198"/>
    </row>
    <row r="62" spans="1:27" ht="30" customHeight="1" thickTop="1" thickBot="1">
      <c r="A62" s="2">
        <v>6</v>
      </c>
      <c r="B62" s="30"/>
      <c r="C62" s="2">
        <v>22</v>
      </c>
      <c r="D62" s="30"/>
      <c r="E62" s="19"/>
      <c r="F62" s="784"/>
      <c r="G62" s="32"/>
      <c r="H62" s="33"/>
      <c r="I62" s="795"/>
      <c r="J62" s="801"/>
      <c r="K62" s="806"/>
      <c r="L62" s="798"/>
      <c r="M62" s="781"/>
      <c r="N62" s="816"/>
      <c r="O62" s="816"/>
      <c r="P62" s="812"/>
      <c r="Q62" s="114" t="s">
        <v>124</v>
      </c>
      <c r="R62" s="122">
        <v>4509.5</v>
      </c>
      <c r="S62" s="127">
        <v>45329</v>
      </c>
      <c r="T62" s="122">
        <f>R62-H71</f>
        <v>78.399999999999636</v>
      </c>
      <c r="U62" s="193">
        <f>S62-I2</f>
        <v>33</v>
      </c>
      <c r="V62" s="120" t="s">
        <v>125</v>
      </c>
      <c r="W62" s="49"/>
      <c r="Z62" s="197"/>
      <c r="AA62" s="198"/>
    </row>
    <row r="63" spans="1:27" ht="30" customHeight="1" thickTop="1" thickBot="1">
      <c r="A63" s="2">
        <v>7</v>
      </c>
      <c r="B63" s="34"/>
      <c r="C63" s="2">
        <v>23</v>
      </c>
      <c r="D63" s="30"/>
      <c r="E63" s="19"/>
      <c r="F63" s="784"/>
      <c r="G63" s="32"/>
      <c r="H63" s="33"/>
      <c r="I63" s="795"/>
      <c r="J63" s="801"/>
      <c r="K63" s="806"/>
      <c r="L63" s="798"/>
      <c r="M63" s="781"/>
      <c r="N63" s="816"/>
      <c r="O63" s="816"/>
      <c r="P63" s="812"/>
      <c r="Q63" s="121" t="s">
        <v>126</v>
      </c>
      <c r="R63" s="122">
        <v>4518</v>
      </c>
      <c r="S63" s="194"/>
      <c r="T63" s="122">
        <f>R63-H71</f>
        <v>86.899999999999636</v>
      </c>
      <c r="U63" s="153"/>
      <c r="V63" s="814" t="s">
        <v>127</v>
      </c>
      <c r="W63" s="49"/>
      <c r="Z63" s="197"/>
      <c r="AA63" s="198"/>
    </row>
    <row r="64" spans="1:27" ht="30" customHeight="1" thickTop="1" thickBot="1">
      <c r="A64" s="2">
        <v>8</v>
      </c>
      <c r="B64" s="30"/>
      <c r="C64" s="2">
        <v>24</v>
      </c>
      <c r="D64" s="34"/>
      <c r="E64" s="19"/>
      <c r="F64" s="784"/>
      <c r="G64" s="32"/>
      <c r="H64" s="33"/>
      <c r="I64" s="795"/>
      <c r="J64" s="801"/>
      <c r="K64" s="806"/>
      <c r="L64" s="798"/>
      <c r="M64" s="781"/>
      <c r="N64" s="816"/>
      <c r="O64" s="816"/>
      <c r="P64" s="812"/>
      <c r="Q64" s="126" t="s">
        <v>164</v>
      </c>
      <c r="R64" s="122">
        <v>4518</v>
      </c>
      <c r="S64" s="195">
        <v>45808</v>
      </c>
      <c r="T64" s="122">
        <f>R64-H71</f>
        <v>86.899999999999636</v>
      </c>
      <c r="U64" s="196">
        <f>S64-I2</f>
        <v>512</v>
      </c>
      <c r="V64" s="814"/>
      <c r="W64" s="49"/>
      <c r="Z64" s="197"/>
      <c r="AA64" s="198"/>
    </row>
    <row r="65" spans="1:27" ht="30" customHeight="1" thickTop="1" thickBot="1">
      <c r="A65" s="2">
        <v>9</v>
      </c>
      <c r="B65" s="30"/>
      <c r="C65" s="2">
        <v>25</v>
      </c>
      <c r="D65" s="30"/>
      <c r="E65" s="19"/>
      <c r="F65" s="784"/>
      <c r="G65" s="32"/>
      <c r="H65" s="33"/>
      <c r="I65" s="795"/>
      <c r="J65" s="801"/>
      <c r="K65" s="806"/>
      <c r="L65" s="798"/>
      <c r="M65" s="781"/>
      <c r="N65" s="816"/>
      <c r="O65" s="816"/>
      <c r="P65" s="812"/>
      <c r="Q65" s="130" t="s">
        <v>129</v>
      </c>
      <c r="R65" s="122">
        <v>4618</v>
      </c>
      <c r="S65" s="195">
        <v>45808</v>
      </c>
      <c r="T65" s="122">
        <f>R65-H71</f>
        <v>186.89999999999964</v>
      </c>
      <c r="U65" s="208">
        <f>S65-I2</f>
        <v>512</v>
      </c>
      <c r="V65" s="120"/>
      <c r="W65" s="49"/>
      <c r="Z65" s="197"/>
      <c r="AA65" s="198"/>
    </row>
    <row r="66" spans="1:27" ht="30" customHeight="1" thickTop="1" thickBot="1">
      <c r="A66" s="2">
        <v>10</v>
      </c>
      <c r="B66" s="30"/>
      <c r="C66" s="2">
        <v>26</v>
      </c>
      <c r="D66" s="30"/>
      <c r="E66" s="19"/>
      <c r="F66" s="784"/>
      <c r="G66" s="32"/>
      <c r="H66" s="33"/>
      <c r="I66" s="795"/>
      <c r="J66" s="801"/>
      <c r="K66" s="806"/>
      <c r="L66" s="798"/>
      <c r="M66" s="781"/>
      <c r="N66" s="816"/>
      <c r="O66" s="816"/>
      <c r="P66" s="812"/>
      <c r="Q66" s="134" t="s">
        <v>130</v>
      </c>
      <c r="R66" s="209">
        <v>4718</v>
      </c>
      <c r="S66" s="210"/>
      <c r="T66" s="209">
        <f>R66-H71</f>
        <v>286.89999999999964</v>
      </c>
      <c r="U66" s="211"/>
      <c r="V66" s="120"/>
      <c r="W66" s="49"/>
      <c r="Z66" s="197"/>
      <c r="AA66" s="198"/>
    </row>
    <row r="67" spans="1:27" ht="30" customHeight="1" thickTop="1" thickBot="1">
      <c r="A67" s="2">
        <v>11</v>
      </c>
      <c r="B67" s="30"/>
      <c r="C67" s="2">
        <v>27</v>
      </c>
      <c r="D67" s="30"/>
      <c r="E67" s="19"/>
      <c r="F67" s="784"/>
      <c r="G67" s="32"/>
      <c r="H67" s="33"/>
      <c r="I67" s="795"/>
      <c r="J67" s="801"/>
      <c r="K67" s="806"/>
      <c r="L67" s="798"/>
      <c r="M67" s="781"/>
      <c r="N67" s="816"/>
      <c r="O67" s="816"/>
      <c r="P67" s="812"/>
      <c r="Q67" s="132" t="s">
        <v>131</v>
      </c>
      <c r="R67" s="212">
        <v>4818</v>
      </c>
      <c r="S67" s="213">
        <v>45443</v>
      </c>
      <c r="T67" s="98">
        <f>R67-H71</f>
        <v>386.89999999999964</v>
      </c>
      <c r="U67" s="214">
        <f>S67-I2</f>
        <v>147</v>
      </c>
      <c r="V67" s="133"/>
      <c r="W67" s="49"/>
      <c r="Z67" s="197"/>
      <c r="AA67" s="198"/>
    </row>
    <row r="68" spans="1:27" ht="30" customHeight="1" thickTop="1" thickBot="1">
      <c r="A68" s="2">
        <v>12</v>
      </c>
      <c r="B68" s="30"/>
      <c r="C68" s="2">
        <v>28</v>
      </c>
      <c r="D68" s="30"/>
      <c r="E68" s="19"/>
      <c r="F68" s="784"/>
      <c r="G68" s="31"/>
      <c r="H68" s="33"/>
      <c r="I68" s="795"/>
      <c r="J68" s="801"/>
      <c r="K68" s="806"/>
      <c r="L68" s="798"/>
      <c r="M68" s="781"/>
      <c r="N68" s="816"/>
      <c r="O68" s="816"/>
      <c r="P68" s="812"/>
      <c r="Q68" s="134" t="s">
        <v>132</v>
      </c>
      <c r="R68" s="212">
        <v>4818</v>
      </c>
      <c r="S68" s="213">
        <v>45808</v>
      </c>
      <c r="T68" s="98">
        <f>R68-H71</f>
        <v>386.89999999999964</v>
      </c>
      <c r="U68" s="214">
        <f>S68-I2</f>
        <v>512</v>
      </c>
      <c r="V68" s="137" t="s">
        <v>165</v>
      </c>
      <c r="W68" s="49"/>
      <c r="Z68" s="197" t="str">
        <f ca="1">IF(S56="","",(S56-TODAY()))</f>
        <v/>
      </c>
      <c r="AA68" s="198"/>
    </row>
    <row r="69" spans="1:27" ht="30" customHeight="1" thickTop="1" thickBot="1">
      <c r="A69" s="2">
        <v>13</v>
      </c>
      <c r="B69" s="34"/>
      <c r="C69" s="2">
        <v>29</v>
      </c>
      <c r="D69" s="30"/>
      <c r="E69" s="19"/>
      <c r="F69" s="784"/>
      <c r="G69" s="31"/>
      <c r="H69" s="36"/>
      <c r="I69" s="795"/>
      <c r="J69" s="801"/>
      <c r="K69" s="806"/>
      <c r="L69" s="798"/>
      <c r="M69" s="781"/>
      <c r="N69" s="816"/>
      <c r="O69" s="816"/>
      <c r="P69" s="812"/>
      <c r="Q69" s="215" t="s">
        <v>134</v>
      </c>
      <c r="R69" s="138"/>
      <c r="S69" s="136">
        <v>45312</v>
      </c>
      <c r="T69" s="138"/>
      <c r="U69" s="128">
        <f>S69-I2</f>
        <v>16</v>
      </c>
      <c r="V69" s="102" t="s">
        <v>127</v>
      </c>
      <c r="W69" s="49"/>
      <c r="Z69" s="197"/>
      <c r="AA69" s="198"/>
    </row>
    <row r="70" spans="1:27" ht="30" customHeight="1" thickTop="1" thickBot="1">
      <c r="A70" s="2">
        <v>14</v>
      </c>
      <c r="B70" s="30"/>
      <c r="C70" s="2">
        <v>30</v>
      </c>
      <c r="D70" s="30"/>
      <c r="E70" s="19"/>
      <c r="F70" s="784"/>
      <c r="G70" s="32"/>
      <c r="H70" s="33"/>
      <c r="I70" s="795"/>
      <c r="J70" s="801"/>
      <c r="K70" s="806"/>
      <c r="L70" s="798"/>
      <c r="M70" s="781"/>
      <c r="N70" s="816"/>
      <c r="O70" s="816"/>
      <c r="P70" s="812"/>
      <c r="Q70" s="134" t="s">
        <v>135</v>
      </c>
      <c r="R70" s="216"/>
      <c r="S70" s="217">
        <v>45317</v>
      </c>
      <c r="T70" s="218"/>
      <c r="U70" s="214">
        <f>S70-I2</f>
        <v>21</v>
      </c>
      <c r="V70" s="120"/>
      <c r="W70" s="49"/>
      <c r="Z70" s="197"/>
      <c r="AA70" s="198"/>
    </row>
    <row r="71" spans="1:27" ht="30" customHeight="1" thickTop="1" thickBot="1">
      <c r="A71" s="2">
        <v>15</v>
      </c>
      <c r="B71" s="30"/>
      <c r="C71" s="2">
        <v>31</v>
      </c>
      <c r="D71" s="30"/>
      <c r="E71" s="19"/>
      <c r="F71" s="784"/>
      <c r="G71" s="31"/>
      <c r="H71" s="36">
        <f>4427+B56</f>
        <v>4431.1000000000004</v>
      </c>
      <c r="I71" s="795"/>
      <c r="J71" s="801"/>
      <c r="K71" s="806"/>
      <c r="L71" s="798"/>
      <c r="M71" s="781"/>
      <c r="N71" s="816"/>
      <c r="O71" s="816"/>
      <c r="P71" s="812"/>
      <c r="Q71" s="219"/>
      <c r="R71" s="220"/>
      <c r="S71" s="221"/>
      <c r="T71" s="222"/>
      <c r="U71" s="223"/>
      <c r="V71" s="137"/>
      <c r="W71" s="49"/>
      <c r="Z71" s="197" t="str">
        <f ca="1">IF(S59="","",(S59-TODAY()))</f>
        <v/>
      </c>
      <c r="AA71" s="198"/>
    </row>
    <row r="72" spans="1:27" ht="30" customHeight="1" thickTop="1" thickBot="1">
      <c r="A72" s="2">
        <v>16</v>
      </c>
      <c r="B72" s="30"/>
      <c r="D72" s="199"/>
      <c r="E72" s="19"/>
      <c r="F72" s="784"/>
      <c r="G72" s="31" t="s">
        <v>136</v>
      </c>
      <c r="H72" s="36"/>
      <c r="I72" s="795"/>
      <c r="J72" s="801"/>
      <c r="K72" s="806"/>
      <c r="L72" s="798"/>
      <c r="M72" s="781"/>
      <c r="N72" s="816"/>
      <c r="O72" s="816"/>
      <c r="P72" s="812"/>
      <c r="Q72" s="224"/>
      <c r="R72" s="225"/>
      <c r="S72" s="152"/>
      <c r="T72" s="225"/>
      <c r="U72" s="226"/>
      <c r="V72" s="102"/>
      <c r="W72" s="49"/>
      <c r="Z72" s="197"/>
      <c r="AA72" s="198"/>
    </row>
    <row r="73" spans="1:27" ht="30" customHeight="1" thickTop="1" thickBot="1">
      <c r="E73" s="19"/>
      <c r="F73" s="784"/>
      <c r="G73" s="36">
        <f>4796.5+B56</f>
        <v>4800.6000000000004</v>
      </c>
      <c r="I73" s="795"/>
      <c r="J73" s="801"/>
      <c r="K73" s="806"/>
      <c r="L73" s="798"/>
      <c r="M73" s="781"/>
      <c r="N73" s="816"/>
      <c r="O73" s="816"/>
      <c r="P73" s="812"/>
      <c r="Q73" s="224"/>
      <c r="R73" s="139"/>
      <c r="S73" s="227"/>
      <c r="T73" s="139"/>
      <c r="U73" s="228"/>
      <c r="V73" s="137"/>
      <c r="W73" s="49"/>
      <c r="Z73" s="197"/>
      <c r="AA73" s="198"/>
    </row>
    <row r="74" spans="1:27" ht="30" customHeight="1" thickTop="1" thickBot="1">
      <c r="E74" s="19"/>
      <c r="F74" s="784"/>
      <c r="G74" s="31"/>
      <c r="H74" s="36"/>
      <c r="I74" s="795"/>
      <c r="J74" s="801"/>
      <c r="K74" s="806"/>
      <c r="L74" s="798"/>
      <c r="M74" s="781"/>
      <c r="N74" s="816"/>
      <c r="O74" s="816"/>
      <c r="P74" s="812"/>
      <c r="Q74" s="219"/>
      <c r="R74" s="139"/>
      <c r="S74" s="227"/>
      <c r="T74" s="139"/>
      <c r="U74" s="228"/>
      <c r="V74" s="102"/>
      <c r="W74" s="49"/>
      <c r="Z74" s="197"/>
      <c r="AA74" s="198"/>
    </row>
    <row r="75" spans="1:27" ht="30" customHeight="1" thickTop="1" thickBot="1">
      <c r="E75" s="19"/>
      <c r="F75" s="784"/>
      <c r="G75" s="31" t="s">
        <v>138</v>
      </c>
      <c r="H75" s="36"/>
      <c r="I75" s="795"/>
      <c r="J75" s="801"/>
      <c r="K75" s="806"/>
      <c r="L75" s="798"/>
      <c r="M75" s="781"/>
      <c r="N75" s="816"/>
      <c r="O75" s="816"/>
      <c r="P75" s="812"/>
      <c r="Q75" s="774" t="s">
        <v>139</v>
      </c>
      <c r="R75" s="775"/>
      <c r="S75" s="775"/>
      <c r="T75" s="775"/>
      <c r="U75" s="775"/>
      <c r="V75" s="150"/>
      <c r="W75" s="49"/>
      <c r="Z75" s="197"/>
      <c r="AA75" s="198"/>
    </row>
    <row r="76" spans="1:27" ht="30" customHeight="1" thickTop="1" thickBot="1">
      <c r="E76" s="19"/>
      <c r="F76" s="784"/>
      <c r="G76" s="36">
        <f>5672.8+B56</f>
        <v>5676.9000000000005</v>
      </c>
      <c r="H76" s="33"/>
      <c r="I76" s="795"/>
      <c r="J76" s="801"/>
      <c r="K76" s="806"/>
      <c r="L76" s="798"/>
      <c r="M76" s="781"/>
      <c r="N76" s="816"/>
      <c r="O76" s="816"/>
      <c r="P76" s="812"/>
      <c r="Q76" s="151" t="s">
        <v>140</v>
      </c>
      <c r="R76" s="122">
        <v>4584.8</v>
      </c>
      <c r="S76" s="112"/>
      <c r="T76" s="229">
        <f>R76-H71</f>
        <v>153.69999999999982</v>
      </c>
      <c r="U76" s="230"/>
      <c r="V76" s="150"/>
      <c r="W76" s="49"/>
      <c r="Z76" s="197"/>
      <c r="AA76" s="198"/>
    </row>
    <row r="77" spans="1:27" ht="30" customHeight="1" thickTop="1" thickBot="1">
      <c r="E77" s="19"/>
      <c r="F77" s="784"/>
      <c r="G77" s="32"/>
      <c r="H77" s="33"/>
      <c r="I77" s="795"/>
      <c r="J77" s="801"/>
      <c r="K77" s="806"/>
      <c r="L77" s="798"/>
      <c r="M77" s="781"/>
      <c r="N77" s="816"/>
      <c r="O77" s="816"/>
      <c r="P77" s="812"/>
      <c r="Q77" s="151" t="s">
        <v>166</v>
      </c>
      <c r="R77" s="109">
        <v>4445.5</v>
      </c>
      <c r="S77" s="227"/>
      <c r="T77" s="122">
        <f>R77-H71</f>
        <v>14.399999999999636</v>
      </c>
      <c r="U77" s="228"/>
      <c r="V77" s="156" t="s">
        <v>142</v>
      </c>
      <c r="W77" s="49"/>
      <c r="Z77" s="197"/>
      <c r="AA77" s="198"/>
    </row>
    <row r="78" spans="1:27" ht="30" customHeight="1" thickTop="1" thickBot="1">
      <c r="E78" s="19"/>
      <c r="F78" s="784"/>
      <c r="G78" s="32"/>
      <c r="H78" s="33"/>
      <c r="I78" s="795"/>
      <c r="J78" s="801"/>
      <c r="K78" s="806"/>
      <c r="L78" s="798"/>
      <c r="M78" s="781"/>
      <c r="N78" s="816"/>
      <c r="O78" s="816"/>
      <c r="P78" s="812"/>
      <c r="Q78" s="151" t="s">
        <v>167</v>
      </c>
      <c r="R78" s="109">
        <v>4852.3</v>
      </c>
      <c r="S78" s="123"/>
      <c r="T78" s="122">
        <f>R78-H71</f>
        <v>421.19999999999982</v>
      </c>
      <c r="U78" s="113"/>
      <c r="V78" s="102" t="s">
        <v>119</v>
      </c>
      <c r="W78" s="49"/>
      <c r="Z78" s="197"/>
      <c r="AA78" s="198"/>
    </row>
    <row r="79" spans="1:27" ht="30" customHeight="1" thickTop="1" thickBot="1">
      <c r="E79" s="19"/>
      <c r="F79" s="784"/>
      <c r="G79" s="32"/>
      <c r="H79" s="33"/>
      <c r="I79" s="795"/>
      <c r="J79" s="801"/>
      <c r="K79" s="806"/>
      <c r="L79" s="798"/>
      <c r="M79" s="781"/>
      <c r="N79" s="816"/>
      <c r="O79" s="816"/>
      <c r="P79" s="812"/>
      <c r="Q79" s="130" t="s">
        <v>168</v>
      </c>
      <c r="R79" s="109">
        <v>4818</v>
      </c>
      <c r="S79" s="158"/>
      <c r="T79" s="122">
        <f>R79-H71</f>
        <v>386.89999999999964</v>
      </c>
      <c r="U79" s="159"/>
      <c r="V79" s="108"/>
      <c r="W79" s="49"/>
      <c r="Z79" s="197"/>
      <c r="AA79" s="198"/>
    </row>
    <row r="80" spans="1:27" ht="30" customHeight="1" thickTop="1" thickBot="1">
      <c r="E80" s="19"/>
      <c r="F80" s="784"/>
      <c r="G80" s="32"/>
      <c r="H80" s="33"/>
      <c r="I80" s="795"/>
      <c r="J80" s="801"/>
      <c r="K80" s="806"/>
      <c r="L80" s="798"/>
      <c r="M80" s="781"/>
      <c r="N80" s="816"/>
      <c r="O80" s="816"/>
      <c r="P80" s="812"/>
      <c r="Q80" s="820" t="s">
        <v>143</v>
      </c>
      <c r="R80" s="821"/>
      <c r="S80" s="821"/>
      <c r="T80" s="821"/>
      <c r="U80" s="821"/>
      <c r="V80" s="108"/>
      <c r="W80" s="49"/>
      <c r="Z80" s="197"/>
      <c r="AA80" s="198"/>
    </row>
    <row r="81" spans="5:27" ht="30" customHeight="1" thickTop="1" thickBot="1">
      <c r="E81" s="19"/>
      <c r="F81" s="784"/>
      <c r="G81" s="32"/>
      <c r="H81" s="33"/>
      <c r="I81" s="795"/>
      <c r="J81" s="801"/>
      <c r="K81" s="806"/>
      <c r="L81" s="798"/>
      <c r="M81" s="781"/>
      <c r="N81" s="816"/>
      <c r="O81" s="816"/>
      <c r="P81" s="812"/>
      <c r="Q81" s="132"/>
      <c r="R81" s="109"/>
      <c r="S81" s="231"/>
      <c r="T81" s="109"/>
      <c r="U81" s="231"/>
      <c r="V81" s="35"/>
      <c r="W81" s="49"/>
      <c r="Z81" s="197"/>
      <c r="AA81" s="198"/>
    </row>
    <row r="82" spans="5:27" ht="30" customHeight="1" thickTop="1" thickBot="1">
      <c r="E82" s="19"/>
      <c r="F82" s="784"/>
      <c r="G82" s="32"/>
      <c r="H82" s="33"/>
      <c r="I82" s="795"/>
      <c r="J82" s="801"/>
      <c r="K82" s="806"/>
      <c r="L82" s="798"/>
      <c r="M82" s="781"/>
      <c r="N82" s="816"/>
      <c r="O82" s="816"/>
      <c r="P82" s="812"/>
      <c r="Q82" s="163" t="s">
        <v>146</v>
      </c>
      <c r="R82" s="109">
        <v>4572.6000000000004</v>
      </c>
      <c r="S82" s="218"/>
      <c r="T82" s="98">
        <f>R82-H71</f>
        <v>141.5</v>
      </c>
      <c r="U82" s="218"/>
      <c r="V82" s="162" t="s">
        <v>145</v>
      </c>
      <c r="W82" s="49"/>
      <c r="Z82" s="197"/>
      <c r="AA82" s="198"/>
    </row>
    <row r="83" spans="5:27" ht="30" customHeight="1" thickTop="1" thickBot="1">
      <c r="E83" s="19"/>
      <c r="F83" s="784"/>
      <c r="G83" s="32"/>
      <c r="H83" s="33"/>
      <c r="I83" s="795"/>
      <c r="J83" s="801"/>
      <c r="K83" s="806"/>
      <c r="L83" s="798"/>
      <c r="M83" s="781"/>
      <c r="N83" s="816"/>
      <c r="O83" s="816"/>
      <c r="P83" s="812"/>
      <c r="Q83" s="130" t="s">
        <v>169</v>
      </c>
      <c r="R83" s="122">
        <v>4695.6000000000004</v>
      </c>
      <c r="S83" s="139"/>
      <c r="T83" s="122">
        <f>R83-H71</f>
        <v>264.5</v>
      </c>
      <c r="U83" s="139"/>
      <c r="V83" s="157" t="s">
        <v>119</v>
      </c>
      <c r="W83" s="49"/>
      <c r="Z83" s="197"/>
      <c r="AA83" s="198"/>
    </row>
    <row r="84" spans="5:27" ht="30" customHeight="1" thickTop="1" thickBot="1">
      <c r="E84" s="19"/>
      <c r="F84" s="784"/>
      <c r="G84" s="32"/>
      <c r="H84" s="33"/>
      <c r="I84" s="795"/>
      <c r="J84" s="801"/>
      <c r="K84" s="806"/>
      <c r="L84" s="798"/>
      <c r="M84" s="781"/>
      <c r="N84" s="816"/>
      <c r="O84" s="816"/>
      <c r="P84" s="812"/>
      <c r="Q84" s="163" t="s">
        <v>170</v>
      </c>
      <c r="R84" s="122">
        <v>4572.6000000000004</v>
      </c>
      <c r="S84" s="232"/>
      <c r="T84" s="122">
        <f>R84-H71</f>
        <v>141.5</v>
      </c>
      <c r="U84" s="232"/>
      <c r="V84" s="157"/>
      <c r="W84" s="49"/>
      <c r="Z84" s="197"/>
      <c r="AA84" s="198"/>
    </row>
    <row r="85" spans="5:27" ht="30" customHeight="1" thickTop="1" thickBot="1">
      <c r="E85" s="19"/>
      <c r="F85" s="784"/>
      <c r="G85" s="32"/>
      <c r="H85" s="33"/>
      <c r="I85" s="795"/>
      <c r="J85" s="801"/>
      <c r="K85" s="806"/>
      <c r="L85" s="798"/>
      <c r="M85" s="781"/>
      <c r="N85" s="816"/>
      <c r="O85" s="816"/>
      <c r="P85" s="812"/>
      <c r="Q85" s="163" t="s">
        <v>171</v>
      </c>
      <c r="R85" s="233"/>
      <c r="S85" s="234">
        <v>45407</v>
      </c>
      <c r="T85" s="167"/>
      <c r="U85" s="235">
        <f>S85-I2</f>
        <v>111</v>
      </c>
      <c r="V85" s="169"/>
      <c r="W85" s="49"/>
      <c r="Z85" s="197"/>
      <c r="AA85" s="198"/>
    </row>
    <row r="86" spans="5:27" ht="30" customHeight="1" thickTop="1" thickBot="1">
      <c r="E86" s="19"/>
      <c r="F86" s="784"/>
      <c r="G86" s="32"/>
      <c r="H86" s="33"/>
      <c r="I86" s="795"/>
      <c r="J86" s="801"/>
      <c r="K86" s="806"/>
      <c r="L86" s="798"/>
      <c r="M86" s="781"/>
      <c r="N86" s="816"/>
      <c r="O86" s="816"/>
      <c r="P86" s="812"/>
      <c r="Q86" s="130" t="s">
        <v>172</v>
      </c>
      <c r="R86" s="139"/>
      <c r="S86" s="131">
        <v>45419</v>
      </c>
      <c r="T86" s="170"/>
      <c r="U86" s="165">
        <f>S86-I2</f>
        <v>123</v>
      </c>
      <c r="V86" s="171" t="s">
        <v>149</v>
      </c>
      <c r="W86" s="49"/>
      <c r="Z86" s="197"/>
      <c r="AA86" s="198"/>
    </row>
    <row r="87" spans="5:27" ht="30" customHeight="1" thickTop="1">
      <c r="E87" s="19"/>
      <c r="F87" s="785"/>
      <c r="G87" s="38"/>
      <c r="H87" s="39"/>
      <c r="I87" s="796"/>
      <c r="J87" s="205"/>
      <c r="K87" s="806"/>
      <c r="L87" s="799"/>
      <c r="M87" s="782"/>
      <c r="N87" s="817"/>
      <c r="O87" s="817"/>
      <c r="P87" s="813"/>
      <c r="Q87" s="130"/>
      <c r="R87" s="139"/>
      <c r="S87" s="131"/>
      <c r="T87" s="139"/>
      <c r="U87" s="165"/>
      <c r="V87" s="172">
        <v>700</v>
      </c>
      <c r="W87" s="49"/>
      <c r="Z87" s="197"/>
      <c r="AA87" s="198"/>
    </row>
    <row r="88" spans="5:27" ht="9.9499999999999993" customHeight="1" thickBot="1">
      <c r="E88" s="19"/>
      <c r="F88" s="20"/>
      <c r="G88" s="20"/>
      <c r="H88" s="40"/>
      <c r="I88" s="65"/>
      <c r="J88" s="66"/>
      <c r="K88" s="67"/>
      <c r="L88" s="66"/>
      <c r="M88" s="68"/>
      <c r="N88" s="69"/>
      <c r="O88" s="69"/>
      <c r="P88" s="69"/>
      <c r="Q88" s="173"/>
      <c r="R88" s="174"/>
      <c r="S88" s="175"/>
      <c r="T88" s="174"/>
      <c r="U88" s="176"/>
      <c r="V88" s="177"/>
      <c r="W88" s="49"/>
    </row>
    <row r="89" spans="5:27" ht="11.25" hidden="1" customHeight="1">
      <c r="E89" s="13"/>
      <c r="F89" s="14"/>
      <c r="G89" s="14"/>
      <c r="H89" s="13"/>
      <c r="I89" s="46"/>
      <c r="J89" s="46"/>
      <c r="K89" s="46"/>
      <c r="L89" s="47"/>
      <c r="M89" s="48"/>
      <c r="N89" s="48"/>
      <c r="O89" s="46"/>
      <c r="P89" s="46"/>
      <c r="Q89" s="47"/>
      <c r="R89" s="80"/>
      <c r="S89" s="81"/>
      <c r="V89" s="82" t="s">
        <v>150</v>
      </c>
    </row>
    <row r="90" spans="5:27" ht="17.25" hidden="1" customHeight="1">
      <c r="E90" s="13"/>
      <c r="F90" s="15" t="s">
        <v>71</v>
      </c>
      <c r="G90" s="787" t="s">
        <v>72</v>
      </c>
      <c r="H90" s="16" t="s">
        <v>73</v>
      </c>
      <c r="I90" s="792">
        <v>44755</v>
      </c>
      <c r="K90" s="46" t="s">
        <v>65</v>
      </c>
      <c r="L90" s="47"/>
      <c r="M90" s="48"/>
      <c r="N90" s="48"/>
      <c r="O90" s="46"/>
      <c r="P90" s="46"/>
      <c r="Q90" s="47"/>
      <c r="R90" s="80"/>
      <c r="S90" s="81"/>
      <c r="T90" s="80"/>
      <c r="U90" s="13"/>
      <c r="V90" s="46"/>
    </row>
    <row r="91" spans="5:27" hidden="1">
      <c r="E91" s="13"/>
      <c r="F91" s="17" t="s">
        <v>74</v>
      </c>
      <c r="G91" s="788"/>
      <c r="H91" s="18" t="s">
        <v>75</v>
      </c>
      <c r="I91" s="793"/>
      <c r="K91" s="46"/>
      <c r="L91" s="47"/>
      <c r="M91" s="48"/>
      <c r="N91" s="48"/>
      <c r="O91" s="46"/>
      <c r="P91" s="46"/>
      <c r="Q91" s="47"/>
      <c r="R91" s="80"/>
      <c r="S91" s="81"/>
      <c r="T91" s="80"/>
      <c r="U91" s="13"/>
      <c r="V91" s="46"/>
    </row>
    <row r="92" spans="5:27" ht="6" hidden="1" customHeight="1">
      <c r="E92" s="13"/>
      <c r="F92" s="14"/>
      <c r="G92" s="14"/>
      <c r="H92" s="13"/>
      <c r="I92" s="46" t="s">
        <v>23</v>
      </c>
      <c r="J92" s="46"/>
      <c r="K92" s="46"/>
      <c r="L92" s="47"/>
      <c r="M92" s="48"/>
      <c r="N92" s="48"/>
      <c r="O92" s="46"/>
      <c r="P92" s="46"/>
      <c r="Q92" s="47"/>
      <c r="R92" s="80"/>
      <c r="S92" s="81"/>
      <c r="T92" s="80"/>
      <c r="U92" s="13"/>
      <c r="V92" s="46"/>
    </row>
    <row r="93" spans="5:27" ht="18" hidden="1" customHeight="1">
      <c r="E93" s="19"/>
      <c r="F93" s="22" t="s">
        <v>76</v>
      </c>
      <c r="G93" s="22"/>
      <c r="H93" s="19"/>
      <c r="I93" s="49"/>
      <c r="J93" s="49"/>
      <c r="K93" s="49"/>
      <c r="L93" s="50"/>
      <c r="M93" s="51"/>
      <c r="N93" s="51"/>
      <c r="O93" s="49"/>
      <c r="P93" s="49"/>
      <c r="Q93" s="50"/>
      <c r="R93" s="83"/>
      <c r="S93" s="84"/>
      <c r="T93" s="83"/>
      <c r="U93" s="19"/>
      <c r="V93" s="85" t="s">
        <v>77</v>
      </c>
      <c r="W93" s="49"/>
    </row>
    <row r="94" spans="5:27" ht="18" hidden="1" customHeight="1">
      <c r="E94" s="19"/>
      <c r="F94" s="22" t="s">
        <v>78</v>
      </c>
      <c r="G94" s="22"/>
      <c r="H94" s="19"/>
      <c r="I94" s="49"/>
      <c r="J94" s="49"/>
      <c r="K94" s="49"/>
      <c r="L94" s="50"/>
      <c r="M94" s="51"/>
      <c r="N94" s="51"/>
      <c r="O94" s="49"/>
      <c r="P94" s="49"/>
      <c r="Q94" s="50"/>
      <c r="R94" s="83"/>
      <c r="S94" s="84"/>
      <c r="T94" s="83"/>
      <c r="U94" s="19"/>
      <c r="V94" s="86" t="s">
        <v>79</v>
      </c>
      <c r="W94" s="49"/>
    </row>
    <row r="95" spans="5:27" ht="15" hidden="1" customHeight="1">
      <c r="E95" s="19"/>
      <c r="F95" s="21"/>
      <c r="G95" s="22" t="s">
        <v>80</v>
      </c>
      <c r="H95" s="21"/>
      <c r="I95" s="49"/>
      <c r="J95" s="49"/>
      <c r="K95" s="49"/>
      <c r="L95" s="50"/>
      <c r="M95" s="51"/>
      <c r="N95" s="51"/>
      <c r="O95" s="49"/>
      <c r="P95" s="49"/>
      <c r="Q95" s="50"/>
      <c r="R95" s="83"/>
      <c r="S95" s="84"/>
      <c r="T95" s="83"/>
      <c r="U95" s="19"/>
      <c r="V95" s="49"/>
      <c r="W95" s="49"/>
    </row>
    <row r="96" spans="5:27" ht="18.75" hidden="1" customHeight="1">
      <c r="E96" s="19"/>
      <c r="F96" s="23"/>
      <c r="G96" s="22" t="s">
        <v>81</v>
      </c>
      <c r="H96" s="19"/>
      <c r="I96" s="49"/>
      <c r="J96" s="49"/>
      <c r="K96" s="49"/>
      <c r="L96" s="50"/>
      <c r="M96" s="51"/>
      <c r="N96" s="51"/>
      <c r="O96" s="49"/>
      <c r="P96" s="49"/>
      <c r="Q96" s="50"/>
      <c r="R96" s="83"/>
      <c r="S96" s="84"/>
      <c r="T96" s="83"/>
      <c r="U96" s="19"/>
      <c r="V96" s="49"/>
      <c r="W96" s="49"/>
    </row>
    <row r="97" spans="1:27" ht="30" hidden="1" customHeight="1">
      <c r="E97" s="19"/>
      <c r="F97" s="21"/>
      <c r="G97" s="21"/>
      <c r="H97" s="23"/>
      <c r="I97" s="790" t="s">
        <v>151</v>
      </c>
      <c r="J97" s="791"/>
      <c r="K97" s="791"/>
      <c r="L97" s="791"/>
      <c r="M97" s="761" t="s">
        <v>152</v>
      </c>
      <c r="N97" s="762"/>
      <c r="O97" s="762"/>
      <c r="P97" s="762"/>
      <c r="Q97" s="763" t="s">
        <v>153</v>
      </c>
      <c r="R97" s="764"/>
      <c r="S97" s="764"/>
      <c r="T97" s="764"/>
      <c r="U97" s="765"/>
      <c r="V97" s="87"/>
      <c r="W97" s="49"/>
    </row>
    <row r="98" spans="1:27" ht="54.75" hidden="1" customHeight="1">
      <c r="E98" s="19"/>
      <c r="F98" s="41" t="s">
        <v>85</v>
      </c>
      <c r="G98" s="42" t="s">
        <v>86</v>
      </c>
      <c r="H98" s="42" t="s">
        <v>87</v>
      </c>
      <c r="I98" s="70" t="s">
        <v>88</v>
      </c>
      <c r="J98" s="71" t="s">
        <v>89</v>
      </c>
      <c r="K98" s="70" t="s">
        <v>90</v>
      </c>
      <c r="L98" s="72" t="s">
        <v>91</v>
      </c>
      <c r="M98" s="73" t="s">
        <v>92</v>
      </c>
      <c r="N98" s="71" t="s">
        <v>89</v>
      </c>
      <c r="O98" s="74" t="s">
        <v>91</v>
      </c>
      <c r="P98" s="72" t="s">
        <v>93</v>
      </c>
      <c r="Q98" s="178" t="s">
        <v>92</v>
      </c>
      <c r="R98" s="766" t="s">
        <v>154</v>
      </c>
      <c r="S98" s="767"/>
      <c r="T98" s="768" t="s">
        <v>155</v>
      </c>
      <c r="U98" s="769"/>
      <c r="V98" s="179" t="s">
        <v>96</v>
      </c>
      <c r="W98" s="49"/>
    </row>
    <row r="99" spans="1:27" ht="36" hidden="1">
      <c r="E99" s="19"/>
      <c r="F99" s="200" t="s">
        <v>97</v>
      </c>
      <c r="G99" s="44" t="s">
        <v>98</v>
      </c>
      <c r="H99" s="45" t="s">
        <v>99</v>
      </c>
      <c r="I99" s="75" t="s">
        <v>100</v>
      </c>
      <c r="J99" s="75" t="s">
        <v>101</v>
      </c>
      <c r="K99" s="75" t="s">
        <v>102</v>
      </c>
      <c r="L99" s="77" t="s">
        <v>103</v>
      </c>
      <c r="M99" s="78" t="s">
        <v>104</v>
      </c>
      <c r="N99" s="75" t="s">
        <v>105</v>
      </c>
      <c r="O99" s="79" t="s">
        <v>103</v>
      </c>
      <c r="P99" s="77" t="s">
        <v>106</v>
      </c>
      <c r="Q99" s="180" t="s">
        <v>104</v>
      </c>
      <c r="R99" s="181" t="s">
        <v>156</v>
      </c>
      <c r="S99" s="182" t="s">
        <v>157</v>
      </c>
      <c r="T99" s="181" t="s">
        <v>156</v>
      </c>
      <c r="U99" s="183" t="s">
        <v>158</v>
      </c>
      <c r="V99" s="184" t="s">
        <v>61</v>
      </c>
      <c r="W99" s="49"/>
    </row>
    <row r="100" spans="1:27" ht="30" customHeight="1" thickTop="1" thickBot="1">
      <c r="E100" s="19"/>
      <c r="F100" s="786" t="s">
        <v>173</v>
      </c>
      <c r="G100" s="201" t="s">
        <v>174</v>
      </c>
      <c r="H100" s="29"/>
      <c r="I100" s="794" t="s">
        <v>175</v>
      </c>
      <c r="J100" s="802" t="s">
        <v>176</v>
      </c>
      <c r="K100" s="807" t="s">
        <v>191</v>
      </c>
      <c r="L100" s="809" t="s">
        <v>177</v>
      </c>
      <c r="M100" s="780" t="s">
        <v>178</v>
      </c>
      <c r="N100" s="815" t="s">
        <v>179</v>
      </c>
      <c r="O100" s="818" t="s">
        <v>180</v>
      </c>
      <c r="P100" s="811" t="s">
        <v>115</v>
      </c>
      <c r="Q100" s="774" t="s">
        <v>116</v>
      </c>
      <c r="R100" s="775"/>
      <c r="S100" s="775"/>
      <c r="T100" s="775"/>
      <c r="U100" s="775"/>
      <c r="V100" s="96" t="s">
        <v>117</v>
      </c>
      <c r="W100" s="49"/>
      <c r="Z100" s="197" t="str">
        <f ca="1">IF(S100="","",(S100-TODAY()))</f>
        <v/>
      </c>
      <c r="AA100" s="198"/>
    </row>
    <row r="101" spans="1:27" ht="30" customHeight="1" thickTop="1">
      <c r="A101" s="2" t="s">
        <v>110</v>
      </c>
      <c r="B101" s="3">
        <f>SUM(B102:B118,D102:D116)</f>
        <v>0</v>
      </c>
      <c r="E101" s="19"/>
      <c r="F101" s="784"/>
      <c r="G101" s="202"/>
      <c r="H101" s="33"/>
      <c r="I101" s="795"/>
      <c r="J101" s="803"/>
      <c r="K101" s="808"/>
      <c r="L101" s="810"/>
      <c r="M101" s="781"/>
      <c r="N101" s="816"/>
      <c r="O101" s="819"/>
      <c r="P101" s="812"/>
      <c r="Q101" s="97" t="s">
        <v>118</v>
      </c>
      <c r="R101" s="185">
        <v>4452.5</v>
      </c>
      <c r="S101" s="99">
        <v>45093</v>
      </c>
      <c r="T101" s="186">
        <f>R101-H115</f>
        <v>4.5</v>
      </c>
      <c r="U101" s="236">
        <f>S101-I2</f>
        <v>-203</v>
      </c>
      <c r="V101" s="102" t="s">
        <v>119</v>
      </c>
      <c r="W101" s="49"/>
      <c r="Z101" s="197"/>
      <c r="AA101" s="198"/>
    </row>
    <row r="102" spans="1:27" ht="30" customHeight="1">
      <c r="A102" s="2">
        <v>1</v>
      </c>
      <c r="B102" s="34"/>
      <c r="C102" s="2">
        <v>17</v>
      </c>
      <c r="D102" s="30"/>
      <c r="E102" s="19"/>
      <c r="F102" s="784"/>
      <c r="G102" s="202"/>
      <c r="H102" s="33"/>
      <c r="I102" s="795"/>
      <c r="J102" s="803"/>
      <c r="K102" s="808"/>
      <c r="L102" s="810"/>
      <c r="M102" s="781"/>
      <c r="N102" s="816"/>
      <c r="O102" s="819"/>
      <c r="P102" s="812"/>
      <c r="Q102" s="103" t="s">
        <v>120</v>
      </c>
      <c r="R102" s="104">
        <v>4449.3999999999996</v>
      </c>
      <c r="S102" s="105"/>
      <c r="T102" s="189">
        <f>R102-H115</f>
        <v>1.3999999999996362</v>
      </c>
      <c r="U102" s="107"/>
      <c r="V102" s="108"/>
      <c r="W102" s="49"/>
      <c r="Z102" s="197"/>
      <c r="AA102" s="198"/>
    </row>
    <row r="103" spans="1:27" ht="30" customHeight="1">
      <c r="A103" s="2">
        <v>2</v>
      </c>
      <c r="B103" s="30"/>
      <c r="C103" s="2">
        <v>18</v>
      </c>
      <c r="D103" s="34"/>
      <c r="E103" s="19"/>
      <c r="F103" s="784"/>
      <c r="G103" s="202"/>
      <c r="H103" s="33"/>
      <c r="I103" s="795"/>
      <c r="J103" s="803"/>
      <c r="K103" s="808"/>
      <c r="L103" s="810"/>
      <c r="M103" s="781"/>
      <c r="N103" s="816"/>
      <c r="O103" s="819"/>
      <c r="P103" s="812"/>
      <c r="Q103" s="103" t="s">
        <v>121</v>
      </c>
      <c r="R103" s="104">
        <v>4457.3999999999996</v>
      </c>
      <c r="S103" s="105"/>
      <c r="T103" s="190">
        <f>R103-H115</f>
        <v>9.3999999999996362</v>
      </c>
      <c r="U103" s="107"/>
      <c r="V103" s="108"/>
      <c r="W103" s="49"/>
      <c r="Z103" s="197"/>
      <c r="AA103" s="198"/>
    </row>
    <row r="104" spans="1:27" ht="30" customHeight="1">
      <c r="A104" s="2">
        <v>3</v>
      </c>
      <c r="B104" s="30"/>
      <c r="C104" s="2">
        <v>19</v>
      </c>
      <c r="D104" s="30"/>
      <c r="E104" s="19"/>
      <c r="F104" s="784"/>
      <c r="G104" s="202"/>
      <c r="H104" s="33"/>
      <c r="I104" s="795"/>
      <c r="J104" s="803"/>
      <c r="K104" s="808"/>
      <c r="L104" s="810"/>
      <c r="M104" s="781"/>
      <c r="N104" s="816"/>
      <c r="O104" s="819"/>
      <c r="P104" s="812"/>
      <c r="Q104" s="110" t="s">
        <v>122</v>
      </c>
      <c r="R104" s="111">
        <v>4482.3999999999996</v>
      </c>
      <c r="S104" s="112"/>
      <c r="T104" s="190">
        <f>R104-H115</f>
        <v>34.399999999999636</v>
      </c>
      <c r="U104" s="113"/>
      <c r="V104" s="108"/>
      <c r="W104" s="49"/>
      <c r="Z104" s="197"/>
      <c r="AA104" s="198"/>
    </row>
    <row r="105" spans="1:27" ht="30" customHeight="1">
      <c r="A105" s="2">
        <v>4</v>
      </c>
      <c r="B105" s="30"/>
      <c r="C105" s="2">
        <v>20</v>
      </c>
      <c r="D105" s="34"/>
      <c r="E105" s="19"/>
      <c r="F105" s="784"/>
      <c r="G105" s="202"/>
      <c r="H105" s="33"/>
      <c r="I105" s="795"/>
      <c r="J105" s="803"/>
      <c r="K105" s="808"/>
      <c r="L105" s="810"/>
      <c r="M105" s="781"/>
      <c r="N105" s="816"/>
      <c r="O105" s="819"/>
      <c r="P105" s="812"/>
      <c r="Q105" s="114" t="s">
        <v>123</v>
      </c>
      <c r="R105" s="122">
        <v>4494.3</v>
      </c>
      <c r="S105" s="116">
        <v>45184</v>
      </c>
      <c r="T105" s="115">
        <f>R105-H115</f>
        <v>46.300000000000182</v>
      </c>
      <c r="U105" s="237">
        <f>S105-I2</f>
        <v>-112</v>
      </c>
      <c r="V105" s="118"/>
      <c r="W105" s="49"/>
      <c r="Z105" s="197"/>
      <c r="AA105" s="198"/>
    </row>
    <row r="106" spans="1:27" ht="30" customHeight="1">
      <c r="A106" s="2">
        <v>5</v>
      </c>
      <c r="B106" s="30"/>
      <c r="C106" s="2">
        <v>21</v>
      </c>
      <c r="D106" s="30"/>
      <c r="E106" s="19"/>
      <c r="F106" s="784"/>
      <c r="G106" s="202"/>
      <c r="H106" s="33"/>
      <c r="I106" s="795"/>
      <c r="J106" s="803"/>
      <c r="K106" s="808"/>
      <c r="L106" s="810"/>
      <c r="M106" s="781"/>
      <c r="N106" s="816"/>
      <c r="O106" s="819"/>
      <c r="P106" s="812"/>
      <c r="Q106" s="114" t="s">
        <v>124</v>
      </c>
      <c r="R106" s="238">
        <v>4646.7</v>
      </c>
      <c r="S106" s="239">
        <v>45111</v>
      </c>
      <c r="T106" s="238">
        <f>R106-H115</f>
        <v>198.69999999999982</v>
      </c>
      <c r="U106" s="240">
        <f>S106-I2</f>
        <v>-185</v>
      </c>
      <c r="V106" s="120" t="s">
        <v>125</v>
      </c>
      <c r="W106" s="49"/>
      <c r="Z106" s="197"/>
      <c r="AA106" s="198"/>
    </row>
    <row r="107" spans="1:27" ht="30" customHeight="1">
      <c r="A107" s="2">
        <v>6</v>
      </c>
      <c r="B107" s="30"/>
      <c r="C107" s="2">
        <v>22</v>
      </c>
      <c r="D107" s="34"/>
      <c r="E107" s="19"/>
      <c r="F107" s="784"/>
      <c r="G107" s="202"/>
      <c r="H107" s="33"/>
      <c r="I107" s="795"/>
      <c r="J107" s="803"/>
      <c r="K107" s="808"/>
      <c r="L107" s="810"/>
      <c r="M107" s="781"/>
      <c r="N107" s="816"/>
      <c r="O107" s="819"/>
      <c r="P107" s="812"/>
      <c r="Q107" s="121" t="s">
        <v>126</v>
      </c>
      <c r="R107" s="122">
        <v>4550.2</v>
      </c>
      <c r="S107" s="194"/>
      <c r="T107" s="122">
        <f>R107-H115</f>
        <v>102.19999999999982</v>
      </c>
      <c r="U107" s="153"/>
      <c r="V107" s="125" t="s">
        <v>119</v>
      </c>
      <c r="W107" s="49"/>
      <c r="Z107" s="197"/>
      <c r="AA107" s="198"/>
    </row>
    <row r="108" spans="1:27" ht="30" customHeight="1">
      <c r="A108" s="2">
        <v>7</v>
      </c>
      <c r="B108" s="34"/>
      <c r="C108" s="2">
        <v>23</v>
      </c>
      <c r="D108" s="30"/>
      <c r="E108" s="19"/>
      <c r="F108" s="784"/>
      <c r="G108" s="202"/>
      <c r="H108" s="33"/>
      <c r="I108" s="795"/>
      <c r="J108" s="803"/>
      <c r="K108" s="808"/>
      <c r="L108" s="810"/>
      <c r="M108" s="781"/>
      <c r="N108" s="816"/>
      <c r="O108" s="819"/>
      <c r="P108" s="812"/>
      <c r="Q108" s="126" t="s">
        <v>164</v>
      </c>
      <c r="R108" s="122">
        <v>4550.2</v>
      </c>
      <c r="S108" s="131">
        <v>45107</v>
      </c>
      <c r="T108" s="122">
        <f>R108-H115</f>
        <v>102.19999999999982</v>
      </c>
      <c r="U108" s="241">
        <f>S108-I2</f>
        <v>-189</v>
      </c>
      <c r="V108" s="129"/>
      <c r="W108" s="49"/>
      <c r="Z108" s="197"/>
      <c r="AA108" s="198"/>
    </row>
    <row r="109" spans="1:27" ht="30" customHeight="1">
      <c r="A109" s="2">
        <v>8</v>
      </c>
      <c r="B109" s="34"/>
      <c r="C109" s="2">
        <v>24</v>
      </c>
      <c r="D109" s="30"/>
      <c r="E109" s="19"/>
      <c r="F109" s="784"/>
      <c r="G109" s="202"/>
      <c r="H109" s="33"/>
      <c r="I109" s="795"/>
      <c r="J109" s="803"/>
      <c r="K109" s="808"/>
      <c r="L109" s="810"/>
      <c r="M109" s="781"/>
      <c r="N109" s="816"/>
      <c r="O109" s="819"/>
      <c r="P109" s="812"/>
      <c r="Q109" s="130" t="s">
        <v>129</v>
      </c>
      <c r="R109" s="242">
        <v>4604.8</v>
      </c>
      <c r="S109" s="243">
        <v>45411</v>
      </c>
      <c r="T109" s="242">
        <f>R109-H115</f>
        <v>156.80000000000018</v>
      </c>
      <c r="U109" s="244">
        <f>S109-I2</f>
        <v>115</v>
      </c>
      <c r="V109" s="120"/>
      <c r="W109" s="49"/>
      <c r="Z109" s="197"/>
      <c r="AA109" s="198"/>
    </row>
    <row r="110" spans="1:27" ht="30" customHeight="1">
      <c r="A110" s="2">
        <v>9</v>
      </c>
      <c r="B110" s="30"/>
      <c r="C110" s="2">
        <v>25</v>
      </c>
      <c r="D110" s="30"/>
      <c r="E110" s="19"/>
      <c r="F110" s="784"/>
      <c r="G110" s="202"/>
      <c r="H110" s="33"/>
      <c r="I110" s="795"/>
      <c r="J110" s="803"/>
      <c r="K110" s="808"/>
      <c r="L110" s="810"/>
      <c r="M110" s="781"/>
      <c r="N110" s="816"/>
      <c r="O110" s="819"/>
      <c r="P110" s="812"/>
      <c r="Q110" s="130" t="s">
        <v>130</v>
      </c>
      <c r="R110" s="212">
        <v>4894.3</v>
      </c>
      <c r="S110" s="245"/>
      <c r="T110" s="98">
        <f>R110-H115</f>
        <v>446.30000000000018</v>
      </c>
      <c r="U110" s="161"/>
      <c r="V110" s="120"/>
      <c r="W110" s="49"/>
      <c r="Z110" s="197"/>
      <c r="AA110" s="198"/>
    </row>
    <row r="111" spans="1:27" ht="30" customHeight="1">
      <c r="A111" s="2">
        <v>10</v>
      </c>
      <c r="B111" s="30"/>
      <c r="C111" s="2">
        <v>26</v>
      </c>
      <c r="D111" s="30"/>
      <c r="E111" s="19"/>
      <c r="F111" s="784"/>
      <c r="G111" s="202"/>
      <c r="H111" s="33"/>
      <c r="I111" s="795"/>
      <c r="J111" s="803"/>
      <c r="K111" s="808"/>
      <c r="L111" s="810"/>
      <c r="M111" s="781"/>
      <c r="N111" s="816"/>
      <c r="O111" s="819"/>
      <c r="P111" s="812"/>
      <c r="Q111" s="132" t="s">
        <v>131</v>
      </c>
      <c r="R111" s="212">
        <v>4868.6000000000004</v>
      </c>
      <c r="S111" s="213">
        <v>45206</v>
      </c>
      <c r="T111" s="98">
        <f>R111-H115</f>
        <v>420.60000000000036</v>
      </c>
      <c r="U111" s="241">
        <f>S111-I2</f>
        <v>-90</v>
      </c>
      <c r="V111" s="133"/>
      <c r="W111" s="49"/>
      <c r="Z111" s="197"/>
      <c r="AA111" s="198"/>
    </row>
    <row r="112" spans="1:27" ht="30" customHeight="1">
      <c r="A112" s="2">
        <v>11</v>
      </c>
      <c r="B112" s="30"/>
      <c r="C112" s="2">
        <v>27</v>
      </c>
      <c r="D112" s="30"/>
      <c r="E112" s="19"/>
      <c r="F112" s="784"/>
      <c r="G112" s="202"/>
      <c r="H112" s="33"/>
      <c r="I112" s="795"/>
      <c r="J112" s="803"/>
      <c r="K112" s="808"/>
      <c r="L112" s="810"/>
      <c r="M112" s="781"/>
      <c r="N112" s="816"/>
      <c r="O112" s="819"/>
      <c r="P112" s="812"/>
      <c r="Q112" s="134" t="s">
        <v>132</v>
      </c>
      <c r="R112" s="122">
        <v>4562.3</v>
      </c>
      <c r="S112" s="131">
        <v>45108</v>
      </c>
      <c r="T112" s="122">
        <f>R112-H115</f>
        <v>114.30000000000018</v>
      </c>
      <c r="U112" s="241">
        <f>S112-I2</f>
        <v>-188</v>
      </c>
      <c r="V112" s="137" t="s">
        <v>165</v>
      </c>
      <c r="W112" s="49"/>
      <c r="Z112" s="197" t="str">
        <f ca="1">IF(S103="","",(S103-TODAY()))</f>
        <v/>
      </c>
      <c r="AA112" s="198"/>
    </row>
    <row r="113" spans="1:27" ht="30" customHeight="1">
      <c r="A113" s="2">
        <v>12</v>
      </c>
      <c r="B113" s="30"/>
      <c r="C113" s="2">
        <v>28</v>
      </c>
      <c r="D113" s="30"/>
      <c r="E113" s="19"/>
      <c r="F113" s="784"/>
      <c r="H113" s="33"/>
      <c r="I113" s="795"/>
      <c r="J113" s="803"/>
      <c r="K113" s="808"/>
      <c r="L113" s="810"/>
      <c r="M113" s="781"/>
      <c r="N113" s="816"/>
      <c r="O113" s="819"/>
      <c r="P113" s="812"/>
      <c r="Q113" s="132" t="s">
        <v>134</v>
      </c>
      <c r="R113" s="216"/>
      <c r="S113" s="213">
        <v>45109</v>
      </c>
      <c r="T113" s="218"/>
      <c r="U113" s="241">
        <f>S113-I2</f>
        <v>-187</v>
      </c>
      <c r="V113" s="102" t="s">
        <v>119</v>
      </c>
      <c r="W113" s="49"/>
      <c r="Z113" s="197"/>
      <c r="AA113" s="198"/>
    </row>
    <row r="114" spans="1:27" ht="30" customHeight="1">
      <c r="A114" s="2">
        <v>13</v>
      </c>
      <c r="B114" s="30"/>
      <c r="C114" s="2">
        <v>29</v>
      </c>
      <c r="D114" s="30"/>
      <c r="E114" s="19"/>
      <c r="F114" s="784"/>
      <c r="H114" s="33"/>
      <c r="I114" s="795"/>
      <c r="J114" s="803"/>
      <c r="K114" s="808"/>
      <c r="L114" s="810"/>
      <c r="M114" s="781"/>
      <c r="N114" s="816"/>
      <c r="O114" s="819"/>
      <c r="P114" s="812"/>
      <c r="Q114" s="130" t="s">
        <v>135</v>
      </c>
      <c r="R114" s="246"/>
      <c r="S114" s="247">
        <v>45245</v>
      </c>
      <c r="T114" s="246"/>
      <c r="U114" s="248">
        <f>S114-I2</f>
        <v>-51</v>
      </c>
      <c r="V114" s="137"/>
      <c r="W114" s="49"/>
      <c r="Z114" s="197"/>
      <c r="AA114" s="198"/>
    </row>
    <row r="115" spans="1:27" ht="30" customHeight="1">
      <c r="A115" s="2">
        <v>14</v>
      </c>
      <c r="B115" s="30"/>
      <c r="C115" s="2">
        <v>30</v>
      </c>
      <c r="D115" s="30"/>
      <c r="E115" s="19"/>
      <c r="F115" s="784"/>
      <c r="G115" s="203" t="s">
        <v>136</v>
      </c>
      <c r="H115" s="36">
        <f>4448+B101</f>
        <v>4448</v>
      </c>
      <c r="I115" s="795"/>
      <c r="J115" s="803"/>
      <c r="K115" s="808"/>
      <c r="L115" s="810"/>
      <c r="M115" s="781"/>
      <c r="N115" s="816"/>
      <c r="O115" s="819"/>
      <c r="P115" s="812"/>
      <c r="Q115" s="249" t="s">
        <v>181</v>
      </c>
      <c r="R115" s="98">
        <v>5162.3</v>
      </c>
      <c r="S115" s="247">
        <v>45124</v>
      </c>
      <c r="T115" s="250">
        <f>R115-H115</f>
        <v>714.30000000000018</v>
      </c>
      <c r="U115" s="236">
        <f>S115-I2</f>
        <v>-172</v>
      </c>
      <c r="V115" s="102"/>
      <c r="W115" s="49"/>
      <c r="Z115" s="197"/>
      <c r="AA115" s="198"/>
    </row>
    <row r="116" spans="1:27" ht="30" customHeight="1">
      <c r="A116" s="2">
        <v>15</v>
      </c>
      <c r="B116" s="30"/>
      <c r="C116" s="2">
        <v>31</v>
      </c>
      <c r="D116" s="30"/>
      <c r="E116" s="19"/>
      <c r="F116" s="784"/>
      <c r="G116" s="204">
        <f>1895.2+B101</f>
        <v>1895.2</v>
      </c>
      <c r="H116" s="33"/>
      <c r="I116" s="795"/>
      <c r="J116" s="803"/>
      <c r="K116" s="808"/>
      <c r="L116" s="810"/>
      <c r="M116" s="781"/>
      <c r="N116" s="816"/>
      <c r="O116" s="819"/>
      <c r="P116" s="812"/>
      <c r="Q116" s="130" t="s">
        <v>182</v>
      </c>
      <c r="R116" s="122">
        <v>5361.3</v>
      </c>
      <c r="S116" s="247">
        <v>45124</v>
      </c>
      <c r="T116" s="251">
        <f>R116-H115</f>
        <v>913.30000000000018</v>
      </c>
      <c r="U116" s="241">
        <f>S116-I2</f>
        <v>-172</v>
      </c>
      <c r="V116" s="150"/>
      <c r="W116" s="49"/>
      <c r="Z116" s="197"/>
      <c r="AA116" s="198"/>
    </row>
    <row r="117" spans="1:27" ht="30" customHeight="1">
      <c r="A117" s="2">
        <v>16</v>
      </c>
      <c r="B117" s="30"/>
      <c r="E117" s="19"/>
      <c r="F117" s="784"/>
      <c r="G117" s="203"/>
      <c r="H117" s="33"/>
      <c r="I117" s="795"/>
      <c r="J117" s="803"/>
      <c r="K117" s="808"/>
      <c r="L117" s="810"/>
      <c r="M117" s="781"/>
      <c r="N117" s="816"/>
      <c r="O117" s="819"/>
      <c r="P117" s="812"/>
      <c r="Q117" s="252"/>
      <c r="R117" s="253"/>
      <c r="S117" s="254"/>
      <c r="T117" s="255"/>
      <c r="U117" s="153"/>
      <c r="V117" s="150"/>
      <c r="W117" s="49"/>
      <c r="Z117" s="197"/>
      <c r="AA117" s="198"/>
    </row>
    <row r="118" spans="1:27" ht="30" customHeight="1">
      <c r="E118" s="19"/>
      <c r="F118" s="784"/>
      <c r="G118" s="203" t="s">
        <v>138</v>
      </c>
      <c r="H118" s="33"/>
      <c r="I118" s="795"/>
      <c r="J118" s="803"/>
      <c r="K118" s="808"/>
      <c r="L118" s="810"/>
      <c r="M118" s="781"/>
      <c r="N118" s="816"/>
      <c r="O118" s="819"/>
      <c r="P118" s="812"/>
      <c r="Q118" s="256"/>
      <c r="R118" s="139"/>
      <c r="S118" s="112"/>
      <c r="T118" s="139"/>
      <c r="U118" s="113"/>
      <c r="V118" s="150"/>
      <c r="W118" s="49"/>
      <c r="Z118" s="197"/>
      <c r="AA118" s="198"/>
    </row>
    <row r="119" spans="1:27" ht="30" customHeight="1">
      <c r="E119" s="19"/>
      <c r="F119" s="784"/>
      <c r="G119" s="204">
        <f>4721.2+B101</f>
        <v>4721.2</v>
      </c>
      <c r="H119" s="33"/>
      <c r="I119" s="795"/>
      <c r="J119" s="803"/>
      <c r="K119" s="808"/>
      <c r="L119" s="810"/>
      <c r="M119" s="781"/>
      <c r="N119" s="816"/>
      <c r="O119" s="819"/>
      <c r="P119" s="812"/>
      <c r="Q119" s="774" t="s">
        <v>139</v>
      </c>
      <c r="R119" s="775"/>
      <c r="S119" s="775"/>
      <c r="T119" s="775"/>
      <c r="U119" s="775"/>
      <c r="V119" s="156" t="s">
        <v>142</v>
      </c>
      <c r="W119" s="49"/>
      <c r="Z119" s="197"/>
      <c r="AA119" s="198"/>
    </row>
    <row r="120" spans="1:27" ht="30" customHeight="1">
      <c r="E120" s="19"/>
      <c r="F120" s="784"/>
      <c r="G120" s="202"/>
      <c r="H120" s="33"/>
      <c r="I120" s="795"/>
      <c r="J120" s="803"/>
      <c r="K120" s="808"/>
      <c r="L120" s="810"/>
      <c r="M120" s="781"/>
      <c r="N120" s="816"/>
      <c r="O120" s="819"/>
      <c r="P120" s="812"/>
      <c r="Q120" s="151" t="s">
        <v>140</v>
      </c>
      <c r="R120" s="257">
        <v>4462.3</v>
      </c>
      <c r="S120" s="112"/>
      <c r="T120" s="258">
        <f>R120-H115</f>
        <v>14.300000000000182</v>
      </c>
      <c r="U120" s="230"/>
      <c r="V120" s="102" t="s">
        <v>119</v>
      </c>
      <c r="W120" s="49"/>
      <c r="Z120" s="197"/>
      <c r="AA120" s="198"/>
    </row>
    <row r="121" spans="1:27" ht="30" customHeight="1">
      <c r="E121" s="19"/>
      <c r="F121" s="784"/>
      <c r="G121" s="202"/>
      <c r="H121" s="33"/>
      <c r="I121" s="795"/>
      <c r="J121" s="803"/>
      <c r="K121" s="808"/>
      <c r="L121" s="810"/>
      <c r="M121" s="781"/>
      <c r="N121" s="816"/>
      <c r="O121" s="819"/>
      <c r="P121" s="812"/>
      <c r="Q121" s="130" t="s">
        <v>183</v>
      </c>
      <c r="R121" s="122">
        <v>4461.3999999999996</v>
      </c>
      <c r="S121" s="112"/>
      <c r="T121" s="251">
        <f>R121-H115</f>
        <v>13.399999999999636</v>
      </c>
      <c r="U121" s="113"/>
      <c r="V121" s="108"/>
      <c r="W121" s="49"/>
      <c r="Z121" s="197"/>
      <c r="AA121" s="198"/>
    </row>
    <row r="122" spans="1:27" ht="30" customHeight="1">
      <c r="E122" s="19"/>
      <c r="F122" s="784"/>
      <c r="G122" s="202"/>
      <c r="H122" s="33"/>
      <c r="I122" s="795"/>
      <c r="J122" s="803"/>
      <c r="K122" s="808"/>
      <c r="L122" s="810"/>
      <c r="M122" s="781"/>
      <c r="N122" s="816"/>
      <c r="O122" s="819"/>
      <c r="P122" s="812"/>
      <c r="Q122" s="130" t="s">
        <v>141</v>
      </c>
      <c r="R122" s="104">
        <v>4887.8999999999996</v>
      </c>
      <c r="S122" s="259">
        <v>45590</v>
      </c>
      <c r="T122" s="104">
        <f>R122-H115</f>
        <v>439.89999999999964</v>
      </c>
      <c r="U122" s="260">
        <f>S122-I2</f>
        <v>294</v>
      </c>
      <c r="V122" s="108"/>
      <c r="W122" s="49"/>
      <c r="Z122" s="197"/>
      <c r="AA122" s="198"/>
    </row>
    <row r="123" spans="1:27" ht="30" customHeight="1">
      <c r="E123" s="19"/>
      <c r="F123" s="784"/>
      <c r="G123" s="202"/>
      <c r="H123" s="33"/>
      <c r="I123" s="795"/>
      <c r="J123" s="803"/>
      <c r="K123" s="808"/>
      <c r="L123" s="810"/>
      <c r="M123" s="781"/>
      <c r="N123" s="816"/>
      <c r="O123" s="819"/>
      <c r="P123" s="812"/>
      <c r="Q123" s="252"/>
      <c r="R123" s="261"/>
      <c r="S123" s="262"/>
      <c r="T123" s="261"/>
      <c r="U123" s="263"/>
      <c r="V123" s="35"/>
      <c r="W123" s="49"/>
      <c r="Z123" s="197"/>
      <c r="AA123" s="198"/>
    </row>
    <row r="124" spans="1:27" ht="30" customHeight="1">
      <c r="E124" s="19"/>
      <c r="F124" s="784"/>
      <c r="G124" s="202"/>
      <c r="H124" s="33"/>
      <c r="I124" s="795"/>
      <c r="J124" s="803"/>
      <c r="K124" s="808"/>
      <c r="L124" s="810"/>
      <c r="M124" s="781"/>
      <c r="N124" s="816"/>
      <c r="O124" s="819"/>
      <c r="P124" s="812"/>
      <c r="Q124" s="820" t="s">
        <v>143</v>
      </c>
      <c r="R124" s="821"/>
      <c r="S124" s="821"/>
      <c r="T124" s="821"/>
      <c r="U124" s="821"/>
      <c r="V124" s="162" t="s">
        <v>145</v>
      </c>
      <c r="W124" s="49"/>
      <c r="Z124" s="197"/>
      <c r="AA124" s="198"/>
    </row>
    <row r="125" spans="1:27" ht="30" customHeight="1">
      <c r="E125" s="19"/>
      <c r="F125" s="784"/>
      <c r="G125" s="202"/>
      <c r="H125" s="33"/>
      <c r="I125" s="795"/>
      <c r="J125" s="803"/>
      <c r="K125" s="808"/>
      <c r="L125" s="810"/>
      <c r="M125" s="781"/>
      <c r="N125" s="816"/>
      <c r="O125" s="819"/>
      <c r="P125" s="812"/>
      <c r="Q125" s="130" t="s">
        <v>184</v>
      </c>
      <c r="R125" s="122">
        <v>4604.1000000000004</v>
      </c>
      <c r="S125" s="264"/>
      <c r="T125" s="122">
        <f>R125-H115</f>
        <v>156.10000000000036</v>
      </c>
      <c r="U125" s="107"/>
      <c r="V125" s="157" t="s">
        <v>119</v>
      </c>
      <c r="W125" s="49"/>
      <c r="Z125" s="197"/>
      <c r="AA125" s="198"/>
    </row>
    <row r="126" spans="1:27" ht="30" customHeight="1">
      <c r="E126" s="19"/>
      <c r="F126" s="784"/>
      <c r="G126" s="202"/>
      <c r="H126" s="33"/>
      <c r="I126" s="795"/>
      <c r="J126" s="803"/>
      <c r="K126" s="808"/>
      <c r="L126" s="810"/>
      <c r="M126" s="781"/>
      <c r="N126" s="816"/>
      <c r="O126" s="819"/>
      <c r="P126" s="812"/>
      <c r="Q126" s="163" t="s">
        <v>185</v>
      </c>
      <c r="R126" s="122">
        <v>4878.1000000000004</v>
      </c>
      <c r="S126" s="123"/>
      <c r="T126" s="122">
        <f>R126-H115</f>
        <v>430.10000000000036</v>
      </c>
      <c r="U126" s="265"/>
      <c r="V126" s="157"/>
      <c r="W126" s="49"/>
      <c r="Z126" s="197"/>
      <c r="AA126" s="198"/>
    </row>
    <row r="127" spans="1:27" ht="30" customHeight="1">
      <c r="E127" s="19"/>
      <c r="F127" s="784"/>
      <c r="G127" s="202"/>
      <c r="H127" s="33"/>
      <c r="I127" s="795"/>
      <c r="J127" s="803"/>
      <c r="K127" s="808"/>
      <c r="L127" s="810"/>
      <c r="M127" s="781"/>
      <c r="N127" s="816"/>
      <c r="O127" s="819"/>
      <c r="P127" s="812"/>
      <c r="Q127" s="163" t="s">
        <v>186</v>
      </c>
      <c r="R127" s="266">
        <v>4943.8999999999996</v>
      </c>
      <c r="S127" s="267"/>
      <c r="T127" s="266">
        <f>R127-H115</f>
        <v>495.89999999999964</v>
      </c>
      <c r="U127" s="268"/>
      <c r="V127" s="269"/>
      <c r="W127" s="49"/>
      <c r="Z127" s="197"/>
      <c r="AA127" s="198"/>
    </row>
    <row r="128" spans="1:27" ht="30" customHeight="1">
      <c r="E128" s="19"/>
      <c r="F128" s="784"/>
      <c r="G128" s="202"/>
      <c r="H128" s="33"/>
      <c r="I128" s="795"/>
      <c r="J128" s="803"/>
      <c r="K128" s="808"/>
      <c r="L128" s="810"/>
      <c r="M128" s="781"/>
      <c r="N128" s="816"/>
      <c r="O128" s="819"/>
      <c r="P128" s="812"/>
      <c r="Q128" s="130" t="s">
        <v>187</v>
      </c>
      <c r="R128" s="122">
        <v>4952.5</v>
      </c>
      <c r="S128" s="123"/>
      <c r="T128" s="270">
        <f>R128-H115</f>
        <v>504.5</v>
      </c>
      <c r="U128" s="113"/>
      <c r="V128" s="171"/>
      <c r="W128" s="49"/>
      <c r="Z128" s="197"/>
      <c r="AA128" s="198"/>
    </row>
    <row r="129" spans="1:27" ht="30" customHeight="1">
      <c r="E129" s="19"/>
      <c r="F129" s="784"/>
      <c r="G129" s="32"/>
      <c r="H129" s="33"/>
      <c r="I129" s="795"/>
      <c r="J129" s="803"/>
      <c r="K129" s="808"/>
      <c r="L129" s="810"/>
      <c r="M129" s="781"/>
      <c r="N129" s="816"/>
      <c r="O129" s="819"/>
      <c r="P129" s="812"/>
      <c r="Q129" s="130" t="s">
        <v>188</v>
      </c>
      <c r="R129" s="139"/>
      <c r="S129" s="282">
        <v>45321</v>
      </c>
      <c r="T129" s="139"/>
      <c r="U129" s="283">
        <f>S129-I2</f>
        <v>25</v>
      </c>
      <c r="V129" s="172"/>
      <c r="W129" s="49"/>
      <c r="Z129" s="197"/>
      <c r="AA129" s="198"/>
    </row>
    <row r="130" spans="1:27" ht="30" customHeight="1">
      <c r="E130" s="19"/>
      <c r="F130" s="784"/>
      <c r="G130" s="32"/>
      <c r="H130" s="33"/>
      <c r="I130" s="59"/>
      <c r="J130" s="60"/>
      <c r="K130" s="206"/>
      <c r="L130" s="207"/>
      <c r="M130" s="61"/>
      <c r="N130" s="62"/>
      <c r="O130" s="62"/>
      <c r="P130" s="273"/>
      <c r="Q130" s="284" t="s">
        <v>189</v>
      </c>
      <c r="R130" s="139"/>
      <c r="S130" s="285">
        <v>45340</v>
      </c>
      <c r="T130" s="286"/>
      <c r="U130" s="287">
        <f>S130-I2</f>
        <v>44</v>
      </c>
      <c r="V130" s="171" t="s">
        <v>149</v>
      </c>
      <c r="W130" s="49"/>
      <c r="Z130" s="292"/>
      <c r="AA130" s="293"/>
    </row>
    <row r="131" spans="1:27" ht="30" customHeight="1">
      <c r="E131" s="19"/>
      <c r="F131" s="785"/>
      <c r="G131" s="38"/>
      <c r="H131" s="39"/>
      <c r="I131" s="63"/>
      <c r="J131" s="64"/>
      <c r="K131" s="206"/>
      <c r="L131" s="274"/>
      <c r="M131" s="61"/>
      <c r="N131" s="62"/>
      <c r="O131" s="62"/>
      <c r="P131" s="273"/>
      <c r="Q131" s="284"/>
      <c r="R131" s="288"/>
      <c r="S131" s="289"/>
      <c r="T131" s="290"/>
      <c r="U131"/>
      <c r="V131" s="172">
        <v>700</v>
      </c>
      <c r="W131" s="49"/>
      <c r="Z131" s="292"/>
      <c r="AA131" s="293"/>
    </row>
    <row r="132" spans="1:27" ht="9.75" customHeight="1">
      <c r="E132" s="19"/>
      <c r="F132" s="271"/>
      <c r="G132" s="20"/>
      <c r="H132" s="40"/>
      <c r="I132" s="65"/>
      <c r="J132" s="65"/>
      <c r="K132" s="275"/>
      <c r="L132" s="276"/>
      <c r="M132" s="277"/>
      <c r="N132" s="278"/>
      <c r="O132" s="278"/>
      <c r="P132" s="278"/>
      <c r="Q132" s="173"/>
      <c r="R132" s="174"/>
      <c r="S132" s="175"/>
      <c r="T132" s="174"/>
      <c r="U132" s="176"/>
      <c r="V132" s="291"/>
      <c r="W132" s="49"/>
    </row>
    <row r="133" spans="1:27" ht="18" customHeight="1">
      <c r="J133" s="279"/>
    </row>
    <row r="136" spans="1:27" ht="18" customHeight="1">
      <c r="A136" s="272"/>
      <c r="M136" s="280"/>
      <c r="N136" s="281"/>
    </row>
    <row r="139" spans="1:27" ht="18" customHeight="1">
      <c r="P139" s="6">
        <v>2</v>
      </c>
    </row>
    <row r="1164" spans="22:22" ht="18" customHeight="1">
      <c r="V1164" s="6" t="s">
        <v>25</v>
      </c>
    </row>
    <row r="1174" spans="22:22" ht="18" customHeight="1">
      <c r="V1174" s="6">
        <v>30</v>
      </c>
    </row>
  </sheetData>
  <protectedRanges>
    <protectedRange sqref="V22:V23 V62:V64 K110 V76:V77 V103 V88 V15 V124 V12 V56 V44 V100 K112:K113 V38 V106:V108 V59 V82 V110:V111 V132 V32:V33 V118:V119 V70 V66:V67 V25 V18:V20" name="remarks_1_1"/>
    <protectedRange sqref="I2 I46 I90" name="date_1_1"/>
    <protectedRange sqref="S61 U14 Q36:S36 S16:S18 Q12:S15 U58 U17:U18 U61 R33:T33 R78:R79 Q80:S80 S104:S106 M118:P131 U102 Q115:R115 S118 U105:U106 M112:P114 J56 J59:J66 Q56:S56 R57:S60 S67:S69 S76 Q75:S75 Q72:Q73 R77:S77 S110:S111 Q119:S119 S113 R37:S38 Q40 S40 S120:S124 Q124:R124 R122:R123 S71:S74 Q81:R81 M72:O73 P71:P73 P76:P87 M75:O77 M79:N85 O84:O85 M87:O87 O79:O82 H100:J131 S24:S25 Q17:Q19 S32 Q27:S31 Q57:Q59 N69:Q69 Q61:Q63 Q100:S103 Q105:Q107 R82 Q120 M68:P68 Q67 Q111 Q23 Q25 Q113 Q76:Q78 Q32 H74:H87 H56:H72 I12:I43 I56:I87" name="ac01_1_6"/>
    <protectedRange sqref="Q84:Q85 N100:P111 M100:M105 M107:M108 M110:M111 Q39 Q126:Q127 P70 M56:O63 M66:O67 P56:P67 Q82" name="ac3_1_1"/>
    <protectedRange sqref="J87 J85" name="ac01_1_4_1"/>
    <protectedRange sqref="K123 K103:K104 J71:J72 J77 J82:J84 J86 K128 J68:J69 J133" name="ac3_1_4_1"/>
    <protectedRange sqref="M115:P117 P74:P75 M74:O74" name="ac01_1_6_1"/>
    <protectedRange sqref="L103:L104" name="ac01_1_6_5"/>
    <protectedRange sqref="L100 L112:L113" name="ac01_1_3_1_2"/>
    <protectedRange sqref="L105:L110" name="ac3_1_3_1_2"/>
    <protectedRange sqref="L114:L118 L120:L131" name="ac3_1_4_1_2"/>
    <protectedRange sqref="H33:H43 P32:P43 P24:P26 H12:H25 H27:H31 J32:J43 J24:J26 L32:N43 L24:N26" name="ac01_1_6_2"/>
    <protectedRange sqref="P12:P23 J12:J23 L12:N23" name="ac3_1_1_1"/>
    <protectedRange sqref="P27:P31 J27:J31 L27:N31" name="ac01_1_6_1_1"/>
    <protectedRange sqref="O32:O43 O24:O26" name="ac01_1_6_2_1"/>
    <protectedRange sqref="O12:O23" name="ac3_1_1_1_1"/>
    <protectedRange sqref="O27:O31" name="ac01_1_6_1_1_1"/>
    <protectedRange sqref="K22 K27:K28 K24:K25 K66 K71:K72 K68:K69" name="remarks_1_1_2"/>
    <protectedRange sqref="K37 K15:K16 K42 K81 K59:K60 K86" name="ac3_1_4_1_4"/>
    <protectedRange sqref="L59:L60" name="ac01_1_6_3_1"/>
    <protectedRange sqref="L56 L71:L72 L68:L69" name="ac01_1_3_1_1_1"/>
    <protectedRange sqref="L61:L66" name="ac3_1_3_1_1_1"/>
    <protectedRange sqref="L73:L76 L78:L87" name="ac3_1_4_1_3_1"/>
  </protectedRanges>
  <mergeCells count="60">
    <mergeCell ref="V63:V64"/>
    <mergeCell ref="N12:N43"/>
    <mergeCell ref="N56:N87"/>
    <mergeCell ref="N100:N129"/>
    <mergeCell ref="O12:O43"/>
    <mergeCell ref="O56:O87"/>
    <mergeCell ref="O100:O129"/>
    <mergeCell ref="R98:S98"/>
    <mergeCell ref="T98:U98"/>
    <mergeCell ref="Q100:U100"/>
    <mergeCell ref="Q119:U119"/>
    <mergeCell ref="Q124:U124"/>
    <mergeCell ref="Q56:U56"/>
    <mergeCell ref="Q75:U75"/>
    <mergeCell ref="Q80:U80"/>
    <mergeCell ref="Q97:U97"/>
    <mergeCell ref="M56:M87"/>
    <mergeCell ref="M100:M129"/>
    <mergeCell ref="M53:P53"/>
    <mergeCell ref="P12:P43"/>
    <mergeCell ref="P56:P87"/>
    <mergeCell ref="P100:P129"/>
    <mergeCell ref="M97:P97"/>
    <mergeCell ref="J12:J43"/>
    <mergeCell ref="J56:J86"/>
    <mergeCell ref="J100:J129"/>
    <mergeCell ref="K12:K43"/>
    <mergeCell ref="K56:K87"/>
    <mergeCell ref="K100:K129"/>
    <mergeCell ref="I97:L97"/>
    <mergeCell ref="L12:L43"/>
    <mergeCell ref="L56:L87"/>
    <mergeCell ref="L100:L129"/>
    <mergeCell ref="F12:F43"/>
    <mergeCell ref="F56:F87"/>
    <mergeCell ref="F100:F131"/>
    <mergeCell ref="G2:G3"/>
    <mergeCell ref="G46:G47"/>
    <mergeCell ref="G90:G91"/>
    <mergeCell ref="F5:I5"/>
    <mergeCell ref="E6:I6"/>
    <mergeCell ref="I9:L9"/>
    <mergeCell ref="I2:I3"/>
    <mergeCell ref="I12:I43"/>
    <mergeCell ref="I46:I47"/>
    <mergeCell ref="I56:I87"/>
    <mergeCell ref="I90:I91"/>
    <mergeCell ref="I53:L53"/>
    <mergeCell ref="I100:I129"/>
    <mergeCell ref="M9:P9"/>
    <mergeCell ref="Q9:U9"/>
    <mergeCell ref="Q53:U53"/>
    <mergeCell ref="R54:S54"/>
    <mergeCell ref="T54:U54"/>
    <mergeCell ref="R10:S10"/>
    <mergeCell ref="T10:U10"/>
    <mergeCell ref="Q12:U12"/>
    <mergeCell ref="Q31:U31"/>
    <mergeCell ref="Q36:U36"/>
    <mergeCell ref="M12:M43"/>
  </mergeCells>
  <conditionalFormatting sqref="I44 I88 I132:J132">
    <cfRule type="expression" dxfId="123" priority="328" stopIfTrue="1">
      <formula>I44="Maint."</formula>
    </cfRule>
    <cfRule type="expression" dxfId="122" priority="327" stopIfTrue="1">
      <formula>I44="Serviceable"</formula>
    </cfRule>
  </conditionalFormatting>
  <conditionalFormatting sqref="R115">
    <cfRule type="cellIs" dxfId="121" priority="305" stopIfTrue="1" operator="lessThan">
      <formula>0</formula>
    </cfRule>
    <cfRule type="cellIs" dxfId="120" priority="304" stopIfTrue="1" operator="between">
      <formula>#REF!</formula>
      <formula>0</formula>
    </cfRule>
    <cfRule type="cellIs" dxfId="119" priority="303" stopIfTrue="1" operator="between">
      <formula>#REF!</formula>
      <formula>#REF!</formula>
    </cfRule>
  </conditionalFormatting>
  <conditionalFormatting sqref="T13">
    <cfRule type="cellIs" dxfId="118" priority="124" operator="lessThanOrEqual">
      <formula>10</formula>
    </cfRule>
  </conditionalFormatting>
  <conditionalFormatting sqref="T14:T15">
    <cfRule type="cellIs" dxfId="117" priority="119" stopIfTrue="1" operator="lessThanOrEqual">
      <formula>10</formula>
    </cfRule>
    <cfRule type="cellIs" dxfId="116" priority="118" stopIfTrue="1" operator="lessThanOrEqual">
      <formula>5</formula>
    </cfRule>
  </conditionalFormatting>
  <conditionalFormatting sqref="T16:T18">
    <cfRule type="cellIs" dxfId="115" priority="184" stopIfTrue="1" operator="lessThanOrEqual">
      <formula>25</formula>
    </cfRule>
    <cfRule type="cellIs" dxfId="114" priority="183" stopIfTrue="1" operator="lessThanOrEqual">
      <formula>10</formula>
    </cfRule>
  </conditionalFormatting>
  <conditionalFormatting sqref="T19:T22">
    <cfRule type="cellIs" dxfId="113" priority="108" stopIfTrue="1" operator="lessThanOrEqual">
      <formula>25</formula>
    </cfRule>
    <cfRule type="cellIs" dxfId="112" priority="109" stopIfTrue="1" operator="lessThanOrEqual">
      <formula>50</formula>
    </cfRule>
  </conditionalFormatting>
  <conditionalFormatting sqref="T23:T24">
    <cfRule type="cellIs" dxfId="111" priority="171" stopIfTrue="1" operator="lessThanOrEqual">
      <formula>50</formula>
    </cfRule>
    <cfRule type="cellIs" dxfId="110" priority="172" stopIfTrue="1" operator="lessThanOrEqual">
      <formula>100</formula>
    </cfRule>
  </conditionalFormatting>
  <conditionalFormatting sqref="T32">
    <cfRule type="cellIs" dxfId="109" priority="105" stopIfTrue="1" operator="lessThanOrEqual">
      <formula>150</formula>
    </cfRule>
  </conditionalFormatting>
  <conditionalFormatting sqref="T32:T33">
    <cfRule type="cellIs" dxfId="108" priority="102" stopIfTrue="1" operator="lessThanOrEqual">
      <formula>50</formula>
    </cfRule>
  </conditionalFormatting>
  <conditionalFormatting sqref="T33">
    <cfRule type="cellIs" dxfId="107" priority="103" stopIfTrue="1" operator="lessThanOrEqual">
      <formula>100</formula>
    </cfRule>
  </conditionalFormatting>
  <conditionalFormatting sqref="T57">
    <cfRule type="cellIs" dxfId="106" priority="98" operator="lessThanOrEqual">
      <formula>0</formula>
    </cfRule>
    <cfRule type="cellIs" dxfId="105" priority="99" stopIfTrue="1" operator="lessThanOrEqual">
      <formula>10</formula>
    </cfRule>
  </conditionalFormatting>
  <conditionalFormatting sqref="T58:T59">
    <cfRule type="cellIs" dxfId="104" priority="93" stopIfTrue="1" operator="lessThanOrEqual">
      <formula>10</formula>
    </cfRule>
    <cfRule type="cellIs" dxfId="103" priority="92" stopIfTrue="1" operator="lessThanOrEqual">
      <formula>5</formula>
    </cfRule>
  </conditionalFormatting>
  <conditionalFormatting sqref="T60:T62">
    <cfRule type="cellIs" dxfId="102" priority="86" stopIfTrue="1" operator="lessThanOrEqual">
      <formula>10</formula>
    </cfRule>
    <cfRule type="cellIs" dxfId="101" priority="87" stopIfTrue="1" operator="lessThanOrEqual">
      <formula>25</formula>
    </cfRule>
  </conditionalFormatting>
  <conditionalFormatting sqref="T63:T66">
    <cfRule type="cellIs" dxfId="100" priority="75" stopIfTrue="1" operator="lessThanOrEqual">
      <formula>50</formula>
    </cfRule>
    <cfRule type="cellIs" dxfId="99" priority="74" stopIfTrue="1" operator="lessThanOrEqual">
      <formula>25</formula>
    </cfRule>
  </conditionalFormatting>
  <conditionalFormatting sqref="T67:T68">
    <cfRule type="cellIs" dxfId="98" priority="70" stopIfTrue="1" operator="lessThanOrEqual">
      <formula>50</formula>
    </cfRule>
    <cfRule type="cellIs" dxfId="97" priority="71" stopIfTrue="1" operator="lessThanOrEqual">
      <formula>100</formula>
    </cfRule>
  </conditionalFormatting>
  <conditionalFormatting sqref="T76">
    <cfRule type="cellIs" dxfId="96" priority="66" stopIfTrue="1" operator="lessThanOrEqual">
      <formula>50</formula>
    </cfRule>
    <cfRule type="cellIs" dxfId="95" priority="67" stopIfTrue="1" operator="lessThanOrEqual">
      <formula>150</formula>
    </cfRule>
  </conditionalFormatting>
  <conditionalFormatting sqref="T77">
    <cfRule type="cellIs" dxfId="94" priority="2" stopIfTrue="1" operator="lessThanOrEqual">
      <formula>100</formula>
    </cfRule>
    <cfRule type="cellIs" dxfId="93" priority="1" stopIfTrue="1" operator="lessThanOrEqual">
      <formula>50</formula>
    </cfRule>
  </conditionalFormatting>
  <conditionalFormatting sqref="T78:T79">
    <cfRule type="cellIs" dxfId="92" priority="238" stopIfTrue="1" operator="lessThanOrEqual">
      <formula>50</formula>
    </cfRule>
  </conditionalFormatting>
  <conditionalFormatting sqref="T82:T84">
    <cfRule type="cellIs" dxfId="91" priority="59" stopIfTrue="1" operator="lessThanOrEqual">
      <formula>100</formula>
    </cfRule>
    <cfRule type="cellIs" dxfId="90" priority="58" stopIfTrue="1" operator="lessThanOrEqual">
      <formula>30</formula>
    </cfRule>
  </conditionalFormatting>
  <conditionalFormatting sqref="T101 T104 T115:T116">
    <cfRule type="cellIs" dxfId="89" priority="321" operator="lessThan">
      <formula>10</formula>
    </cfRule>
  </conditionalFormatting>
  <conditionalFormatting sqref="T101 T104">
    <cfRule type="cellIs" dxfId="88" priority="292" operator="lessThan">
      <formula>20</formula>
    </cfRule>
  </conditionalFormatting>
  <conditionalFormatting sqref="T101">
    <cfRule type="cellIs" dxfId="87" priority="295" operator="lessThan">
      <formula>0</formula>
    </cfRule>
    <cfRule type="cellIs" dxfId="86" priority="296" operator="lessThan">
      <formula>10</formula>
    </cfRule>
  </conditionalFormatting>
  <conditionalFormatting sqref="T102:T103">
    <cfRule type="cellIs" dxfId="85" priority="46" stopIfTrue="1" operator="lessThanOrEqual">
      <formula>5</formula>
    </cfRule>
    <cfRule type="cellIs" dxfId="84" priority="47" stopIfTrue="1" operator="lessThanOrEqual">
      <formula>10</formula>
    </cfRule>
  </conditionalFormatting>
  <conditionalFormatting sqref="T104:T106">
    <cfRule type="cellIs" dxfId="83" priority="39" stopIfTrue="1" operator="lessThanOrEqual">
      <formula>25</formula>
    </cfRule>
    <cfRule type="cellIs" dxfId="82" priority="38" stopIfTrue="1" operator="lessThanOrEqual">
      <formula>10</formula>
    </cfRule>
  </conditionalFormatting>
  <conditionalFormatting sqref="T107">
    <cfRule type="cellIs" dxfId="81" priority="35" stopIfTrue="1" operator="lessThanOrEqual">
      <formula>50</formula>
    </cfRule>
    <cfRule type="cellIs" dxfId="80" priority="34" stopIfTrue="1" operator="lessThanOrEqual">
      <formula>25</formula>
    </cfRule>
  </conditionalFormatting>
  <conditionalFormatting sqref="T109">
    <cfRule type="cellIs" dxfId="79" priority="31" operator="lessThanOrEqual">
      <formula>50</formula>
    </cfRule>
    <cfRule type="cellIs" dxfId="78" priority="30" operator="lessThanOrEqual">
      <formula>25</formula>
    </cfRule>
  </conditionalFormatting>
  <conditionalFormatting sqref="T110">
    <cfRule type="cellIs" dxfId="77" priority="26" stopIfTrue="1" operator="lessThanOrEqual">
      <formula>25</formula>
    </cfRule>
    <cfRule type="cellIs" dxfId="76" priority="27" stopIfTrue="1" operator="lessThanOrEqual">
      <formula>50</formula>
    </cfRule>
  </conditionalFormatting>
  <conditionalFormatting sqref="T111">
    <cfRule type="cellIs" dxfId="75" priority="24" stopIfTrue="1" operator="lessThanOrEqual">
      <formula>50</formula>
    </cfRule>
    <cfRule type="cellIs" dxfId="74" priority="25" stopIfTrue="1" operator="lessThanOrEqual">
      <formula>100</formula>
    </cfRule>
  </conditionalFormatting>
  <conditionalFormatting sqref="T112">
    <cfRule type="cellIs" dxfId="73" priority="21" operator="lessThanOrEqual">
      <formula>100</formula>
    </cfRule>
    <cfRule type="cellIs" dxfId="72" priority="20" operator="lessThanOrEqual">
      <formula>50</formula>
    </cfRule>
  </conditionalFormatting>
  <conditionalFormatting sqref="T115:T116 T101 T104">
    <cfRule type="cellIs" dxfId="71" priority="320" operator="lessThan">
      <formula>0</formula>
    </cfRule>
  </conditionalFormatting>
  <conditionalFormatting sqref="T116">
    <cfRule type="cellIs" dxfId="70" priority="291" operator="lessThan">
      <formula>0</formula>
    </cfRule>
    <cfRule type="cellIs" dxfId="69" priority="289" operator="lessThan">
      <formula>15</formula>
    </cfRule>
    <cfRule type="cellIs" dxfId="68" priority="299" operator="lessThan">
      <formula>10</formula>
    </cfRule>
  </conditionalFormatting>
  <conditionalFormatting sqref="T120">
    <cfRule type="cellIs" dxfId="67" priority="12" stopIfTrue="1" operator="lessThanOrEqual">
      <formula>50</formula>
    </cfRule>
    <cfRule type="cellIs" dxfId="66" priority="13" stopIfTrue="1" operator="lessThanOrEqual">
      <formula>150</formula>
    </cfRule>
  </conditionalFormatting>
  <conditionalFormatting sqref="T121">
    <cfRule type="cellIs" dxfId="65" priority="125" stopIfTrue="1" operator="lessThanOrEqual">
      <formula>15</formula>
    </cfRule>
    <cfRule type="cellIs" dxfId="64" priority="126" stopIfTrue="1" operator="lessThanOrEqual">
      <formula>30</formula>
    </cfRule>
  </conditionalFormatting>
  <conditionalFormatting sqref="T122">
    <cfRule type="cellIs" dxfId="63" priority="129" operator="lessThanOrEqual">
      <formula>30</formula>
    </cfRule>
    <cfRule type="cellIs" dxfId="62" priority="130" stopIfTrue="1" operator="lessThanOrEqual">
      <formula>100</formula>
    </cfRule>
    <cfRule type="cellIs" dxfId="61" priority="11" stopIfTrue="1" operator="lessThanOrEqual">
      <formula>50</formula>
    </cfRule>
  </conditionalFormatting>
  <conditionalFormatting sqref="T125">
    <cfRule type="cellIs" dxfId="60" priority="131" stopIfTrue="1" operator="lessThanOrEqual">
      <formula>35</formula>
    </cfRule>
    <cfRule type="cellIs" dxfId="59" priority="132" stopIfTrue="1" operator="lessThanOrEqual">
      <formula>100</formula>
    </cfRule>
  </conditionalFormatting>
  <conditionalFormatting sqref="T126:T127">
    <cfRule type="cellIs" dxfId="58" priority="134" stopIfTrue="1" operator="lessThanOrEqual">
      <formula>100</formula>
    </cfRule>
    <cfRule type="cellIs" dxfId="57" priority="133" stopIfTrue="1" operator="lessThanOrEqual">
      <formula>30</formula>
    </cfRule>
  </conditionalFormatting>
  <conditionalFormatting sqref="T128">
    <cfRule type="cellIs" dxfId="56" priority="138" stopIfTrue="1" operator="lessThanOrEqual">
      <formula>100</formula>
    </cfRule>
    <cfRule type="cellIs" dxfId="55" priority="137" stopIfTrue="1" operator="lessThanOrEqual">
      <formula>25</formula>
    </cfRule>
  </conditionalFormatting>
  <conditionalFormatting sqref="U13">
    <cfRule type="cellIs" dxfId="54" priority="123" stopIfTrue="1" operator="lessThanOrEqual">
      <formula>3</formula>
    </cfRule>
    <cfRule type="cellIs" dxfId="53" priority="122" stopIfTrue="1" operator="lessThanOrEqual">
      <formula>0</formula>
    </cfRule>
  </conditionalFormatting>
  <conditionalFormatting sqref="U17:U18">
    <cfRule type="cellIs" dxfId="52" priority="116" stopIfTrue="1" operator="lessThanOrEqual">
      <formula>10</formula>
    </cfRule>
    <cfRule type="cellIs" dxfId="51" priority="117" stopIfTrue="1" operator="lessThanOrEqual">
      <formula>30</formula>
    </cfRule>
  </conditionalFormatting>
  <conditionalFormatting sqref="U20:U21">
    <cfRule type="cellIs" dxfId="50" priority="166" stopIfTrue="1" operator="lessThanOrEqual">
      <formula>90</formula>
    </cfRule>
    <cfRule type="cellIs" dxfId="49" priority="165" stopIfTrue="1" operator="lessThanOrEqual">
      <formula>30</formula>
    </cfRule>
  </conditionalFormatting>
  <conditionalFormatting sqref="U23 U70 T101 T104 T115:U116">
    <cfRule type="cellIs" dxfId="48" priority="262" operator="lessThanOrEqual">
      <formula>15</formula>
    </cfRule>
  </conditionalFormatting>
  <conditionalFormatting sqref="U23:U24">
    <cfRule type="cellIs" dxfId="47" priority="106" stopIfTrue="1" operator="lessThanOrEqual">
      <formula>30</formula>
    </cfRule>
    <cfRule type="cellIs" dxfId="46" priority="107" stopIfTrue="1" operator="lessThanOrEqual">
      <formula>90</formula>
    </cfRule>
  </conditionalFormatting>
  <conditionalFormatting sqref="U25">
    <cfRule type="cellIs" dxfId="45" priority="198" stopIfTrue="1" operator="lessThanOrEqual">
      <formula>10</formula>
    </cfRule>
    <cfRule type="cellIs" dxfId="44" priority="197" stopIfTrue="1" operator="lessThanOrEqual">
      <formula>5</formula>
    </cfRule>
  </conditionalFormatting>
  <conditionalFormatting sqref="U26">
    <cfRule type="cellIs" dxfId="43" priority="196" stopIfTrue="1" operator="lessThanOrEqual">
      <formula>30</formula>
    </cfRule>
    <cfRule type="cellIs" dxfId="42" priority="195" stopIfTrue="1" operator="lessThanOrEqual">
      <formula>15</formula>
    </cfRule>
  </conditionalFormatting>
  <conditionalFormatting sqref="U33">
    <cfRule type="cellIs" dxfId="41" priority="9" stopIfTrue="1" operator="lessThanOrEqual">
      <formula>30</formula>
    </cfRule>
    <cfRule type="cellIs" dxfId="40" priority="10" stopIfTrue="1" operator="lessThanOrEqual">
      <formula>90</formula>
    </cfRule>
  </conditionalFormatting>
  <conditionalFormatting sqref="U57">
    <cfRule type="cellIs" dxfId="39" priority="97" stopIfTrue="1" operator="lessThanOrEqual">
      <formula>3</formula>
    </cfRule>
    <cfRule type="cellIs" dxfId="38" priority="96" stopIfTrue="1" operator="lessThanOrEqual">
      <formula>0</formula>
    </cfRule>
  </conditionalFormatting>
  <conditionalFormatting sqref="U61:U62">
    <cfRule type="cellIs" dxfId="37" priority="85" stopIfTrue="1" operator="lessThanOrEqual">
      <formula>30</formula>
    </cfRule>
    <cfRule type="cellIs" dxfId="36" priority="84" stopIfTrue="1" operator="lessThanOrEqual">
      <formula>10</formula>
    </cfRule>
  </conditionalFormatting>
  <conditionalFormatting sqref="U64:U65">
    <cfRule type="cellIs" dxfId="35" priority="78" stopIfTrue="1" operator="lessThanOrEqual">
      <formula>30</formula>
    </cfRule>
    <cfRule type="cellIs" dxfId="34" priority="79" stopIfTrue="1" operator="lessThanOrEqual">
      <formula>90</formula>
    </cfRule>
  </conditionalFormatting>
  <conditionalFormatting sqref="U67:U68">
    <cfRule type="cellIs" dxfId="33" priority="68" stopIfTrue="1" operator="lessThanOrEqual">
      <formula>30</formula>
    </cfRule>
    <cfRule type="cellIs" dxfId="32" priority="69" stopIfTrue="1" operator="lessThanOrEqual">
      <formula>90</formula>
    </cfRule>
  </conditionalFormatting>
  <conditionalFormatting sqref="U69">
    <cfRule type="cellIs" dxfId="31" priority="159" stopIfTrue="1" operator="lessThanOrEqual">
      <formula>5</formula>
    </cfRule>
    <cfRule type="cellIs" dxfId="30" priority="160" stopIfTrue="1" operator="lessThanOrEqual">
      <formula>10</formula>
    </cfRule>
  </conditionalFormatting>
  <conditionalFormatting sqref="U70 U23 T104 T101 T115:U116">
    <cfRule type="cellIs" dxfId="29" priority="261" operator="lessThanOrEqual">
      <formula>0</formula>
    </cfRule>
  </conditionalFormatting>
  <conditionalFormatting sqref="U70">
    <cfRule type="cellIs" dxfId="28" priority="162" stopIfTrue="1" operator="lessThanOrEqual">
      <formula>30</formula>
    </cfRule>
    <cfRule type="cellIs" dxfId="27" priority="161" stopIfTrue="1" operator="lessThanOrEqual">
      <formula>15</formula>
    </cfRule>
  </conditionalFormatting>
  <conditionalFormatting sqref="U85">
    <cfRule type="cellIs" dxfId="26" priority="57" stopIfTrue="1" operator="lessThanOrEqual">
      <formula>60</formula>
    </cfRule>
    <cfRule type="cellIs" dxfId="25" priority="56" stopIfTrue="1" operator="lessThanOrEqual">
      <formula>15</formula>
    </cfRule>
  </conditionalFormatting>
  <conditionalFormatting sqref="U86">
    <cfRule type="cellIs" dxfId="24" priority="54" stopIfTrue="1" operator="lessThanOrEqual">
      <formula>10</formula>
    </cfRule>
    <cfRule type="cellIs" dxfId="23" priority="55" stopIfTrue="1" operator="lessThanOrEqual">
      <formula>30</formula>
    </cfRule>
  </conditionalFormatting>
  <conditionalFormatting sqref="U101">
    <cfRule type="cellIs" dxfId="22" priority="50" stopIfTrue="1" operator="lessThanOrEqual">
      <formula>0</formula>
    </cfRule>
    <cfRule type="cellIs" dxfId="21" priority="51" stopIfTrue="1" operator="lessThanOrEqual">
      <formula>3</formula>
    </cfRule>
  </conditionalFormatting>
  <conditionalFormatting sqref="U105:U106">
    <cfRule type="cellIs" dxfId="20" priority="37" stopIfTrue="1" operator="lessThanOrEqual">
      <formula>30</formula>
    </cfRule>
    <cfRule type="cellIs" dxfId="19" priority="36" stopIfTrue="1" operator="lessThanOrEqual">
      <formula>10</formula>
    </cfRule>
  </conditionalFormatting>
  <conditionalFormatting sqref="U108:U109">
    <cfRule type="cellIs" dxfId="18" priority="29" stopIfTrue="1" operator="lessThanOrEqual">
      <formula>90</formula>
    </cfRule>
    <cfRule type="cellIs" dxfId="17" priority="28" stopIfTrue="1" operator="lessThanOrEqual">
      <formula>30</formula>
    </cfRule>
  </conditionalFormatting>
  <conditionalFormatting sqref="U111:U112">
    <cfRule type="cellIs" dxfId="16" priority="18" stopIfTrue="1" operator="lessThanOrEqual">
      <formula>30</formula>
    </cfRule>
    <cfRule type="cellIs" dxfId="15" priority="19" stopIfTrue="1" operator="lessThanOrEqual">
      <formula>90</formula>
    </cfRule>
  </conditionalFormatting>
  <conditionalFormatting sqref="U113">
    <cfRule type="cellIs" dxfId="14" priority="16" stopIfTrue="1" operator="lessThanOrEqual">
      <formula>5</formula>
    </cfRule>
    <cfRule type="cellIs" dxfId="13" priority="17" stopIfTrue="1" operator="lessThanOrEqual">
      <formula>10</formula>
    </cfRule>
  </conditionalFormatting>
  <conditionalFormatting sqref="U114">
    <cfRule type="cellIs" dxfId="12" priority="14" stopIfTrue="1" operator="lessThanOrEqual">
      <formula>15</formula>
    </cfRule>
    <cfRule type="cellIs" dxfId="11" priority="15" stopIfTrue="1" operator="lessThanOrEqual">
      <formula>30</formula>
    </cfRule>
  </conditionalFormatting>
  <conditionalFormatting sqref="U122">
    <cfRule type="cellIs" dxfId="10" priority="7" stopIfTrue="1" operator="lessThanOrEqual">
      <formula>30</formula>
    </cfRule>
    <cfRule type="cellIs" dxfId="9" priority="8" stopIfTrue="1" operator="lessThanOrEqual">
      <formula>90</formula>
    </cfRule>
    <cfRule type="cellIs" dxfId="8" priority="128" operator="lessThanOrEqual">
      <formula>30</formula>
    </cfRule>
    <cfRule type="cellIs" dxfId="7" priority="127" operator="lessThanOrEqual">
      <formula>10</formula>
    </cfRule>
  </conditionalFormatting>
  <conditionalFormatting sqref="U129">
    <cfRule type="cellIs" dxfId="6" priority="140" stopIfTrue="1" operator="lessThanOrEqual">
      <formula>90</formula>
    </cfRule>
    <cfRule type="cellIs" dxfId="5" priority="139" stopIfTrue="1" operator="lessThanOrEqual">
      <formula>30</formula>
    </cfRule>
  </conditionalFormatting>
  <conditionalFormatting sqref="U130">
    <cfRule type="cellIs" dxfId="4" priority="142" stopIfTrue="1" operator="lessThanOrEqual">
      <formula>60</formula>
    </cfRule>
    <cfRule type="cellIs" dxfId="3" priority="141" stopIfTrue="1" operator="lessThanOrEqual">
      <formula>20</formula>
    </cfRule>
  </conditionalFormatting>
  <conditionalFormatting sqref="W44 W88 W132">
    <cfRule type="cellIs" dxfId="2" priority="324" stopIfTrue="1" operator="between">
      <formula>#REF!</formula>
      <formula>#REF!</formula>
    </cfRule>
    <cfRule type="cellIs" dxfId="1" priority="325" stopIfTrue="1" operator="between">
      <formula>#REF!</formula>
      <formula>0</formula>
    </cfRule>
    <cfRule type="cellIs" dxfId="0" priority="326" stopIfTrue="1" operator="lessThan">
      <formula>0</formula>
    </cfRule>
  </conditionalFormatting>
  <dataValidations count="1">
    <dataValidation type="list" allowBlank="1" showInputMessage="1" showErrorMessage="1" sqref="I44 IN44 JB44 I88 IN88 JB88 I132:J132 IN132 JB132 I65545 IN65545 JB65545 IN12:IN16 IN56:IN60 IN100:IN104 JB12:JB16 JB56:JB60 JB100:JB104" xr:uid="{00000000-0002-0000-0100-000000000000}">
      <formula1>"Serviceable, Maint., Defect"</formula1>
    </dataValidation>
  </dataValidations>
  <printOptions horizontalCentered="1" verticalCentered="1"/>
  <pageMargins left="0.25" right="0.25" top="0.75" bottom="0.75" header="0.3" footer="0.3"/>
  <pageSetup paperSize="9" scale="36" fitToHeight="0" orientation="landscape" r:id="rId1"/>
  <headerFooter alignWithMargins="0">
    <oddFooter>&amp;LPrepared by: _____________________
Sign &amp; Auth No.: ______________________&amp;C
Salinan:   APMM OPS  /  APMM Teknikal  /  GAM * (Potong yang mana berkenaan)&amp;RVerified by: ______________________
Sign &amp; Auth No.: __________________</oddFooter>
  </headerFooter>
  <rowBreaks count="2" manualBreakCount="2">
    <brk id="44" max="21" man="1"/>
    <brk id="88" max="21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2" master=""/>
  <rangeList sheetStid="3" master="">
    <arrUserId title="remarks_1_1" rangeCreator="" othersAccessPermission="edit"/>
    <arrUserId title="date_1_1" rangeCreator="" othersAccessPermission="edit"/>
    <arrUserId title="ac01_1_6" rangeCreator="" othersAccessPermission="edit"/>
    <arrUserId title="ac3_1_1" rangeCreator="" othersAccessPermission="edit"/>
    <arrUserId title="ac01_1_4_1" rangeCreator="" othersAccessPermission="edit"/>
    <arrUserId title="ac3_1_4_1" rangeCreator="" othersAccessPermission="edit"/>
    <arrUserId title="ac01_1_6_1" rangeCreator="" othersAccessPermission="edit"/>
    <arrUserId title="ac01_1_6_5" rangeCreator="" othersAccessPermission="edit"/>
    <arrUserId title="ac01_1_3_1_2" rangeCreator="" othersAccessPermission="edit"/>
    <arrUserId title="ac3_1_3_1_2" rangeCreator="" othersAccessPermission="edit"/>
    <arrUserId title="ac3_1_4_1_2" rangeCreator="" othersAccessPermission="edit"/>
    <arrUserId title="ac01_1_6_2" rangeCreator="" othersAccessPermission="edit"/>
    <arrUserId title="ac3_1_1_1" rangeCreator="" othersAccessPermission="edit"/>
    <arrUserId title="ac01_1_6_1_1" rangeCreator="" othersAccessPermission="edit"/>
    <arrUserId title="ac01_1_6_2_1" rangeCreator="" othersAccessPermission="edit"/>
    <arrUserId title="ac3_1_1_1_1" rangeCreator="" othersAccessPermission="edit"/>
    <arrUserId title="ac01_1_6_1_1_1" rangeCreator="" othersAccessPermission="edit"/>
    <arrUserId title="remarks_1_1_2" rangeCreator="" othersAccessPermission="edit"/>
    <arrUserId title="ac3_1_4_1_4" rangeCreator="" othersAccessPermission="edit"/>
    <arrUserId title="ac01_1_6_3_1" rangeCreator="" othersAccessPermission="edit"/>
    <arrUserId title="ac01_1_3_1_1_1" rangeCreator="" othersAccessPermission="edit"/>
    <arrUserId title="ac3_1_3_1_1_1" rangeCreator="" othersAccessPermission="edit"/>
    <arrUserId title="ac3_1_4_1_3_1" rangeCreator="" othersAccessPermission="edit"/>
    <arrUserId title="ac01_1_6_3_2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LAMPIRAN G-1 </vt:lpstr>
      <vt:lpstr>LAMPIRAN G-2 </vt:lpstr>
      <vt:lpstr>'LAMPIRAN G-1 '!Print_Area</vt:lpstr>
      <vt:lpstr>'LAMPIRAN G-2 '!Print_Area</vt:lpstr>
      <vt:lpstr>'LAMPIRAN G-2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APMM H373</dc:creator>
  <cp:lastModifiedBy>APMM H373</cp:lastModifiedBy>
  <cp:lastPrinted>2024-01-05T01:33:20Z</cp:lastPrinted>
  <dcterms:created xsi:type="dcterms:W3CDTF">2022-10-07T06:47:00Z</dcterms:created>
  <dcterms:modified xsi:type="dcterms:W3CDTF">2024-01-05T08:10:33Z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59674886345F4D188B9EFF1930457991_12</vt:lpwstr>
  </property>
  <property fmtid="{D5CDD505-2E9C-101B-9397-08002B2CF9AE}" pid="3" name="KSOProductBuildVer">
    <vt:lpwstr>1033-12.2.0.13359</vt:lpwstr>
  </property>
</Properties>
</file>