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2. AOS STATUS DEC 2023\"/>
    </mc:Choice>
  </mc:AlternateContent>
  <xr:revisionPtr revIDLastSave="0" documentId="13_ncr:1_{49D90F3C-F0B2-4362-B722-AA7685EDF548}" xr6:coauthVersionLast="47" xr6:coauthVersionMax="47" xr10:uidLastSave="{00000000-0000-0000-0000-000000000000}"/>
  <bookViews>
    <workbookView xWindow="15" yWindow="0" windowWidth="28785" windowHeight="1620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2" i="3"/>
  <c r="U41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8" i="2"/>
  <c r="BJ18" i="2" s="1"/>
  <c r="BH14" i="2"/>
  <c r="BH9" i="2"/>
  <c r="BJ9" i="2" s="1"/>
  <c r="BJ36" i="2" s="1"/>
  <c r="G31" i="3" l="1"/>
  <c r="BI9" i="2"/>
  <c r="BK9" i="2" s="1"/>
  <c r="G76" i="3"/>
  <c r="H27" i="3"/>
  <c r="H71" i="3"/>
  <c r="T106" i="3"/>
  <c r="T122" i="3"/>
  <c r="BI18" i="2"/>
  <c r="BK18" i="2" s="1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BK36" i="2" l="1"/>
  <c r="T79" i="3"/>
  <c r="T68" i="3"/>
  <c r="T61" i="3"/>
  <c r="T78" i="3"/>
  <c r="T60" i="3"/>
  <c r="T77" i="3"/>
  <c r="T67" i="3"/>
  <c r="T59" i="3"/>
  <c r="T76" i="3"/>
  <c r="T66" i="3"/>
  <c r="T58" i="3"/>
  <c r="T82" i="3"/>
  <c r="T62" i="3"/>
  <c r="T81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13" i="3"/>
  <c r="T20" i="3"/>
  <c r="T19" i="3"/>
</calcChain>
</file>

<file path=xl/sharedStrings.xml><?xml version="1.0" encoding="utf-8"?>
<sst xmlns="http://schemas.openxmlformats.org/spreadsheetml/2006/main" count="566" uniqueCount="204">
  <si>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</si>
  <si>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</si>
  <si>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</si>
  <si>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</si>
  <si>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</si>
  <si>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</si>
  <si>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</si>
  <si>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</si>
  <si>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</si>
  <si>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</si>
  <si>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</si>
  <si>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</si>
  <si>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</si>
  <si>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</si>
  <si>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</si>
  <si>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</si>
  <si>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</si>
  <si>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</si>
  <si>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</si>
  <si>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</si>
  <si>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</si>
  <si>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</si>
  <si>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</si>
  <si>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</si>
  <si>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</si>
  <si>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</si>
  <si>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</si>
  <si>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</si>
  <si>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</si>
  <si>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</si>
  <si>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</si>
  <si>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</si>
  <si>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</si>
  <si>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</si>
  <si>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</si>
  <si>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</si>
  <si>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</si>
  <si>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</si>
  <si>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</si>
  <si>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</si>
  <si>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</si>
  <si>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</si>
  <si>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</si>
  <si>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</si>
  <si>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</si>
  <si>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</si>
  <si>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</si>
  <si>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</si>
  <si>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</si>
  <si>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</si>
  <si>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</si>
  <si>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</si>
  <si>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</si>
  <si>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</si>
  <si>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</si>
  <si>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</si>
  <si>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</si>
  <si>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</si>
  <si>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</si>
  <si>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</si>
  <si>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</si>
  <si>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</si>
  <si>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</si>
  <si>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</si>
  <si>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</si>
  <si>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</si>
  <si>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</si>
  <si>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</si>
  <si>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</si>
  <si>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</si>
  <si>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</si>
  <si>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</si>
  <si>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</si>
  <si>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</si>
  <si>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</si>
  <si>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</si>
  <si>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</si>
  <si>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</si>
  <si>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</si>
  <si>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</si>
  <si>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</si>
  <si>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</si>
  <si>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</si>
  <si>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</si>
  <si>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</si>
  <si>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</si>
  <si>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</si>
  <si>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</si>
  <si>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</si>
  <si>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</si>
  <si>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</si>
  <si>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</si>
  <si>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</si>
  <si>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</si>
  <si>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</si>
  <si>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</si>
  <si>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</si>
  <si>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</si>
  <si>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</si>
  <si>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</si>
  <si>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</si>
  <si>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</si>
  <si>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</si>
  <si>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</si>
  <si>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</si>
  <si>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</si>
  <si>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</si>
  <si>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</si>
  <si>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</si>
  <si>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</si>
  <si>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</si>
  <si>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</si>
  <si>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</si>
  <si>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</si>
  <si>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</si>
  <si>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DEC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</si>
  <si>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</si>
  <si>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</si>
  <si>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</si>
  <si>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</si>
  <si>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</si>
  <si>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</si>
  <si>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</si>
  <si>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</si>
  <si>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</si>
  <si>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</si>
  <si>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</si>
  <si>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</si>
  <si>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</si>
  <si>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</si>
  <si>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</si>
  <si>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</si>
  <si>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</si>
  <si>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</si>
  <si>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</si>
  <si>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</si>
  <si>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</si>
  <si>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</si>
  <si>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</si>
  <si>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</si>
  <si>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</si>
  <si>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</si>
  <si>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</si>
  <si>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</si>
  <si>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</si>
  <si>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</si>
  <si>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</si>
  <si>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</si>
  <si>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</si>
  <si>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</si>
  <si>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</si>
  <si>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</si>
  <si>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</si>
  <si>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</si>
  <si>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</si>
  <si>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</si>
  <si>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</si>
  <si>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</si>
  <si>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</si>
  <si>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</si>
  <si>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</si>
  <si>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</si>
  <si>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</si>
  <si>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</si>
  <si>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</si>
  <si>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JAN 2024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</si>
  <si>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</si>
  <si>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</si>
  <si>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</si>
  <si>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</si>
  <si>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</si>
  <si>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UPPER AND LOWER SLEEVE QTY:08</t>
  </si>
  <si>
    <t>SPHERICAL THRUST BEARING BOLT QTY:08</t>
  </si>
  <si>
    <t>#1 STARTER GENERATOR</t>
  </si>
  <si>
    <t>6M MAIN BATTERY</t>
  </si>
  <si>
    <t>6M  SOLID STATE CVFDR,CABIN FIREX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</si>
  <si>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</si>
  <si>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</si>
  <si>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</si>
  <si>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</si>
  <si>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</si>
  <si>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</si>
  <si>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</si>
  <si>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</si>
  <si>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JAN 2024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</si>
  <si>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</si>
  <si>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</si>
  <si>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</si>
  <si>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</si>
  <si>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</si>
  <si>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</si>
  <si>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</si>
  <si>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</si>
  <si>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</si>
  <si>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LAST EGR 15/12/2023</t>
  </si>
  <si>
    <t>15 DEC 2023 @ 1700H</t>
  </si>
  <si>
    <t>UPPER AND LOWER ATTACHMENT BEAM LIFE LIMIT DUE</t>
  </si>
  <si>
    <t>M70-02-4708</t>
  </si>
  <si>
    <t>20 DEC 2023 @ 2359H</t>
  </si>
  <si>
    <t>AWAITING SPARE (A)</t>
  </si>
  <si>
    <t>LAST FLOWN 19/12/2023</t>
  </si>
  <si>
    <t>1. WMSA-WMSA ; 0948H-1124H (1.6H)</t>
  </si>
  <si>
    <t>INPROGRESS</t>
  </si>
  <si>
    <t>UPPER AND LOWER ATTACHMENT BEAM LIFE LIMIT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</si>
</sst>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1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Tahoma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0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24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4" fillId="8" borderId="22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7" fontId="24" fillId="10" borderId="2" xfId="2" applyNumberFormat="1" applyFont="1" applyFill="1" applyBorder="1" applyAlignment="1" applyProtection="1">
      <alignment horizontal="center" vertical="center" shrinkToFit="1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0" fontId="24" fillId="10" borderId="16" xfId="2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24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1" fillId="8" borderId="58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0" fillId="22" borderId="38" xfId="0" applyFont="1" applyFill="1" applyBorder="1" applyAlignment="1" applyProtection="1">
      <alignment horizontal="center" vertical="center" wrapText="1"/>
      <protection locked="0"/>
    </xf>
    <xf numFmtId="0" fontId="40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22" borderId="40" xfId="0" applyFont="1" applyFill="1" applyBorder="1" applyAlignment="1" applyProtection="1">
      <alignment horizontal="center" vertical="center" wrapText="1"/>
      <protection locked="0"/>
    </xf>
    <xf numFmtId="0" fontId="41" fillId="22" borderId="41" xfId="0" applyFont="1" applyFill="1" applyBorder="1" applyAlignment="1" applyProtection="1">
      <alignment horizontal="center" vertical="center" wrapText="1"/>
      <protection locked="0"/>
    </xf>
    <xf numFmtId="0" fontId="41" fillId="22" borderId="38" xfId="0" applyFont="1" applyFill="1" applyBorder="1" applyAlignment="1" applyProtection="1">
      <alignment horizontal="center" vertical="center" wrapText="1"/>
      <protection locked="0"/>
    </xf>
    <xf numFmtId="0" fontId="41" fillId="22" borderId="39" xfId="0" applyFont="1" applyFill="1" applyBorder="1" applyAlignment="1" applyProtection="1">
      <alignment horizontal="center" vertical="center" wrapText="1"/>
      <protection locked="0"/>
    </xf>
    <xf numFmtId="0" fontId="41" fillId="22" borderId="44" xfId="0" applyFont="1" applyFill="1" applyBorder="1" applyAlignment="1" applyProtection="1">
      <alignment horizontal="center" vertical="center" wrapText="1"/>
      <protection locked="0"/>
    </xf>
    <xf numFmtId="0" fontId="41" fillId="22" borderId="45" xfId="0" applyFont="1" applyFill="1" applyBorder="1" applyAlignment="1" applyProtection="1">
      <alignment horizontal="center" vertical="center" wrapText="1"/>
      <protection locked="0"/>
    </xf>
    <xf numFmtId="0" fontId="41" fillId="22" borderId="44" xfId="3" applyFont="1" applyFill="1" applyBorder="1" applyAlignment="1" applyProtection="1">
      <alignment horizontal="center" vertical="center" wrapText="1"/>
      <protection locked="0"/>
    </xf>
    <xf numFmtId="0" fontId="41" fillId="22" borderId="45" xfId="3" applyFont="1" applyFill="1" applyBorder="1" applyAlignment="1" applyProtection="1">
      <alignment horizontal="center" vertical="center" wrapText="1"/>
      <protection locked="0"/>
    </xf>
    <xf numFmtId="0" fontId="41" fillId="22" borderId="38" xfId="3" applyFont="1" applyFill="1" applyBorder="1" applyAlignment="1" applyProtection="1">
      <alignment horizontal="center" vertical="center" wrapText="1"/>
      <protection locked="0"/>
    </xf>
    <xf numFmtId="0" fontId="41" fillId="22" borderId="17" xfId="3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9" fillId="2" borderId="21" xfId="2" applyFont="1" applyFill="1" applyBorder="1" applyAlignment="1">
      <alignment horizontal="center" vertical="center" wrapText="1"/>
      <protection locked="0"/>
    </xf>
    <xf numFmtId="0" fontId="69" fillId="2" borderId="34" xfId="2" applyFont="1" applyFill="1" applyBorder="1" applyAlignment="1">
      <alignment horizontal="center" vertical="center" wrapText="1"/>
      <protection locked="0"/>
    </xf>
    <xf numFmtId="0" fontId="69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70" fillId="0" borderId="5" xfId="2" applyNumberFormat="1" applyFont="1" applyBorder="1" applyAlignment="1" applyProtection="1">
      <alignment horizontal="center" vertical="center" wrapText="1"/>
    </xf>
    <xf numFmtId="171" fontId="70" fillId="0" borderId="7" xfId="2" applyNumberFormat="1" applyFont="1" applyBorder="1" applyAlignment="1" applyProtection="1">
      <alignment horizontal="center" vertical="center" wrapText="1"/>
    </xf>
    <xf numFmtId="171" fontId="7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3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view="pageBreakPreview" zoomScale="90" zoomScaleNormal="90" workbookViewId="0">
      <selection activeCell="C60" sqref="C60:AP60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65"/>
      <c r="K1" s="302"/>
      <c r="L1" s="303"/>
      <c r="M1" s="365"/>
      <c r="N1" s="302"/>
      <c r="O1" s="303"/>
      <c r="P1" s="303"/>
      <c r="Q1" s="379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57"/>
      <c r="BB1" s="357"/>
      <c r="BC1" s="357"/>
      <c r="BD1" s="357"/>
      <c r="BE1" s="357"/>
      <c r="BF1" s="357"/>
      <c r="BG1" s="357"/>
      <c r="BH1" s="357"/>
      <c r="BI1" s="357"/>
      <c r="BJ1" s="468"/>
      <c r="BK1" s="468" t="s">
        <v>0</v>
      </c>
    </row>
    <row r="2" spans="1:63" ht="19.5" customHeight="1">
      <c r="A2" s="733" t="s">
        <v>1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33"/>
      <c r="AK2" s="733"/>
      <c r="AL2" s="733"/>
      <c r="AM2" s="733"/>
      <c r="AN2" s="733"/>
      <c r="AO2" s="733"/>
      <c r="AP2" s="733"/>
      <c r="AQ2" s="733"/>
      <c r="AR2" s="733"/>
      <c r="AS2" s="733"/>
      <c r="AT2" s="733"/>
      <c r="AU2" s="733"/>
      <c r="AV2" s="733"/>
      <c r="AW2" s="733"/>
      <c r="AX2" s="733"/>
      <c r="AY2" s="733"/>
      <c r="AZ2" s="733"/>
      <c r="BA2" s="733"/>
      <c r="BB2" s="733"/>
      <c r="BC2" s="733"/>
      <c r="BD2" s="733"/>
      <c r="BE2" s="733"/>
      <c r="BF2" s="733"/>
      <c r="BG2" s="733"/>
      <c r="BH2" s="733"/>
      <c r="BI2" s="733"/>
      <c r="BJ2" s="733"/>
      <c r="BK2" s="733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734" t="s">
        <v>2</v>
      </c>
      <c r="B4" s="734"/>
      <c r="C4" s="734"/>
      <c r="D4" s="734"/>
      <c r="E4" s="735" t="s">
        <v>3</v>
      </c>
      <c r="F4" s="735"/>
      <c r="G4" s="735"/>
      <c r="H4" s="735"/>
      <c r="I4" s="735"/>
      <c r="J4" s="735"/>
      <c r="K4" s="366"/>
      <c r="L4" s="366"/>
      <c r="M4" s="366"/>
      <c r="N4" s="366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527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734" t="s">
        <v>4</v>
      </c>
      <c r="B5" s="734"/>
      <c r="C5" s="734"/>
      <c r="D5" s="734"/>
      <c r="E5" s="736">
        <v>45279</v>
      </c>
      <c r="F5" s="736"/>
      <c r="G5" s="736"/>
      <c r="H5" s="736"/>
      <c r="I5" s="736"/>
      <c r="J5" s="736"/>
      <c r="K5" s="367"/>
      <c r="L5" s="367"/>
      <c r="M5" s="367"/>
      <c r="N5" s="367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27"/>
      <c r="AE5" s="527"/>
      <c r="AF5" s="527"/>
      <c r="AG5" s="527"/>
      <c r="AH5" s="527"/>
      <c r="AI5" s="527"/>
      <c r="AJ5" s="527"/>
      <c r="AK5" s="527"/>
      <c r="AL5" s="527"/>
      <c r="AM5" s="527"/>
      <c r="AN5" s="527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08" t="s">
        <v>5</v>
      </c>
      <c r="B7" s="617"/>
      <c r="C7" s="737" t="s">
        <v>6</v>
      </c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8"/>
      <c r="AJ7" s="738"/>
      <c r="AK7" s="738"/>
      <c r="AL7" s="738"/>
      <c r="AM7" s="738"/>
      <c r="AN7" s="738"/>
      <c r="AO7" s="738"/>
      <c r="AP7" s="738"/>
      <c r="AQ7" s="738"/>
      <c r="AR7" s="738"/>
      <c r="AS7" s="738"/>
      <c r="AT7" s="738"/>
      <c r="AU7" s="738"/>
      <c r="AV7" s="738"/>
      <c r="AW7" s="738"/>
      <c r="AX7" s="739"/>
      <c r="AY7" s="740" t="s">
        <v>7</v>
      </c>
      <c r="AZ7" s="741"/>
      <c r="BA7" s="741"/>
      <c r="BB7" s="741"/>
      <c r="BC7" s="742"/>
      <c r="BD7" s="743" t="s">
        <v>8</v>
      </c>
      <c r="BE7" s="744"/>
      <c r="BF7" s="744"/>
      <c r="BG7" s="744"/>
      <c r="BH7" s="529" t="s">
        <v>9</v>
      </c>
      <c r="BI7" s="529" t="s">
        <v>10</v>
      </c>
      <c r="BJ7" s="591" t="s">
        <v>11</v>
      </c>
      <c r="BK7" s="591" t="s">
        <v>12</v>
      </c>
    </row>
    <row r="8" spans="1:63" ht="29.25" customHeight="1" thickBot="1">
      <c r="A8" s="609"/>
      <c r="B8" s="618"/>
      <c r="C8" s="727">
        <v>0</v>
      </c>
      <c r="D8" s="728"/>
      <c r="E8" s="727">
        <v>1</v>
      </c>
      <c r="F8" s="728"/>
      <c r="G8" s="727">
        <v>2</v>
      </c>
      <c r="H8" s="728"/>
      <c r="I8" s="727">
        <v>3</v>
      </c>
      <c r="J8" s="728"/>
      <c r="K8" s="727">
        <v>4</v>
      </c>
      <c r="L8" s="728"/>
      <c r="M8" s="727">
        <v>5</v>
      </c>
      <c r="N8" s="728"/>
      <c r="O8" s="727">
        <v>6</v>
      </c>
      <c r="P8" s="728"/>
      <c r="Q8" s="727">
        <v>7</v>
      </c>
      <c r="R8" s="728"/>
      <c r="S8" s="727">
        <v>8</v>
      </c>
      <c r="T8" s="728"/>
      <c r="U8" s="727">
        <v>9</v>
      </c>
      <c r="V8" s="728"/>
      <c r="W8" s="727">
        <v>10</v>
      </c>
      <c r="X8" s="728"/>
      <c r="Y8" s="727">
        <v>11</v>
      </c>
      <c r="Z8" s="728"/>
      <c r="AA8" s="727">
        <v>12</v>
      </c>
      <c r="AB8" s="728"/>
      <c r="AC8" s="727">
        <v>13</v>
      </c>
      <c r="AD8" s="728"/>
      <c r="AE8" s="727">
        <v>14</v>
      </c>
      <c r="AF8" s="728"/>
      <c r="AG8" s="727">
        <v>15</v>
      </c>
      <c r="AH8" s="728"/>
      <c r="AI8" s="727">
        <v>16</v>
      </c>
      <c r="AJ8" s="728"/>
      <c r="AK8" s="727">
        <v>17</v>
      </c>
      <c r="AL8" s="728"/>
      <c r="AM8" s="727">
        <v>18</v>
      </c>
      <c r="AN8" s="728"/>
      <c r="AO8" s="727">
        <v>19</v>
      </c>
      <c r="AP8" s="728"/>
      <c r="AQ8" s="727">
        <v>20</v>
      </c>
      <c r="AR8" s="728"/>
      <c r="AS8" s="727">
        <v>21</v>
      </c>
      <c r="AT8" s="728"/>
      <c r="AU8" s="727">
        <v>22</v>
      </c>
      <c r="AV8" s="728"/>
      <c r="AW8" s="727">
        <v>23</v>
      </c>
      <c r="AX8" s="729"/>
      <c r="AY8" s="420" t="s">
        <v>13</v>
      </c>
      <c r="AZ8" s="421" t="s">
        <v>14</v>
      </c>
      <c r="BA8" s="422" t="s">
        <v>15</v>
      </c>
      <c r="BB8" s="423" t="s">
        <v>16</v>
      </c>
      <c r="BC8" s="424" t="s">
        <v>17</v>
      </c>
      <c r="BD8" s="425" t="s">
        <v>18</v>
      </c>
      <c r="BE8" s="469" t="s">
        <v>19</v>
      </c>
      <c r="BF8" s="470" t="s">
        <v>20</v>
      </c>
      <c r="BG8" s="471" t="s">
        <v>21</v>
      </c>
      <c r="BH8" s="530"/>
      <c r="BI8" s="530"/>
      <c r="BJ8" s="592"/>
      <c r="BK8" s="592"/>
    </row>
    <row r="9" spans="1:63" ht="17.100000000000001" customHeight="1" thickTop="1">
      <c r="A9" s="610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19"/>
      <c r="S9" s="318"/>
      <c r="T9" s="524"/>
      <c r="U9" s="498"/>
      <c r="V9" s="523" t="s">
        <v>24</v>
      </c>
      <c r="W9" s="522" t="s">
        <v>24</v>
      </c>
      <c r="X9" s="523" t="s">
        <v>24</v>
      </c>
      <c r="Y9" s="522" t="s">
        <v>24</v>
      </c>
      <c r="Z9" s="316"/>
      <c r="AA9" s="315"/>
      <c r="AB9" s="316"/>
      <c r="AC9" s="320"/>
      <c r="AD9" s="329"/>
      <c r="AE9" s="320"/>
      <c r="AF9" s="316"/>
      <c r="AG9" s="315"/>
      <c r="AH9" s="310"/>
      <c r="AI9" s="315"/>
      <c r="AJ9" s="316"/>
      <c r="AK9" s="312"/>
      <c r="AL9" s="313"/>
      <c r="AM9" s="309"/>
      <c r="AN9" s="310"/>
      <c r="AO9" s="309"/>
      <c r="AP9" s="310"/>
      <c r="AQ9" s="315"/>
      <c r="AR9" s="316"/>
      <c r="AS9" s="315"/>
      <c r="AT9" s="316"/>
      <c r="AU9" s="315"/>
      <c r="AV9" s="316"/>
      <c r="AW9" s="315"/>
      <c r="AX9" s="316"/>
      <c r="AY9" s="426">
        <v>1.6</v>
      </c>
      <c r="AZ9" s="427"/>
      <c r="BA9" s="428"/>
      <c r="BB9" s="429" t="s">
        <v>23</v>
      </c>
      <c r="BC9" s="430"/>
      <c r="BD9" s="426"/>
      <c r="BE9" s="472"/>
      <c r="BF9" s="457"/>
      <c r="BG9" s="430"/>
      <c r="BH9" s="531">
        <f>BC13+BB12+BA11</f>
        <v>24</v>
      </c>
      <c r="BI9" s="575">
        <f>BH9+BH14</f>
        <v>24</v>
      </c>
      <c r="BJ9" s="619">
        <f>(BH9/24)</f>
        <v>1</v>
      </c>
      <c r="BK9" s="593">
        <f>((BA11+(0.6*BB12))/BI9)</f>
        <v>0.6</v>
      </c>
    </row>
    <row r="10" spans="1:63" ht="17.100000000000001" customHeight="1">
      <c r="A10" s="611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83"/>
      <c r="V10" s="382"/>
      <c r="W10" s="498"/>
      <c r="X10" s="501"/>
      <c r="Y10" s="498"/>
      <c r="Z10" s="501"/>
      <c r="AA10" s="502"/>
      <c r="AB10" s="503"/>
      <c r="AC10" s="504"/>
      <c r="AD10" s="501"/>
      <c r="AE10" s="498"/>
      <c r="AF10" s="316"/>
      <c r="AG10" s="495"/>
      <c r="AH10" s="316"/>
      <c r="AI10" s="312"/>
      <c r="AJ10" s="371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1"/>
      <c r="AY10" s="432"/>
      <c r="AZ10" s="433"/>
      <c r="BA10" s="432"/>
      <c r="BB10" s="432"/>
      <c r="BC10" s="434"/>
      <c r="BD10" s="435"/>
      <c r="BE10" s="473"/>
      <c r="BF10" s="436"/>
      <c r="BG10" s="434"/>
      <c r="BH10" s="532"/>
      <c r="BI10" s="576"/>
      <c r="BJ10" s="620"/>
      <c r="BK10" s="594"/>
    </row>
    <row r="11" spans="1:63" ht="17.100000000000001" customHeight="1">
      <c r="A11" s="611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83"/>
      <c r="V11" s="382"/>
      <c r="W11" s="383"/>
      <c r="X11" s="382"/>
      <c r="Y11" s="383"/>
      <c r="Z11" s="382"/>
      <c r="AA11" s="383"/>
      <c r="AB11" s="382"/>
      <c r="AC11" s="383"/>
      <c r="AD11" s="382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36"/>
      <c r="AZ11" s="433"/>
      <c r="BA11" s="432"/>
      <c r="BB11" s="432"/>
      <c r="BC11" s="434"/>
      <c r="BD11" s="435"/>
      <c r="BE11" s="473"/>
      <c r="BF11" s="436"/>
      <c r="BG11" s="434"/>
      <c r="BH11" s="532"/>
      <c r="BI11" s="576"/>
      <c r="BJ11" s="620"/>
      <c r="BK11" s="594"/>
    </row>
    <row r="12" spans="1:63" ht="17.100000000000001" customHeight="1">
      <c r="A12" s="611"/>
      <c r="B12" s="317" t="s">
        <v>16</v>
      </c>
      <c r="C12" s="507" t="s">
        <v>24</v>
      </c>
      <c r="D12" s="508" t="s">
        <v>24</v>
      </c>
      <c r="E12" s="507" t="s">
        <v>24</v>
      </c>
      <c r="F12" s="508" t="s">
        <v>24</v>
      </c>
      <c r="G12" s="507" t="s">
        <v>24</v>
      </c>
      <c r="H12" s="508" t="s">
        <v>24</v>
      </c>
      <c r="I12" s="507" t="s">
        <v>24</v>
      </c>
      <c r="J12" s="508" t="s">
        <v>24</v>
      </c>
      <c r="K12" s="507" t="s">
        <v>24</v>
      </c>
      <c r="L12" s="508" t="s">
        <v>24</v>
      </c>
      <c r="M12" s="507" t="s">
        <v>24</v>
      </c>
      <c r="N12" s="508" t="s">
        <v>24</v>
      </c>
      <c r="O12" s="507" t="s">
        <v>24</v>
      </c>
      <c r="P12" s="508" t="s">
        <v>24</v>
      </c>
      <c r="Q12" s="507" t="s">
        <v>24</v>
      </c>
      <c r="R12" s="508" t="s">
        <v>24</v>
      </c>
      <c r="S12" s="507" t="s">
        <v>24</v>
      </c>
      <c r="T12" s="508" t="s">
        <v>24</v>
      </c>
      <c r="U12" s="497" t="s">
        <v>24</v>
      </c>
      <c r="V12" s="496" t="s">
        <v>24</v>
      </c>
      <c r="W12" s="497" t="s">
        <v>24</v>
      </c>
      <c r="X12" s="496" t="s">
        <v>24</v>
      </c>
      <c r="Y12" s="497" t="s">
        <v>24</v>
      </c>
      <c r="Z12" s="496" t="s">
        <v>24</v>
      </c>
      <c r="AA12" s="497" t="s">
        <v>24</v>
      </c>
      <c r="AB12" s="496" t="s">
        <v>24</v>
      </c>
      <c r="AC12" s="497" t="s">
        <v>24</v>
      </c>
      <c r="AD12" s="496" t="s">
        <v>24</v>
      </c>
      <c r="AE12" s="497" t="s">
        <v>24</v>
      </c>
      <c r="AF12" s="496" t="s">
        <v>24</v>
      </c>
      <c r="AG12" s="497" t="s">
        <v>24</v>
      </c>
      <c r="AH12" s="496" t="s">
        <v>24</v>
      </c>
      <c r="AI12" s="507" t="s">
        <v>24</v>
      </c>
      <c r="AJ12" s="508" t="s">
        <v>24</v>
      </c>
      <c r="AK12" s="507" t="s">
        <v>24</v>
      </c>
      <c r="AL12" s="508" t="s">
        <v>24</v>
      </c>
      <c r="AM12" s="507" t="s">
        <v>24</v>
      </c>
      <c r="AN12" s="508" t="s">
        <v>24</v>
      </c>
      <c r="AO12" s="507" t="s">
        <v>24</v>
      </c>
      <c r="AP12" s="508" t="s">
        <v>24</v>
      </c>
      <c r="AQ12" s="497" t="s">
        <v>24</v>
      </c>
      <c r="AR12" s="496" t="s">
        <v>24</v>
      </c>
      <c r="AS12" s="497" t="s">
        <v>24</v>
      </c>
      <c r="AT12" s="496" t="s">
        <v>24</v>
      </c>
      <c r="AU12" s="497" t="s">
        <v>24</v>
      </c>
      <c r="AV12" s="496" t="s">
        <v>24</v>
      </c>
      <c r="AW12" s="497" t="s">
        <v>24</v>
      </c>
      <c r="AX12" s="496" t="s">
        <v>24</v>
      </c>
      <c r="AY12" s="436"/>
      <c r="AZ12" s="433"/>
      <c r="BA12" s="432"/>
      <c r="BB12" s="432">
        <v>24</v>
      </c>
      <c r="BC12" s="434"/>
      <c r="BD12" s="437"/>
      <c r="BE12" s="473"/>
      <c r="BF12" s="436"/>
      <c r="BG12" s="434"/>
      <c r="BH12" s="532"/>
      <c r="BI12" s="576"/>
      <c r="BJ12" s="620"/>
      <c r="BK12" s="594"/>
    </row>
    <row r="13" spans="1:63" ht="17.100000000000001" customHeight="1">
      <c r="A13" s="611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396"/>
      <c r="Z13" s="397"/>
      <c r="AA13" s="322"/>
      <c r="AB13" s="323"/>
      <c r="AC13" s="322"/>
      <c r="AD13" s="323"/>
      <c r="AE13" s="322"/>
      <c r="AF13" s="323"/>
      <c r="AG13" s="322"/>
      <c r="AH13" s="323"/>
      <c r="AI13" s="322"/>
      <c r="AJ13" s="401"/>
      <c r="AK13" s="402"/>
      <c r="AL13" s="323"/>
      <c r="AM13" s="402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38"/>
      <c r="AY13" s="439"/>
      <c r="AZ13" s="440"/>
      <c r="BA13" s="441"/>
      <c r="BB13" s="441"/>
      <c r="BC13" s="442"/>
      <c r="BD13" s="443"/>
      <c r="BE13" s="462"/>
      <c r="BF13" s="465"/>
      <c r="BG13" s="442"/>
      <c r="BH13" s="533"/>
      <c r="BI13" s="576"/>
      <c r="BJ13" s="620"/>
      <c r="BK13" s="594"/>
    </row>
    <row r="14" spans="1:63" ht="17.100000000000001" customHeight="1">
      <c r="A14" s="611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80"/>
      <c r="V14" s="381"/>
      <c r="W14" s="380"/>
      <c r="X14" s="381"/>
      <c r="Y14" s="398"/>
      <c r="Z14" s="399"/>
      <c r="AA14" s="380"/>
      <c r="AB14" s="381"/>
      <c r="AC14" s="380"/>
      <c r="AD14" s="381"/>
      <c r="AE14" s="325"/>
      <c r="AF14" s="381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80"/>
      <c r="AR14" s="381"/>
      <c r="AS14" s="380"/>
      <c r="AT14" s="381"/>
      <c r="AU14" s="380"/>
      <c r="AV14" s="381"/>
      <c r="AW14" s="380"/>
      <c r="AX14" s="381"/>
      <c r="AY14" s="444"/>
      <c r="AZ14" s="445"/>
      <c r="BA14" s="446"/>
      <c r="BB14" s="446"/>
      <c r="BC14" s="447"/>
      <c r="BD14" s="437"/>
      <c r="BE14" s="448"/>
      <c r="BF14" s="444"/>
      <c r="BG14" s="447"/>
      <c r="BH14" s="534">
        <f>BD14+BE15+BF16+BG17</f>
        <v>0</v>
      </c>
      <c r="BI14" s="576"/>
      <c r="BJ14" s="620"/>
      <c r="BK14" s="594"/>
    </row>
    <row r="15" spans="1:63" ht="17.100000000000001" customHeight="1">
      <c r="A15" s="611"/>
      <c r="B15" s="327" t="s">
        <v>19</v>
      </c>
      <c r="C15" s="509"/>
      <c r="D15" s="510"/>
      <c r="E15" s="509"/>
      <c r="F15" s="510"/>
      <c r="G15" s="509"/>
      <c r="H15" s="510"/>
      <c r="I15" s="509"/>
      <c r="J15" s="510"/>
      <c r="K15" s="509"/>
      <c r="L15" s="510"/>
      <c r="M15" s="509"/>
      <c r="N15" s="510"/>
      <c r="O15" s="509"/>
      <c r="P15" s="510"/>
      <c r="Q15" s="509"/>
      <c r="R15" s="510"/>
      <c r="S15" s="509"/>
      <c r="T15" s="510"/>
      <c r="U15" s="502"/>
      <c r="V15" s="501"/>
      <c r="W15" s="502"/>
      <c r="X15" s="501"/>
      <c r="Y15" s="502"/>
      <c r="Z15" s="501"/>
      <c r="AA15" s="502"/>
      <c r="AB15" s="501"/>
      <c r="AC15" s="502"/>
      <c r="AD15" s="501"/>
      <c r="AE15" s="509"/>
      <c r="AF15" s="501"/>
      <c r="AG15" s="509"/>
      <c r="AH15" s="510"/>
      <c r="AI15" s="509"/>
      <c r="AJ15" s="510"/>
      <c r="AK15" s="509"/>
      <c r="AL15" s="510"/>
      <c r="AM15" s="509"/>
      <c r="AN15" s="510"/>
      <c r="AO15" s="509"/>
      <c r="AP15" s="510"/>
      <c r="AQ15" s="502"/>
      <c r="AR15" s="501"/>
      <c r="AS15" s="502"/>
      <c r="AT15" s="501"/>
      <c r="AU15" s="502"/>
      <c r="AV15" s="501"/>
      <c r="AW15" s="502"/>
      <c r="AX15" s="501"/>
      <c r="AY15" s="437"/>
      <c r="AZ15" s="449"/>
      <c r="BA15" s="450"/>
      <c r="BB15" s="450"/>
      <c r="BC15" s="448"/>
      <c r="BD15" s="437"/>
      <c r="BE15" s="448"/>
      <c r="BF15" s="437"/>
      <c r="BG15" s="448"/>
      <c r="BH15" s="535"/>
      <c r="BI15" s="576"/>
      <c r="BJ15" s="620"/>
      <c r="BK15" s="594"/>
    </row>
    <row r="16" spans="1:63" ht="17.100000000000001" customHeight="1">
      <c r="A16" s="611"/>
      <c r="B16" s="328" t="s">
        <v>20</v>
      </c>
      <c r="C16" s="320"/>
      <c r="D16" s="329"/>
      <c r="E16" s="320"/>
      <c r="F16" s="329"/>
      <c r="G16" s="320"/>
      <c r="H16" s="329"/>
      <c r="I16" s="320"/>
      <c r="J16" s="329"/>
      <c r="K16" s="320"/>
      <c r="L16" s="329"/>
      <c r="M16" s="320"/>
      <c r="N16" s="329"/>
      <c r="O16" s="320"/>
      <c r="P16" s="329"/>
      <c r="Q16" s="315"/>
      <c r="R16" s="316"/>
      <c r="S16" s="315"/>
      <c r="T16" s="316"/>
      <c r="U16" s="315"/>
      <c r="V16" s="382"/>
      <c r="W16" s="383"/>
      <c r="X16" s="382"/>
      <c r="Y16" s="383"/>
      <c r="Z16" s="382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 t="s">
        <v>25</v>
      </c>
      <c r="AP16" s="316"/>
      <c r="AQ16" s="315"/>
      <c r="AR16" s="316"/>
      <c r="AS16" s="315"/>
      <c r="AT16" s="316"/>
      <c r="AU16" s="315"/>
      <c r="AV16" s="316"/>
      <c r="AW16" s="315"/>
      <c r="AX16" s="316"/>
      <c r="AY16" s="437"/>
      <c r="AZ16" s="449"/>
      <c r="BA16" s="450"/>
      <c r="BB16" s="450"/>
      <c r="BC16" s="448"/>
      <c r="BD16" s="437"/>
      <c r="BE16" s="448"/>
      <c r="BF16" s="437"/>
      <c r="BG16" s="448"/>
      <c r="BH16" s="535"/>
      <c r="BI16" s="576"/>
      <c r="BJ16" s="620"/>
      <c r="BK16" s="594"/>
    </row>
    <row r="17" spans="1:75" ht="17.100000000000001" customHeight="1">
      <c r="A17" s="612"/>
      <c r="B17" s="330" t="s">
        <v>21</v>
      </c>
      <c r="C17" s="331"/>
      <c r="D17" s="332"/>
      <c r="E17" s="331"/>
      <c r="F17" s="332"/>
      <c r="G17" s="331"/>
      <c r="H17" s="332"/>
      <c r="I17" s="331"/>
      <c r="J17" s="332"/>
      <c r="K17" s="331"/>
      <c r="L17" s="332"/>
      <c r="M17" s="331"/>
      <c r="N17" s="332"/>
      <c r="O17" s="368"/>
      <c r="P17" s="369"/>
      <c r="Q17" s="331"/>
      <c r="R17" s="332"/>
      <c r="S17" s="331"/>
      <c r="T17" s="332"/>
      <c r="U17" s="331"/>
      <c r="V17" s="369"/>
      <c r="W17" s="331"/>
      <c r="X17" s="332"/>
      <c r="Y17" s="331"/>
      <c r="Z17" s="332"/>
      <c r="AA17" s="331"/>
      <c r="AB17" s="332"/>
      <c r="AC17" s="331"/>
      <c r="AD17" s="332"/>
      <c r="AE17" s="331"/>
      <c r="AF17" s="332"/>
      <c r="AG17" s="331"/>
      <c r="AH17" s="332"/>
      <c r="AI17" s="331"/>
      <c r="AJ17" s="332"/>
      <c r="AK17" s="331"/>
      <c r="AL17" s="332"/>
      <c r="AM17" s="331"/>
      <c r="AN17" s="332"/>
      <c r="AO17" s="411"/>
      <c r="AP17" s="369"/>
      <c r="AQ17" s="331"/>
      <c r="AR17" s="332"/>
      <c r="AS17" s="331"/>
      <c r="AT17" s="332"/>
      <c r="AU17" s="331"/>
      <c r="AV17" s="332"/>
      <c r="AW17" s="368"/>
      <c r="AX17" s="332"/>
      <c r="AY17" s="451"/>
      <c r="AZ17" s="452"/>
      <c r="BA17" s="453"/>
      <c r="BB17" s="453"/>
      <c r="BC17" s="454"/>
      <c r="BD17" s="451"/>
      <c r="BE17" s="454"/>
      <c r="BF17" s="451"/>
      <c r="BG17" s="474"/>
      <c r="BH17" s="536"/>
      <c r="BI17" s="577"/>
      <c r="BJ17" s="621"/>
      <c r="BK17" s="595"/>
    </row>
    <row r="18" spans="1:75" ht="17.100000000000001" customHeight="1">
      <c r="A18" s="610" t="s">
        <v>26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16"/>
      <c r="S18" s="315"/>
      <c r="T18" s="316"/>
      <c r="U18" s="315"/>
      <c r="V18" s="316"/>
      <c r="W18" s="315"/>
      <c r="X18" s="329"/>
      <c r="Y18" s="315"/>
      <c r="Z18" s="316"/>
      <c r="AA18" s="315"/>
      <c r="AB18" s="316"/>
      <c r="AC18" s="315"/>
      <c r="AD18" s="313"/>
      <c r="AE18" s="320"/>
      <c r="AF18" s="329"/>
      <c r="AG18" s="315"/>
      <c r="AH18" s="316"/>
      <c r="AI18" s="315"/>
      <c r="AJ18" s="316"/>
      <c r="AK18" s="312"/>
      <c r="AL18" s="313"/>
      <c r="AM18" s="312"/>
      <c r="AN18" s="371"/>
      <c r="AO18" s="412"/>
      <c r="AP18" s="313"/>
      <c r="AQ18" s="315"/>
      <c r="AR18" s="316"/>
      <c r="AS18" s="315"/>
      <c r="AT18" s="413"/>
      <c r="AU18" s="412"/>
      <c r="AV18" s="414"/>
      <c r="AW18" s="339"/>
      <c r="AX18" s="455"/>
      <c r="AY18" s="435"/>
      <c r="AZ18" s="429"/>
      <c r="BA18" s="456"/>
      <c r="BB18" s="429"/>
      <c r="BC18" s="430"/>
      <c r="BD18" s="457"/>
      <c r="BE18" s="475"/>
      <c r="BF18" s="457"/>
      <c r="BG18" s="430"/>
      <c r="BH18" s="531">
        <f>BC22+BB21+BA20</f>
        <v>0</v>
      </c>
      <c r="BI18" s="575">
        <f>BH18+BH23</f>
        <v>24</v>
      </c>
      <c r="BJ18" s="622">
        <f>BH18/24</f>
        <v>0</v>
      </c>
      <c r="BK18" s="593">
        <f>((BA20+(0.6*BB21))/BI18)</f>
        <v>0</v>
      </c>
    </row>
    <row r="19" spans="1:75" ht="17.100000000000001" customHeight="1">
      <c r="A19" s="611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 t="s">
        <v>23</v>
      </c>
      <c r="P19" s="370"/>
      <c r="Q19" s="312"/>
      <c r="R19" s="313"/>
      <c r="S19" s="312"/>
      <c r="T19" s="313"/>
      <c r="U19" s="312"/>
      <c r="V19" s="384"/>
      <c r="W19" s="320"/>
      <c r="X19" s="316"/>
      <c r="Y19" s="315"/>
      <c r="Z19" s="316"/>
      <c r="AA19" s="315"/>
      <c r="AB19" s="316"/>
      <c r="AC19" s="315"/>
      <c r="AD19" s="316"/>
      <c r="AE19" s="312"/>
      <c r="AF19" s="316"/>
      <c r="AG19" s="312"/>
      <c r="AH19" s="313"/>
      <c r="AI19" s="312"/>
      <c r="AJ19" s="313"/>
      <c r="AK19" s="312"/>
      <c r="AL19" s="313"/>
      <c r="AM19" s="312"/>
      <c r="AN19" s="313"/>
      <c r="AO19" s="312"/>
      <c r="AP19" s="371"/>
      <c r="AQ19" s="312"/>
      <c r="AR19" s="371"/>
      <c r="AS19" s="312"/>
      <c r="AT19" s="371"/>
      <c r="AU19" s="312"/>
      <c r="AV19" s="342"/>
      <c r="AW19" s="341"/>
      <c r="AX19" s="458"/>
      <c r="AY19" s="432"/>
      <c r="AZ19" s="432"/>
      <c r="BA19" s="459"/>
      <c r="BB19" s="432"/>
      <c r="BC19" s="434"/>
      <c r="BD19" s="436"/>
      <c r="BE19" s="476"/>
      <c r="BF19" s="436"/>
      <c r="BG19" s="434"/>
      <c r="BH19" s="532"/>
      <c r="BI19" s="576"/>
      <c r="BJ19" s="623"/>
      <c r="BK19" s="594"/>
    </row>
    <row r="20" spans="1:75" ht="17.100000000000001" customHeight="1">
      <c r="A20" s="611"/>
      <c r="B20" s="333" t="s">
        <v>15</v>
      </c>
      <c r="C20" s="320"/>
      <c r="D20" s="329"/>
      <c r="E20" s="320"/>
      <c r="F20" s="329"/>
      <c r="G20" s="320"/>
      <c r="H20" s="329"/>
      <c r="I20" s="320"/>
      <c r="J20" s="329"/>
      <c r="K20" s="320"/>
      <c r="L20" s="329"/>
      <c r="M20" s="320"/>
      <c r="N20" s="329"/>
      <c r="O20" s="320"/>
      <c r="P20" s="329"/>
      <c r="Q20" s="315"/>
      <c r="R20" s="316"/>
      <c r="S20" s="315"/>
      <c r="T20" s="316"/>
      <c r="U20" s="315"/>
      <c r="V20" s="316"/>
      <c r="W20" s="385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36"/>
      <c r="AZ20" s="432"/>
      <c r="BA20" s="432"/>
      <c r="BB20" s="432"/>
      <c r="BC20" s="434"/>
      <c r="BD20" s="436"/>
      <c r="BE20" s="476"/>
      <c r="BF20" s="436"/>
      <c r="BG20" s="434"/>
      <c r="BH20" s="532"/>
      <c r="BI20" s="576"/>
      <c r="BJ20" s="623"/>
      <c r="BK20" s="594"/>
    </row>
    <row r="21" spans="1:75" ht="17.100000000000001" customHeight="1">
      <c r="A21" s="611"/>
      <c r="B21" s="334" t="s">
        <v>16</v>
      </c>
      <c r="C21" s="318"/>
      <c r="D21" s="316"/>
      <c r="E21" s="318"/>
      <c r="F21" s="319"/>
      <c r="G21" s="315"/>
      <c r="H21" s="319"/>
      <c r="I21" s="320"/>
      <c r="J21" s="316"/>
      <c r="K21" s="320"/>
      <c r="L21" s="329"/>
      <c r="M21" s="318"/>
      <c r="N21" s="319"/>
      <c r="O21" s="318"/>
      <c r="P21" s="319"/>
      <c r="Q21" s="315"/>
      <c r="R21" s="316"/>
      <c r="S21" s="315"/>
      <c r="T21" s="316"/>
      <c r="U21" s="315"/>
      <c r="V21" s="316"/>
      <c r="W21" s="315"/>
      <c r="X21" s="329"/>
      <c r="Y21" s="383"/>
      <c r="Z21" s="316"/>
      <c r="AA21" s="315"/>
      <c r="AB21" s="316"/>
      <c r="AC21" s="315"/>
      <c r="AD21" s="316"/>
      <c r="AE21" s="320"/>
      <c r="AF21" s="329"/>
      <c r="AG21" s="315"/>
      <c r="AH21" s="316"/>
      <c r="AI21" s="315"/>
      <c r="AJ21" s="316"/>
      <c r="AK21" s="312"/>
      <c r="AL21" s="313"/>
      <c r="AM21" s="315"/>
      <c r="AN21" s="316"/>
      <c r="AO21" s="312"/>
      <c r="AP21" s="313"/>
      <c r="AQ21" s="315"/>
      <c r="AR21" s="316"/>
      <c r="AS21" s="315"/>
      <c r="AT21" s="316"/>
      <c r="AU21" s="312"/>
      <c r="AV21" s="313"/>
      <c r="AW21" s="315"/>
      <c r="AX21" s="316"/>
      <c r="AY21" s="436"/>
      <c r="AZ21" s="432"/>
      <c r="BA21" s="459"/>
      <c r="BB21" s="460"/>
      <c r="BC21" s="434"/>
      <c r="BD21" s="436"/>
      <c r="BE21" s="476"/>
      <c r="BF21" s="436"/>
      <c r="BG21" s="434"/>
      <c r="BH21" s="532"/>
      <c r="BI21" s="576"/>
      <c r="BJ21" s="623"/>
      <c r="BK21" s="594"/>
    </row>
    <row r="22" spans="1:75" ht="18.75" customHeight="1">
      <c r="A22" s="611"/>
      <c r="B22" s="335" t="s">
        <v>17</v>
      </c>
      <c r="C22" s="336"/>
      <c r="D22" s="337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336"/>
      <c r="P22" s="337"/>
      <c r="Q22" s="336"/>
      <c r="R22" s="337"/>
      <c r="S22" s="336"/>
      <c r="T22" s="337"/>
      <c r="U22" s="336"/>
      <c r="V22" s="38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96"/>
      <c r="AJ22" s="403"/>
      <c r="AK22" s="402"/>
      <c r="AL22" s="323"/>
      <c r="AM22" s="402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38"/>
      <c r="AY22" s="439"/>
      <c r="AZ22" s="461"/>
      <c r="BA22" s="461"/>
      <c r="BB22" s="461"/>
      <c r="BC22" s="462"/>
      <c r="BD22" s="439"/>
      <c r="BE22" s="477"/>
      <c r="BF22" s="465"/>
      <c r="BG22" s="442"/>
      <c r="BH22" s="533"/>
      <c r="BI22" s="576"/>
      <c r="BJ22" s="623"/>
      <c r="BK22" s="594"/>
    </row>
    <row r="23" spans="1:75" ht="17.100000000000001" customHeight="1">
      <c r="A23" s="611"/>
      <c r="B23" s="324" t="s">
        <v>18</v>
      </c>
      <c r="C23" s="325"/>
      <c r="D23" s="326"/>
      <c r="E23" s="325"/>
      <c r="F23" s="326"/>
      <c r="G23" s="325"/>
      <c r="H23" s="326"/>
      <c r="I23" s="325"/>
      <c r="J23" s="326"/>
      <c r="K23" s="325"/>
      <c r="L23" s="326"/>
      <c r="M23" s="325"/>
      <c r="N23" s="326"/>
      <c r="O23" s="325"/>
      <c r="P23" s="326"/>
      <c r="Q23" s="325"/>
      <c r="R23" s="326"/>
      <c r="S23" s="325"/>
      <c r="T23" s="326"/>
      <c r="U23" s="325"/>
      <c r="V23" s="326"/>
      <c r="W23" s="325"/>
      <c r="X23" s="381"/>
      <c r="Y23" s="380"/>
      <c r="Z23" s="381"/>
      <c r="AA23" s="380"/>
      <c r="AB23" s="381"/>
      <c r="AC23" s="380"/>
      <c r="AD23" s="381"/>
      <c r="AE23" s="380"/>
      <c r="AF23" s="381"/>
      <c r="AG23" s="380" t="s">
        <v>24</v>
      </c>
      <c r="AH23" s="381" t="s">
        <v>24</v>
      </c>
      <c r="AI23" s="325" t="s">
        <v>24</v>
      </c>
      <c r="AJ23" s="326" t="s">
        <v>24</v>
      </c>
      <c r="AK23" s="325" t="s">
        <v>24</v>
      </c>
      <c r="AL23" s="326" t="s">
        <v>24</v>
      </c>
      <c r="AM23" s="325" t="s">
        <v>24</v>
      </c>
      <c r="AN23" s="326" t="s">
        <v>24</v>
      </c>
      <c r="AO23" s="325" t="s">
        <v>24</v>
      </c>
      <c r="AP23" s="326" t="s">
        <v>24</v>
      </c>
      <c r="AQ23" s="380" t="s">
        <v>24</v>
      </c>
      <c r="AR23" s="381" t="s">
        <v>24</v>
      </c>
      <c r="AS23" s="380" t="s">
        <v>24</v>
      </c>
      <c r="AT23" s="381" t="s">
        <v>24</v>
      </c>
      <c r="AU23" s="380" t="s">
        <v>24</v>
      </c>
      <c r="AV23" s="381" t="s">
        <v>24</v>
      </c>
      <c r="AW23" s="380" t="s">
        <v>24</v>
      </c>
      <c r="AX23" s="381" t="s">
        <v>24</v>
      </c>
      <c r="AY23" s="437"/>
      <c r="AZ23" s="450"/>
      <c r="BA23" s="450"/>
      <c r="BB23" s="450"/>
      <c r="BC23" s="448"/>
      <c r="BD23" s="437">
        <v>9</v>
      </c>
      <c r="BE23" s="448"/>
      <c r="BF23" s="437"/>
      <c r="BG23" s="448"/>
      <c r="BH23" s="534">
        <f>BD23+BE24+BF25+BG26</f>
        <v>24</v>
      </c>
      <c r="BI23" s="576"/>
      <c r="BJ23" s="623"/>
      <c r="BK23" s="594"/>
    </row>
    <row r="24" spans="1:75" ht="17.100000000000001" customHeight="1">
      <c r="A24" s="611"/>
      <c r="B24" s="327" t="s">
        <v>19</v>
      </c>
      <c r="C24" s="505"/>
      <c r="D24" s="382"/>
      <c r="E24" s="505"/>
      <c r="F24" s="506"/>
      <c r="G24" s="383"/>
      <c r="H24" s="506"/>
      <c r="I24" s="511"/>
      <c r="J24" s="382"/>
      <c r="K24" s="511"/>
      <c r="L24" s="503"/>
      <c r="M24" s="505"/>
      <c r="N24" s="506"/>
      <c r="O24" s="505"/>
      <c r="P24" s="506"/>
      <c r="Q24" s="383"/>
      <c r="R24" s="382"/>
      <c r="S24" s="383"/>
      <c r="T24" s="382"/>
      <c r="U24" s="383"/>
      <c r="V24" s="382"/>
      <c r="W24" s="383"/>
      <c r="X24" s="503"/>
      <c r="Y24" s="315"/>
      <c r="Z24" s="316"/>
      <c r="AA24" s="315"/>
      <c r="AB24" s="316"/>
      <c r="AC24" s="315"/>
      <c r="AD24" s="316"/>
      <c r="AE24" s="320"/>
      <c r="AF24" s="329"/>
      <c r="AG24" s="315"/>
      <c r="AH24" s="316"/>
      <c r="AI24" s="315"/>
      <c r="AJ24" s="316"/>
      <c r="AK24" s="312"/>
      <c r="AL24" s="313"/>
      <c r="AM24" s="315"/>
      <c r="AN24" s="316"/>
      <c r="AO24" s="312"/>
      <c r="AP24" s="313"/>
      <c r="AQ24" s="315"/>
      <c r="AR24" s="316"/>
      <c r="AS24" s="315"/>
      <c r="AT24" s="316"/>
      <c r="AU24" s="312"/>
      <c r="AV24" s="313"/>
      <c r="AW24" s="315"/>
      <c r="AX24" s="316"/>
      <c r="AY24" s="437"/>
      <c r="AZ24" s="450"/>
      <c r="BA24" s="450"/>
      <c r="BB24" s="450"/>
      <c r="BC24" s="448"/>
      <c r="BD24" s="437"/>
      <c r="BE24" s="448"/>
      <c r="BF24" s="437"/>
      <c r="BG24" s="448"/>
      <c r="BH24" s="535"/>
      <c r="BI24" s="576"/>
      <c r="BJ24" s="623"/>
      <c r="BK24" s="594"/>
    </row>
    <row r="25" spans="1:75" ht="17.100000000000001" customHeight="1">
      <c r="A25" s="611"/>
      <c r="B25" s="328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1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68"/>
      <c r="AL25" s="392"/>
      <c r="AM25" s="315"/>
      <c r="AN25" s="316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37"/>
      <c r="AZ25" s="450"/>
      <c r="BA25" s="450"/>
      <c r="BB25" s="450"/>
      <c r="BC25" s="448"/>
      <c r="BD25" s="437"/>
      <c r="BE25" s="448"/>
      <c r="BF25" s="437"/>
      <c r="BG25" s="448"/>
      <c r="BH25" s="535"/>
      <c r="BI25" s="576"/>
      <c r="BJ25" s="623"/>
      <c r="BK25" s="594"/>
    </row>
    <row r="26" spans="1:75" ht="17.100000000000001" customHeight="1" thickBot="1">
      <c r="A26" s="612"/>
      <c r="B26" s="338" t="s">
        <v>21</v>
      </c>
      <c r="C26" s="512" t="s">
        <v>24</v>
      </c>
      <c r="D26" s="500" t="s">
        <v>24</v>
      </c>
      <c r="E26" s="512" t="s">
        <v>24</v>
      </c>
      <c r="F26" s="513" t="s">
        <v>24</v>
      </c>
      <c r="G26" s="499" t="s">
        <v>24</v>
      </c>
      <c r="H26" s="513" t="s">
        <v>24</v>
      </c>
      <c r="I26" s="514" t="s">
        <v>24</v>
      </c>
      <c r="J26" s="500" t="s">
        <v>24</v>
      </c>
      <c r="K26" s="514" t="s">
        <v>24</v>
      </c>
      <c r="L26" s="515" t="s">
        <v>24</v>
      </c>
      <c r="M26" s="518" t="s">
        <v>24</v>
      </c>
      <c r="N26" s="519" t="s">
        <v>24</v>
      </c>
      <c r="O26" s="520" t="s">
        <v>24</v>
      </c>
      <c r="P26" s="521" t="s">
        <v>24</v>
      </c>
      <c r="Q26" s="518" t="s">
        <v>24</v>
      </c>
      <c r="R26" s="519" t="s">
        <v>24</v>
      </c>
      <c r="S26" s="518" t="s">
        <v>24</v>
      </c>
      <c r="T26" s="519" t="s">
        <v>24</v>
      </c>
      <c r="U26" s="518" t="s">
        <v>24</v>
      </c>
      <c r="V26" s="521" t="s">
        <v>24</v>
      </c>
      <c r="W26" s="518" t="s">
        <v>24</v>
      </c>
      <c r="X26" s="519" t="s">
        <v>24</v>
      </c>
      <c r="Y26" s="516" t="s">
        <v>24</v>
      </c>
      <c r="Z26" s="517" t="s">
        <v>24</v>
      </c>
      <c r="AA26" s="516" t="s">
        <v>24</v>
      </c>
      <c r="AB26" s="517" t="s">
        <v>24</v>
      </c>
      <c r="AC26" s="518" t="s">
        <v>24</v>
      </c>
      <c r="AD26" s="521" t="s">
        <v>24</v>
      </c>
      <c r="AE26" s="518" t="s">
        <v>24</v>
      </c>
      <c r="AF26" s="519" t="s">
        <v>24</v>
      </c>
      <c r="AG26" s="525"/>
      <c r="AH26" s="526"/>
      <c r="AI26" s="525"/>
      <c r="AJ26" s="526"/>
      <c r="AK26" s="331"/>
      <c r="AL26" s="332"/>
      <c r="AM26" s="331"/>
      <c r="AN26" s="332"/>
      <c r="AO26" s="411"/>
      <c r="AP26" s="369"/>
      <c r="AQ26" s="331"/>
      <c r="AR26" s="332"/>
      <c r="AS26" s="331"/>
      <c r="AT26" s="332"/>
      <c r="AU26" s="331"/>
      <c r="AV26" s="332"/>
      <c r="AW26" s="315"/>
      <c r="AX26" s="316"/>
      <c r="AY26" s="451"/>
      <c r="AZ26" s="453"/>
      <c r="BA26" s="453"/>
      <c r="BB26" s="453"/>
      <c r="BC26" s="454"/>
      <c r="BD26" s="451"/>
      <c r="BE26" s="454"/>
      <c r="BF26" s="451"/>
      <c r="BG26" s="478">
        <v>15</v>
      </c>
      <c r="BH26" s="536"/>
      <c r="BI26" s="577"/>
      <c r="BJ26" s="624"/>
      <c r="BK26" s="595"/>
      <c r="BW26" s="300" t="s">
        <v>27</v>
      </c>
    </row>
    <row r="27" spans="1:75" ht="17.100000000000001" customHeight="1" thickTop="1">
      <c r="A27" s="610" t="s">
        <v>28</v>
      </c>
      <c r="B27" s="306" t="s">
        <v>13</v>
      </c>
      <c r="C27" s="339"/>
      <c r="D27" s="340"/>
      <c r="E27" s="339"/>
      <c r="F27" s="340"/>
      <c r="G27" s="339"/>
      <c r="H27" s="340"/>
      <c r="I27" s="339"/>
      <c r="J27" s="340"/>
      <c r="K27" s="339"/>
      <c r="L27" s="340"/>
      <c r="M27" s="372"/>
      <c r="N27" s="373"/>
      <c r="O27" s="309"/>
      <c r="P27" s="373"/>
      <c r="Q27" s="385"/>
      <c r="R27" s="389"/>
      <c r="S27" s="390"/>
      <c r="T27" s="391"/>
      <c r="U27" s="385"/>
      <c r="V27" s="389"/>
      <c r="W27" s="385"/>
      <c r="X27" s="389"/>
      <c r="Y27" s="385"/>
      <c r="Z27" s="389"/>
      <c r="AA27" s="318"/>
      <c r="AB27" s="389"/>
      <c r="AC27" s="390"/>
      <c r="AD27" s="391"/>
      <c r="AE27" s="385"/>
      <c r="AF27" s="389"/>
      <c r="AG27" s="385"/>
      <c r="AH27" s="389"/>
      <c r="AI27" s="390"/>
      <c r="AJ27" s="391"/>
      <c r="AK27" s="390"/>
      <c r="AL27" s="389"/>
      <c r="AM27" s="404"/>
      <c r="AN27" s="319"/>
      <c r="AO27" s="372"/>
      <c r="AP27" s="373"/>
      <c r="AQ27" s="390"/>
      <c r="AR27" s="389"/>
      <c r="AS27" s="385"/>
      <c r="AT27" s="389"/>
      <c r="AU27" s="415"/>
      <c r="AV27" s="414"/>
      <c r="AW27" s="339"/>
      <c r="AX27" s="455"/>
      <c r="AY27" s="437"/>
      <c r="AZ27" s="429"/>
      <c r="BA27" s="429"/>
      <c r="BB27" s="429"/>
      <c r="BC27" s="430"/>
      <c r="BD27" s="457"/>
      <c r="BE27" s="472"/>
      <c r="BF27" s="457"/>
      <c r="BG27" s="430"/>
      <c r="BH27" s="531">
        <f>BA29+BB30+BC31</f>
        <v>0</v>
      </c>
      <c r="BI27" s="575">
        <f t="shared" ref="BI27" si="0">BH27+BH32</f>
        <v>24</v>
      </c>
      <c r="BJ27" s="622">
        <f>BH27/24</f>
        <v>0</v>
      </c>
      <c r="BK27" s="593">
        <f>((BA29+(0.6*BB30))/BI27)</f>
        <v>0</v>
      </c>
    </row>
    <row r="28" spans="1:75" ht="17.100000000000001" customHeight="1">
      <c r="A28" s="611"/>
      <c r="B28" s="311" t="s">
        <v>14</v>
      </c>
      <c r="C28" s="341"/>
      <c r="D28" s="342"/>
      <c r="E28" s="341"/>
      <c r="F28" s="342"/>
      <c r="G28" s="341"/>
      <c r="H28" s="342"/>
      <c r="I28" s="341"/>
      <c r="J28" s="342"/>
      <c r="K28" s="341"/>
      <c r="L28" s="342"/>
      <c r="M28" s="341"/>
      <c r="N28" s="342"/>
      <c r="O28" s="341"/>
      <c r="P28" s="342"/>
      <c r="Q28" s="312"/>
      <c r="R28" s="313"/>
      <c r="S28" s="312"/>
      <c r="T28" s="313"/>
      <c r="U28" s="368"/>
      <c r="V28" s="392"/>
      <c r="W28" s="368"/>
      <c r="X28" s="392"/>
      <c r="Y28" s="368"/>
      <c r="Z28" s="392"/>
      <c r="AA28" s="315"/>
      <c r="AB28" s="392"/>
      <c r="AC28" s="368"/>
      <c r="AD28" s="392"/>
      <c r="AE28" s="368"/>
      <c r="AF28" s="392"/>
      <c r="AG28" s="368"/>
      <c r="AH28" s="392"/>
      <c r="AI28" s="315"/>
      <c r="AJ28" s="405"/>
      <c r="AK28" s="341"/>
      <c r="AL28" s="342"/>
      <c r="AM28" s="341"/>
      <c r="AN28" s="316"/>
      <c r="AO28" s="341"/>
      <c r="AP28" s="342"/>
      <c r="AQ28" s="341"/>
      <c r="AR28" s="342"/>
      <c r="AS28" s="341"/>
      <c r="AT28" s="342"/>
      <c r="AU28" s="341"/>
      <c r="AV28" s="342"/>
      <c r="AW28" s="341"/>
      <c r="AX28" s="458"/>
      <c r="AY28" s="432"/>
      <c r="AZ28" s="432"/>
      <c r="BA28" s="432"/>
      <c r="BB28" s="432"/>
      <c r="BC28" s="434"/>
      <c r="BD28" s="436"/>
      <c r="BE28" s="473"/>
      <c r="BF28" s="436"/>
      <c r="BG28" s="434"/>
      <c r="BH28" s="532"/>
      <c r="BI28" s="576"/>
      <c r="BJ28" s="623"/>
      <c r="BK28" s="594"/>
    </row>
    <row r="29" spans="1:75" ht="17.100000000000001" customHeight="1">
      <c r="A29" s="611"/>
      <c r="B29" s="333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16"/>
      <c r="AV29" s="342"/>
      <c r="AW29" s="315"/>
      <c r="AX29" s="316"/>
      <c r="AY29" s="436"/>
      <c r="AZ29" s="432"/>
      <c r="BA29" s="432"/>
      <c r="BB29" s="432"/>
      <c r="BC29" s="434"/>
      <c r="BD29" s="436"/>
      <c r="BE29" s="473"/>
      <c r="BF29" s="436"/>
      <c r="BG29" s="434"/>
      <c r="BH29" s="532"/>
      <c r="BI29" s="576"/>
      <c r="BJ29" s="623"/>
      <c r="BK29" s="594"/>
    </row>
    <row r="30" spans="1:75" ht="17.100000000000001" customHeight="1">
      <c r="A30" s="611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20"/>
      <c r="T30" s="329"/>
      <c r="U30" s="320"/>
      <c r="V30" s="329"/>
      <c r="W30" s="32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2"/>
      <c r="AW30" s="463"/>
      <c r="AY30" s="436"/>
      <c r="AZ30" s="432"/>
      <c r="BA30" s="432"/>
      <c r="BB30" s="432"/>
      <c r="BC30" s="434"/>
      <c r="BD30" s="436"/>
      <c r="BE30" s="473"/>
      <c r="BF30" s="436"/>
      <c r="BG30" s="434"/>
      <c r="BH30" s="532"/>
      <c r="BI30" s="576"/>
      <c r="BJ30" s="623"/>
      <c r="BK30" s="594"/>
    </row>
    <row r="31" spans="1:75" ht="17.100000000000001" customHeight="1">
      <c r="A31" s="611"/>
      <c r="B31" s="335" t="s">
        <v>17</v>
      </c>
      <c r="C31" s="343"/>
      <c r="D31" s="344"/>
      <c r="E31" s="343"/>
      <c r="F31" s="344"/>
      <c r="G31" s="343"/>
      <c r="H31" s="344"/>
      <c r="I31" s="343"/>
      <c r="J31" s="344"/>
      <c r="K31" s="343"/>
      <c r="L31" s="344"/>
      <c r="M31" s="343"/>
      <c r="N31" s="344"/>
      <c r="O31" s="343"/>
      <c r="P31" s="344"/>
      <c r="Q31" s="343"/>
      <c r="R31" s="344"/>
      <c r="S31" s="343"/>
      <c r="T31" s="393"/>
      <c r="U31" s="394"/>
      <c r="V31" s="344"/>
      <c r="W31" s="343"/>
      <c r="X31" s="344"/>
      <c r="Y31" s="343"/>
      <c r="Z31" s="344"/>
      <c r="AA31" s="343"/>
      <c r="AB31" s="344"/>
      <c r="AC31" s="343"/>
      <c r="AD31" s="344"/>
      <c r="AE31" s="400"/>
      <c r="AF31" s="344"/>
      <c r="AG31" s="343"/>
      <c r="AH31" s="344"/>
      <c r="AI31" s="343"/>
      <c r="AJ31" s="400"/>
      <c r="AK31" s="343"/>
      <c r="AL31" s="344"/>
      <c r="AM31" s="343"/>
      <c r="AN31" s="344"/>
      <c r="AO31" s="343"/>
      <c r="AP31" s="344"/>
      <c r="AQ31" s="343"/>
      <c r="AR31" s="344"/>
      <c r="AS31" s="343"/>
      <c r="AT31" s="344"/>
      <c r="AU31" s="417"/>
      <c r="AV31" s="418"/>
      <c r="AW31" s="343"/>
      <c r="AX31" s="464"/>
      <c r="AY31" s="465"/>
      <c r="AZ31" s="441"/>
      <c r="BA31" s="441"/>
      <c r="BB31" s="441"/>
      <c r="BC31" s="442"/>
      <c r="BD31" s="465"/>
      <c r="BE31" s="462"/>
      <c r="BF31" s="465"/>
      <c r="BG31" s="442"/>
      <c r="BH31" s="533"/>
      <c r="BI31" s="576"/>
      <c r="BJ31" s="623"/>
      <c r="BK31" s="594"/>
    </row>
    <row r="32" spans="1:75" ht="17.100000000000001" customHeight="1">
      <c r="A32" s="611"/>
      <c r="B32" s="324" t="s">
        <v>18</v>
      </c>
      <c r="C32" s="325" t="s">
        <v>24</v>
      </c>
      <c r="D32" s="326" t="s">
        <v>24</v>
      </c>
      <c r="E32" s="325" t="s">
        <v>24</v>
      </c>
      <c r="F32" s="326" t="s">
        <v>24</v>
      </c>
      <c r="G32" s="325" t="s">
        <v>24</v>
      </c>
      <c r="H32" s="326" t="s">
        <v>24</v>
      </c>
      <c r="I32" s="325" t="s">
        <v>24</v>
      </c>
      <c r="J32" s="326" t="s">
        <v>24</v>
      </c>
      <c r="K32" s="325" t="s">
        <v>24</v>
      </c>
      <c r="L32" s="326" t="s">
        <v>24</v>
      </c>
      <c r="M32" s="325" t="s">
        <v>24</v>
      </c>
      <c r="N32" s="326" t="s">
        <v>24</v>
      </c>
      <c r="O32" s="325" t="s">
        <v>24</v>
      </c>
      <c r="P32" s="326" t="s">
        <v>24</v>
      </c>
      <c r="Q32" s="325" t="s">
        <v>24</v>
      </c>
      <c r="R32" s="326" t="s">
        <v>24</v>
      </c>
      <c r="S32" s="325" t="s">
        <v>24</v>
      </c>
      <c r="T32" s="326" t="s">
        <v>24</v>
      </c>
      <c r="U32" s="380" t="s">
        <v>24</v>
      </c>
      <c r="V32" s="381" t="s">
        <v>24</v>
      </c>
      <c r="W32" s="380" t="s">
        <v>24</v>
      </c>
      <c r="X32" s="381" t="s">
        <v>24</v>
      </c>
      <c r="Y32" s="398" t="s">
        <v>24</v>
      </c>
      <c r="Z32" s="399" t="s">
        <v>24</v>
      </c>
      <c r="AA32" s="380" t="s">
        <v>24</v>
      </c>
      <c r="AB32" s="381" t="s">
        <v>24</v>
      </c>
      <c r="AC32" s="380" t="s">
        <v>24</v>
      </c>
      <c r="AD32" s="381" t="s">
        <v>24</v>
      </c>
      <c r="AE32" s="380" t="s">
        <v>24</v>
      </c>
      <c r="AF32" s="381" t="s">
        <v>24</v>
      </c>
      <c r="AG32" s="325" t="s">
        <v>24</v>
      </c>
      <c r="AH32" s="326" t="s">
        <v>24</v>
      </c>
      <c r="AI32" s="325" t="s">
        <v>24</v>
      </c>
      <c r="AJ32" s="326" t="s">
        <v>24</v>
      </c>
      <c r="AK32" s="325" t="s">
        <v>24</v>
      </c>
      <c r="AL32" s="326" t="s">
        <v>24</v>
      </c>
      <c r="AM32" s="325" t="s">
        <v>24</v>
      </c>
      <c r="AN32" s="326" t="s">
        <v>24</v>
      </c>
      <c r="AO32" s="325" t="s">
        <v>24</v>
      </c>
      <c r="AP32" s="326" t="s">
        <v>24</v>
      </c>
      <c r="AQ32" s="380" t="s">
        <v>24</v>
      </c>
      <c r="AR32" s="381" t="s">
        <v>24</v>
      </c>
      <c r="AS32" s="380" t="s">
        <v>24</v>
      </c>
      <c r="AT32" s="381" t="s">
        <v>24</v>
      </c>
      <c r="AU32" s="380" t="s">
        <v>24</v>
      </c>
      <c r="AV32" s="381" t="s">
        <v>24</v>
      </c>
      <c r="AW32" s="380" t="s">
        <v>24</v>
      </c>
      <c r="AX32" s="381" t="s">
        <v>24</v>
      </c>
      <c r="AY32" s="437"/>
      <c r="AZ32" s="450"/>
      <c r="BA32" s="450"/>
      <c r="BB32" s="450"/>
      <c r="BC32" s="448"/>
      <c r="BD32" s="437">
        <v>24</v>
      </c>
      <c r="BE32" s="448"/>
      <c r="BF32" s="437"/>
      <c r="BG32" s="448"/>
      <c r="BH32" s="534">
        <f>BD32+BE33+BF34+BG35</f>
        <v>24</v>
      </c>
      <c r="BI32" s="576"/>
      <c r="BJ32" s="623"/>
      <c r="BK32" s="594"/>
    </row>
    <row r="33" spans="1:63" ht="17.100000000000001" customHeight="1">
      <c r="A33" s="611"/>
      <c r="B33" s="327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37"/>
      <c r="AZ33" s="450"/>
      <c r="BA33" s="450"/>
      <c r="BB33" s="450"/>
      <c r="BC33" s="448"/>
      <c r="BD33" s="437"/>
      <c r="BE33" s="448"/>
      <c r="BF33" s="437"/>
      <c r="BG33" s="448"/>
      <c r="BH33" s="535"/>
      <c r="BI33" s="576"/>
      <c r="BJ33" s="623"/>
      <c r="BK33" s="594"/>
    </row>
    <row r="34" spans="1:63" ht="17.100000000000001" customHeight="1">
      <c r="A34" s="611"/>
      <c r="B34" s="328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68"/>
      <c r="AL34" s="392"/>
      <c r="AM34" s="406"/>
      <c r="AN34" s="407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37"/>
      <c r="AZ34" s="450"/>
      <c r="BA34" s="450"/>
      <c r="BB34" s="450"/>
      <c r="BC34" s="448"/>
      <c r="BD34" s="437"/>
      <c r="BE34" s="448"/>
      <c r="BF34" s="437"/>
      <c r="BG34" s="448"/>
      <c r="BH34" s="535"/>
      <c r="BI34" s="576"/>
      <c r="BJ34" s="623"/>
      <c r="BK34" s="594"/>
    </row>
    <row r="35" spans="1:63" ht="17.100000000000001" customHeight="1">
      <c r="A35" s="612"/>
      <c r="B35" s="338" t="s">
        <v>21</v>
      </c>
      <c r="C35" s="345"/>
      <c r="D35" s="346"/>
      <c r="E35" s="345"/>
      <c r="F35" s="346"/>
      <c r="G35" s="345"/>
      <c r="H35" s="346"/>
      <c r="I35" s="345"/>
      <c r="J35" s="346"/>
      <c r="K35" s="345"/>
      <c r="L35" s="346"/>
      <c r="M35" s="345"/>
      <c r="N35" s="346"/>
      <c r="O35" s="345"/>
      <c r="P35" s="346"/>
      <c r="Q35" s="345"/>
      <c r="R35" s="346"/>
      <c r="S35" s="345"/>
      <c r="T35" s="346"/>
      <c r="U35" s="345"/>
      <c r="V35" s="346"/>
      <c r="W35" s="345"/>
      <c r="X35" s="346"/>
      <c r="Y35" s="345"/>
      <c r="Z35" s="346"/>
      <c r="AA35" s="345"/>
      <c r="AB35" s="346"/>
      <c r="AC35" s="345"/>
      <c r="AD35" s="346"/>
      <c r="AE35" s="345"/>
      <c r="AF35" s="346"/>
      <c r="AG35" s="345"/>
      <c r="AH35" s="346"/>
      <c r="AI35" s="345"/>
      <c r="AJ35" s="346"/>
      <c r="AK35" s="387"/>
      <c r="AL35" s="388"/>
      <c r="AM35" s="345"/>
      <c r="AN35" s="346"/>
      <c r="AO35" s="345"/>
      <c r="AP35" s="346"/>
      <c r="AQ35" s="345"/>
      <c r="AR35" s="346"/>
      <c r="AS35" s="345"/>
      <c r="AT35" s="346"/>
      <c r="AU35" s="345"/>
      <c r="AV35" s="346"/>
      <c r="AW35" s="345"/>
      <c r="AX35" s="466"/>
      <c r="AY35" s="451"/>
      <c r="AZ35" s="453"/>
      <c r="BA35" s="453"/>
      <c r="BB35" s="453"/>
      <c r="BC35" s="454"/>
      <c r="BD35" s="451"/>
      <c r="BE35" s="454"/>
      <c r="BF35" s="451"/>
      <c r="BG35" s="454"/>
      <c r="BH35" s="536"/>
      <c r="BI35" s="577"/>
      <c r="BJ35" s="624"/>
      <c r="BK35" s="595"/>
    </row>
    <row r="36" spans="1:63" ht="23.25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04"/>
      <c r="AZ36" s="304"/>
      <c r="BA36" s="467"/>
      <c r="BB36" s="467"/>
      <c r="BC36" s="304"/>
      <c r="BD36" s="304"/>
      <c r="BE36" s="304"/>
      <c r="BG36" s="304"/>
      <c r="BH36" s="304"/>
      <c r="BI36" s="479" t="s">
        <v>29</v>
      </c>
      <c r="BJ36" s="480">
        <f>AVERAGE(BJ9:BJ35)</f>
        <v>0.33333333333333331</v>
      </c>
      <c r="BK36" s="480">
        <f>AVERAGE(BK9:BK35)</f>
        <v>0.19999999999999998</v>
      </c>
    </row>
    <row r="37" spans="1:63" ht="18" customHeight="1">
      <c r="A37" s="349" t="s">
        <v>30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74" t="s">
        <v>31</v>
      </c>
      <c r="O37" s="375"/>
      <c r="P37" s="730" t="s">
        <v>32</v>
      </c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2"/>
      <c r="AC37" s="730" t="s">
        <v>33</v>
      </c>
      <c r="AD37" s="731"/>
      <c r="AE37" s="731"/>
      <c r="AF37" s="731"/>
      <c r="AG37" s="731"/>
      <c r="AH37" s="731"/>
      <c r="AI37" s="731"/>
      <c r="AJ37" s="731"/>
      <c r="AK37" s="731"/>
      <c r="AL37" s="731"/>
      <c r="AM37" s="731"/>
      <c r="AN37" s="731"/>
      <c r="AO37" s="731"/>
      <c r="AP37" s="731"/>
      <c r="AQ37" s="732"/>
      <c r="AR37" s="730" t="s">
        <v>34</v>
      </c>
      <c r="AS37" s="731"/>
      <c r="AT37" s="731"/>
      <c r="AU37" s="731"/>
      <c r="AV37" s="731"/>
      <c r="AW37" s="731"/>
      <c r="AX37" s="731"/>
      <c r="AY37" s="731"/>
      <c r="AZ37" s="731"/>
      <c r="BA37" s="731"/>
      <c r="BB37" s="732"/>
      <c r="BC37" s="304"/>
      <c r="BD37" s="349" t="s">
        <v>35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76"/>
      <c r="O38" s="304"/>
      <c r="P38" s="711" t="s">
        <v>201</v>
      </c>
      <c r="Q38" s="712"/>
      <c r="R38" s="712"/>
      <c r="S38" s="712"/>
      <c r="T38" s="712"/>
      <c r="U38" s="712"/>
      <c r="V38" s="712"/>
      <c r="W38" s="712"/>
      <c r="X38" s="712"/>
      <c r="Y38" s="712"/>
      <c r="Z38" s="712"/>
      <c r="AA38" s="712"/>
      <c r="AB38" s="713"/>
      <c r="AC38" s="714" t="s">
        <v>36</v>
      </c>
      <c r="AD38" s="715"/>
      <c r="AE38" s="715"/>
      <c r="AF38" s="715"/>
      <c r="AG38" s="715"/>
      <c r="AH38" s="715"/>
      <c r="AI38" s="715"/>
      <c r="AJ38" s="715"/>
      <c r="AK38" s="715"/>
      <c r="AL38" s="715"/>
      <c r="AM38" s="715"/>
      <c r="AN38" s="715"/>
      <c r="AO38" s="715"/>
      <c r="AP38" s="715"/>
      <c r="AQ38" s="716"/>
      <c r="AR38" s="717" t="s">
        <v>36</v>
      </c>
      <c r="AS38" s="718"/>
      <c r="AT38" s="718"/>
      <c r="AU38" s="718"/>
      <c r="AV38" s="718"/>
      <c r="AW38" s="718"/>
      <c r="AX38" s="718"/>
      <c r="AY38" s="718"/>
      <c r="AZ38" s="718"/>
      <c r="BA38" s="718"/>
      <c r="BB38" s="719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0" t="s">
        <v>37</v>
      </c>
      <c r="B39" s="720"/>
      <c r="C39" s="720"/>
      <c r="D39" s="720"/>
      <c r="E39" s="720"/>
      <c r="F39" s="720"/>
      <c r="G39" s="720"/>
      <c r="H39" s="720"/>
      <c r="I39" s="720"/>
      <c r="J39" s="720"/>
      <c r="K39" s="720"/>
      <c r="L39" s="304"/>
      <c r="M39" s="304"/>
      <c r="N39" s="376"/>
      <c r="O39" s="304"/>
      <c r="P39" s="721"/>
      <c r="Q39" s="722"/>
      <c r="R39" s="722"/>
      <c r="S39" s="722"/>
      <c r="T39" s="722"/>
      <c r="U39" s="722"/>
      <c r="V39" s="722"/>
      <c r="W39" s="722"/>
      <c r="X39" s="722"/>
      <c r="Y39" s="722"/>
      <c r="Z39" s="722"/>
      <c r="AA39" s="722"/>
      <c r="AB39" s="723"/>
      <c r="AC39" s="705"/>
      <c r="AD39" s="706"/>
      <c r="AE39" s="706"/>
      <c r="AF39" s="706"/>
      <c r="AG39" s="706"/>
      <c r="AH39" s="706"/>
      <c r="AI39" s="706"/>
      <c r="AJ39" s="706"/>
      <c r="AK39" s="706"/>
      <c r="AL39" s="706"/>
      <c r="AM39" s="706"/>
      <c r="AN39" s="706"/>
      <c r="AO39" s="706"/>
      <c r="AP39" s="706"/>
      <c r="AQ39" s="707"/>
      <c r="AR39" s="724"/>
      <c r="AS39" s="725"/>
      <c r="AT39" s="725"/>
      <c r="AU39" s="725"/>
      <c r="AV39" s="725"/>
      <c r="AW39" s="725"/>
      <c r="AX39" s="725"/>
      <c r="AY39" s="725"/>
      <c r="AZ39" s="725"/>
      <c r="BA39" s="725"/>
      <c r="BB39" s="726"/>
      <c r="BC39" s="304"/>
      <c r="BD39" s="350" t="s">
        <v>37</v>
      </c>
      <c r="BE39" s="481"/>
      <c r="BF39" s="481"/>
      <c r="BG39" s="481"/>
      <c r="BH39" s="481"/>
      <c r="BI39" s="351"/>
      <c r="BJ39" s="410"/>
      <c r="BK39" s="410"/>
    </row>
    <row r="40" spans="1:63" ht="18" customHeight="1">
      <c r="A40" s="350" t="s">
        <v>38</v>
      </c>
      <c r="B40" s="698"/>
      <c r="C40" s="698"/>
      <c r="D40" s="698"/>
      <c r="E40" s="698"/>
      <c r="F40" s="698"/>
      <c r="G40" s="698"/>
      <c r="H40" s="698"/>
      <c r="I40" s="698"/>
      <c r="J40" s="698"/>
      <c r="K40" s="698"/>
      <c r="L40" s="304"/>
      <c r="M40" s="304"/>
      <c r="N40" s="376"/>
      <c r="O40" s="304"/>
      <c r="P40" s="721"/>
      <c r="Q40" s="722"/>
      <c r="R40" s="722"/>
      <c r="S40" s="722"/>
      <c r="T40" s="722"/>
      <c r="U40" s="722"/>
      <c r="V40" s="722"/>
      <c r="W40" s="722"/>
      <c r="X40" s="722"/>
      <c r="Y40" s="722"/>
      <c r="Z40" s="722"/>
      <c r="AA40" s="722"/>
      <c r="AB40" s="723"/>
      <c r="AC40" s="705"/>
      <c r="AD40" s="706"/>
      <c r="AE40" s="706"/>
      <c r="AF40" s="706"/>
      <c r="AG40" s="706"/>
      <c r="AH40" s="706"/>
      <c r="AI40" s="706"/>
      <c r="AJ40" s="706"/>
      <c r="AK40" s="706"/>
      <c r="AL40" s="706"/>
      <c r="AM40" s="706"/>
      <c r="AN40" s="706"/>
      <c r="AO40" s="706"/>
      <c r="AP40" s="706"/>
      <c r="AQ40" s="707"/>
      <c r="AR40" s="724"/>
      <c r="AS40" s="725"/>
      <c r="AT40" s="725"/>
      <c r="AU40" s="725"/>
      <c r="AV40" s="725"/>
      <c r="AW40" s="725"/>
      <c r="AX40" s="725"/>
      <c r="AY40" s="725"/>
      <c r="AZ40" s="725"/>
      <c r="BA40" s="725"/>
      <c r="BB40" s="726"/>
      <c r="BC40" s="304"/>
      <c r="BD40" s="350" t="s">
        <v>38</v>
      </c>
      <c r="BE40" s="698"/>
      <c r="BF40" s="698"/>
      <c r="BG40" s="698"/>
      <c r="BH40" s="352"/>
      <c r="BI40" s="352"/>
      <c r="BJ40" s="352"/>
      <c r="BK40" s="352"/>
    </row>
    <row r="41" spans="1:63" ht="18" customHeight="1">
      <c r="A41" s="350"/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304"/>
      <c r="M41" s="304"/>
      <c r="N41" s="376"/>
      <c r="O41" s="304"/>
      <c r="P41" s="708"/>
      <c r="Q41" s="709"/>
      <c r="R41" s="709"/>
      <c r="S41" s="709"/>
      <c r="T41" s="709"/>
      <c r="U41" s="709"/>
      <c r="V41" s="709"/>
      <c r="W41" s="709"/>
      <c r="X41" s="709"/>
      <c r="Y41" s="709"/>
      <c r="Z41" s="709"/>
      <c r="AA41" s="709"/>
      <c r="AB41" s="710"/>
      <c r="AC41" s="705"/>
      <c r="AD41" s="706"/>
      <c r="AE41" s="706"/>
      <c r="AF41" s="706"/>
      <c r="AG41" s="706"/>
      <c r="AH41" s="706"/>
      <c r="AI41" s="706"/>
      <c r="AJ41" s="706"/>
      <c r="AK41" s="706"/>
      <c r="AL41" s="706"/>
      <c r="AM41" s="706"/>
      <c r="AN41" s="706"/>
      <c r="AO41" s="706"/>
      <c r="AP41" s="706"/>
      <c r="AQ41" s="707"/>
      <c r="AR41" s="493"/>
      <c r="AS41" s="395"/>
      <c r="AT41" s="395"/>
      <c r="AU41" s="395"/>
      <c r="AV41" s="395"/>
      <c r="AW41" s="395"/>
      <c r="AX41" s="395"/>
      <c r="AY41" s="395"/>
      <c r="AZ41" s="395"/>
      <c r="BA41" s="395"/>
      <c r="BB41" s="494"/>
      <c r="BC41" s="304"/>
      <c r="BD41" s="350"/>
      <c r="BE41" s="410"/>
      <c r="BF41" s="410"/>
      <c r="BG41" s="410"/>
      <c r="BH41" s="410"/>
      <c r="BI41" s="410"/>
      <c r="BJ41" s="410"/>
      <c r="BK41" s="410"/>
    </row>
    <row r="42" spans="1:63" ht="20.2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77"/>
      <c r="O42" s="378"/>
      <c r="P42" s="699"/>
      <c r="Q42" s="700"/>
      <c r="R42" s="700"/>
      <c r="S42" s="700"/>
      <c r="T42" s="700"/>
      <c r="U42" s="700"/>
      <c r="V42" s="700"/>
      <c r="W42" s="700"/>
      <c r="X42" s="700"/>
      <c r="Y42" s="700"/>
      <c r="Z42" s="700"/>
      <c r="AA42" s="700"/>
      <c r="AB42" s="701"/>
      <c r="AC42" s="702"/>
      <c r="AD42" s="703"/>
      <c r="AE42" s="703"/>
      <c r="AF42" s="703"/>
      <c r="AG42" s="703"/>
      <c r="AH42" s="703"/>
      <c r="AI42" s="703"/>
      <c r="AJ42" s="703"/>
      <c r="AK42" s="703"/>
      <c r="AL42" s="703"/>
      <c r="AM42" s="703"/>
      <c r="AN42" s="703"/>
      <c r="AO42" s="703"/>
      <c r="AP42" s="703"/>
      <c r="AQ42" s="704"/>
      <c r="AR42" s="699"/>
      <c r="AS42" s="700"/>
      <c r="AT42" s="700"/>
      <c r="AU42" s="700"/>
      <c r="AV42" s="700"/>
      <c r="AW42" s="700"/>
      <c r="AX42" s="700"/>
      <c r="AY42" s="700"/>
      <c r="AZ42" s="700"/>
      <c r="BA42" s="700"/>
      <c r="BB42" s="701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30" customHeight="1">
      <c r="A43" s="304"/>
      <c r="B43" s="304" t="s">
        <v>39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53" t="s">
        <v>13</v>
      </c>
      <c r="C44" s="354"/>
      <c r="D44" s="355" t="s">
        <v>40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90" t="s">
        <v>18</v>
      </c>
      <c r="S44" s="691"/>
      <c r="T44" s="354"/>
      <c r="U44" s="355" t="s">
        <v>41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90" t="s">
        <v>42</v>
      </c>
      <c r="AJ44" s="691"/>
      <c r="AK44" s="408"/>
      <c r="AL44" s="355" t="s">
        <v>43</v>
      </c>
      <c r="AM44" s="357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53" t="s">
        <v>14</v>
      </c>
      <c r="C45" s="354"/>
      <c r="D45" s="355" t="s">
        <v>44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90" t="s">
        <v>19</v>
      </c>
      <c r="S45" s="691"/>
      <c r="T45" s="354"/>
      <c r="U45" s="355" t="s">
        <v>45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690" t="s">
        <v>17</v>
      </c>
      <c r="AJ45" s="691"/>
      <c r="AK45" s="409"/>
      <c r="AL45" s="304" t="s">
        <v>46</v>
      </c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53" t="s">
        <v>15</v>
      </c>
      <c r="C46" s="354"/>
      <c r="D46" s="355" t="s">
        <v>47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90" t="s">
        <v>20</v>
      </c>
      <c r="S46" s="691"/>
      <c r="T46" s="354"/>
      <c r="U46" s="355" t="s">
        <v>48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409"/>
      <c r="AJ46" s="409"/>
      <c r="AK46" s="409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53" t="s">
        <v>16</v>
      </c>
      <c r="C47" s="354"/>
      <c r="D47" s="355" t="s">
        <v>49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90" t="s">
        <v>21</v>
      </c>
      <c r="S47" s="691"/>
      <c r="T47" s="354"/>
      <c r="U47" s="355" t="s">
        <v>50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49" t="s">
        <v>51</v>
      </c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53" t="s">
        <v>52</v>
      </c>
      <c r="C48" s="354"/>
      <c r="D48" s="355" t="s">
        <v>53</v>
      </c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690" t="s">
        <v>54</v>
      </c>
      <c r="S48" s="691"/>
      <c r="T48" s="354"/>
      <c r="U48" s="355" t="s">
        <v>55</v>
      </c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692" t="s">
        <v>56</v>
      </c>
      <c r="AK48" s="692"/>
      <c r="AL48" s="692"/>
      <c r="AM48" s="692"/>
      <c r="AN48" s="692"/>
      <c r="AO48" s="692"/>
      <c r="AP48" s="692"/>
      <c r="AQ48" s="692"/>
      <c r="AR48" s="692"/>
      <c r="AS48" s="304"/>
      <c r="AT48" s="304"/>
      <c r="AU48" s="304"/>
      <c r="AV48" s="304"/>
      <c r="AW48" s="304"/>
      <c r="AX48" s="304"/>
      <c r="AY48" s="304"/>
      <c r="AZ48" s="692" t="s">
        <v>57</v>
      </c>
      <c r="BA48" s="692"/>
      <c r="BB48" s="692"/>
      <c r="BC48" s="692"/>
      <c r="BD48" s="692"/>
      <c r="BE48" s="692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56"/>
      <c r="C49" s="354"/>
      <c r="D49" s="355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56"/>
      <c r="S49" s="356"/>
      <c r="T49" s="354"/>
      <c r="U49" s="355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692">
        <v>24</v>
      </c>
      <c r="AL49" s="692"/>
      <c r="AM49" s="692"/>
      <c r="AN49" s="692"/>
      <c r="AO49" s="692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92">
        <v>24</v>
      </c>
      <c r="BB49" s="692"/>
      <c r="BC49" s="692"/>
      <c r="BD49" s="692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56"/>
      <c r="C50" s="354"/>
      <c r="D50" s="355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56"/>
      <c r="S50" s="356"/>
      <c r="T50" s="354"/>
      <c r="U50" s="355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692"/>
      <c r="BB50" s="692"/>
      <c r="BC50" s="692"/>
      <c r="BD50" s="692"/>
      <c r="BE50" s="304"/>
      <c r="BF50" s="304"/>
      <c r="BG50" s="304"/>
      <c r="BH50" s="304"/>
      <c r="BI50" s="304"/>
      <c r="BJ50" s="304"/>
      <c r="BK50" s="304"/>
    </row>
    <row r="51" spans="1:63" ht="18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</row>
    <row r="52" spans="1:63" ht="7.5" customHeight="1">
      <c r="A52" s="301"/>
      <c r="B52" s="301"/>
      <c r="C52" s="301"/>
      <c r="D52" s="302"/>
      <c r="E52" s="303"/>
      <c r="F52" s="303"/>
      <c r="G52" s="303"/>
      <c r="H52" s="302"/>
      <c r="I52" s="303"/>
      <c r="J52" s="365"/>
      <c r="K52" s="302"/>
      <c r="L52" s="303"/>
      <c r="M52" s="365"/>
      <c r="N52" s="302"/>
      <c r="O52" s="303"/>
      <c r="P52" s="303"/>
      <c r="Q52" s="379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</row>
    <row r="53" spans="1:63" ht="18" hidden="1" customHeight="1">
      <c r="A53" s="693"/>
      <c r="B53" s="693"/>
      <c r="C53" s="693"/>
      <c r="D53" s="693"/>
      <c r="E53" s="693"/>
      <c r="F53" s="693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693"/>
      <c r="R53" s="693"/>
      <c r="S53" s="693"/>
      <c r="T53" s="693"/>
      <c r="U53" s="693"/>
      <c r="V53" s="693"/>
      <c r="W53" s="693"/>
      <c r="X53" s="693"/>
      <c r="Y53" s="693"/>
      <c r="Z53" s="693"/>
      <c r="AA53" s="693"/>
      <c r="AB53" s="693"/>
      <c r="AC53" s="693"/>
      <c r="AD53" s="693"/>
      <c r="AE53" s="693"/>
      <c r="AF53" s="693"/>
      <c r="AG53" s="693"/>
      <c r="AH53" s="693"/>
      <c r="AI53" s="693"/>
      <c r="AJ53" s="693"/>
      <c r="AK53" s="693"/>
      <c r="AL53" s="693"/>
      <c r="AM53" s="693"/>
      <c r="AN53" s="693"/>
      <c r="AO53" s="693"/>
      <c r="AP53" s="693"/>
      <c r="AQ53" s="693"/>
      <c r="AR53" s="693"/>
      <c r="AS53" s="693"/>
      <c r="AT53" s="693"/>
      <c r="AU53" s="693"/>
      <c r="AV53" s="693"/>
      <c r="AW53" s="693"/>
      <c r="AX53" s="693"/>
      <c r="AY53" s="693"/>
      <c r="AZ53" s="693"/>
      <c r="BA53" s="693"/>
      <c r="BB53" s="693"/>
      <c r="BC53" s="693"/>
      <c r="BD53" s="693"/>
      <c r="BE53" s="693"/>
      <c r="BF53" s="693"/>
      <c r="BG53" s="693"/>
      <c r="BH53" s="693"/>
      <c r="BI53" s="693"/>
      <c r="BJ53" s="693"/>
      <c r="BK53" s="693"/>
    </row>
    <row r="54" spans="1:63" ht="18" hidden="1" customHeight="1">
      <c r="A54" s="357"/>
      <c r="B54" s="301"/>
      <c r="C54" s="301"/>
      <c r="D54" s="302"/>
      <c r="E54" s="303"/>
      <c r="F54" s="303"/>
      <c r="G54" s="303"/>
      <c r="H54" s="302"/>
      <c r="I54" s="303"/>
      <c r="J54" s="365"/>
      <c r="K54" s="302"/>
      <c r="L54" s="303"/>
      <c r="M54" s="365"/>
      <c r="N54" s="302"/>
      <c r="O54" s="303"/>
      <c r="P54" s="303"/>
      <c r="Q54" s="379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7"/>
      <c r="AN54" s="357"/>
      <c r="AO54" s="357"/>
      <c r="AP54" s="357"/>
      <c r="AQ54" s="357"/>
      <c r="AR54" s="357"/>
      <c r="AS54" s="357"/>
      <c r="AT54" s="357"/>
      <c r="AU54" s="357"/>
      <c r="AV54" s="357"/>
      <c r="AW54" s="357"/>
      <c r="AX54" s="357"/>
      <c r="AY54" s="357"/>
      <c r="AZ54" s="357"/>
      <c r="BA54" s="357"/>
      <c r="BB54" s="357"/>
      <c r="BC54" s="357"/>
      <c r="BD54" s="357"/>
      <c r="BE54" s="357"/>
      <c r="BF54" s="357"/>
      <c r="BG54" s="357"/>
      <c r="BH54" s="357"/>
      <c r="BI54" s="357"/>
      <c r="BJ54" s="357"/>
      <c r="BK54" s="357"/>
    </row>
    <row r="55" spans="1:63" s="294" customFormat="1" ht="18" customHeight="1" thickBot="1">
      <c r="A55" s="358" t="s">
        <v>5</v>
      </c>
      <c r="B55" s="694" t="s">
        <v>58</v>
      </c>
      <c r="C55" s="695"/>
      <c r="D55" s="695"/>
      <c r="E55" s="695"/>
      <c r="F55" s="695"/>
      <c r="G55" s="695"/>
      <c r="H55" s="695"/>
      <c r="I55" s="695"/>
      <c r="J55" s="695"/>
      <c r="K55" s="695"/>
      <c r="L55" s="695"/>
      <c r="M55" s="695"/>
      <c r="N55" s="695"/>
      <c r="O55" s="695"/>
      <c r="P55" s="695"/>
      <c r="Q55" s="695"/>
      <c r="R55" s="695"/>
      <c r="S55" s="695"/>
      <c r="T55" s="695"/>
      <c r="U55" s="695"/>
      <c r="V55" s="695"/>
      <c r="W55" s="695"/>
      <c r="X55" s="695"/>
      <c r="Y55" s="695"/>
      <c r="Z55" s="695"/>
      <c r="AA55" s="695"/>
      <c r="AB55" s="695"/>
      <c r="AC55" s="695"/>
      <c r="AD55" s="695"/>
      <c r="AE55" s="695"/>
      <c r="AF55" s="695"/>
      <c r="AG55" s="695"/>
      <c r="AH55" s="695"/>
      <c r="AI55" s="695"/>
      <c r="AJ55" s="695"/>
      <c r="AK55" s="695"/>
      <c r="AL55" s="695"/>
      <c r="AM55" s="695"/>
      <c r="AN55" s="695"/>
      <c r="AO55" s="695"/>
      <c r="AP55" s="696"/>
      <c r="AQ55" s="697" t="s">
        <v>59</v>
      </c>
      <c r="AR55" s="695"/>
      <c r="AS55" s="695"/>
      <c r="AT55" s="695"/>
      <c r="AU55" s="696"/>
      <c r="AV55" s="697" t="s">
        <v>60</v>
      </c>
      <c r="AW55" s="695"/>
      <c r="AX55" s="695"/>
      <c r="AY55" s="695"/>
      <c r="AZ55" s="695"/>
      <c r="BA55" s="695"/>
      <c r="BB55" s="695"/>
      <c r="BC55" s="419"/>
      <c r="BD55" s="697" t="s">
        <v>61</v>
      </c>
      <c r="BE55" s="695"/>
      <c r="BF55" s="695"/>
      <c r="BG55" s="695"/>
      <c r="BH55" s="695"/>
      <c r="BI55" s="695"/>
      <c r="BJ55" s="695"/>
      <c r="BK55" s="696"/>
    </row>
    <row r="56" spans="1:63" ht="27" customHeight="1" thickTop="1">
      <c r="A56" s="613" t="s">
        <v>62</v>
      </c>
      <c r="B56" s="359">
        <v>1</v>
      </c>
      <c r="C56" s="540" t="s">
        <v>64</v>
      </c>
      <c r="D56" s="541"/>
      <c r="E56" s="541"/>
      <c r="F56" s="541"/>
      <c r="G56" s="541"/>
      <c r="H56" s="541"/>
      <c r="I56" s="541"/>
      <c r="J56" s="541"/>
      <c r="K56" s="541"/>
      <c r="L56" s="541"/>
      <c r="M56" s="541"/>
      <c r="N56" s="541"/>
      <c r="O56" s="541"/>
      <c r="P56" s="541"/>
      <c r="Q56" s="541"/>
      <c r="R56" s="541"/>
      <c r="S56" s="541"/>
      <c r="T56" s="541"/>
      <c r="U56" s="541"/>
      <c r="V56" s="541"/>
      <c r="W56" s="541"/>
      <c r="X56" s="541"/>
      <c r="Y56" s="541"/>
      <c r="Z56" s="541"/>
      <c r="AA56" s="541"/>
      <c r="AB56" s="541"/>
      <c r="AC56" s="541"/>
      <c r="AD56" s="541"/>
      <c r="AE56" s="541"/>
      <c r="AF56" s="541"/>
      <c r="AG56" s="541"/>
      <c r="AH56" s="541"/>
      <c r="AI56" s="541"/>
      <c r="AJ56" s="541"/>
      <c r="AK56" s="541"/>
      <c r="AL56" s="541"/>
      <c r="AM56" s="541"/>
      <c r="AN56" s="541"/>
      <c r="AO56" s="541"/>
      <c r="AP56" s="542"/>
      <c r="AQ56" s="685">
        <v>24</v>
      </c>
      <c r="AR56" s="686"/>
      <c r="AS56" s="686"/>
      <c r="AT56" s="686"/>
      <c r="AU56" s="687"/>
      <c r="AV56" s="546"/>
      <c r="AW56" s="547"/>
      <c r="AX56" s="547"/>
      <c r="AY56" s="547"/>
      <c r="AZ56" s="547"/>
      <c r="BA56" s="547"/>
      <c r="BB56" s="547"/>
      <c r="BC56" s="548"/>
      <c r="BD56" s="638" t="s">
        <v>200</v>
      </c>
      <c r="BE56" s="639"/>
      <c r="BF56" s="639"/>
      <c r="BG56" s="639"/>
      <c r="BH56" s="639"/>
      <c r="BI56" s="639"/>
      <c r="BJ56" s="639"/>
      <c r="BK56" s="640"/>
    </row>
    <row r="57" spans="1:63" ht="23.1" customHeight="1">
      <c r="A57" s="614"/>
      <c r="B57" s="360"/>
      <c r="C57" s="678"/>
      <c r="D57" s="679"/>
      <c r="E57" s="679"/>
      <c r="F57" s="679"/>
      <c r="G57" s="679"/>
      <c r="H57" s="679"/>
      <c r="I57" s="679"/>
      <c r="J57" s="679"/>
      <c r="K57" s="679"/>
      <c r="L57" s="679"/>
      <c r="M57" s="679"/>
      <c r="N57" s="679"/>
      <c r="O57" s="679"/>
      <c r="P57" s="679"/>
      <c r="Q57" s="679"/>
      <c r="R57" s="679"/>
      <c r="S57" s="679"/>
      <c r="T57" s="679"/>
      <c r="U57" s="679"/>
      <c r="V57" s="679"/>
      <c r="W57" s="679"/>
      <c r="X57" s="679"/>
      <c r="Y57" s="679"/>
      <c r="Z57" s="679"/>
      <c r="AA57" s="679"/>
      <c r="AB57" s="679"/>
      <c r="AC57" s="679"/>
      <c r="AD57" s="679"/>
      <c r="AE57" s="679"/>
      <c r="AF57" s="679"/>
      <c r="AG57" s="679"/>
      <c r="AH57" s="679"/>
      <c r="AI57" s="679"/>
      <c r="AJ57" s="679"/>
      <c r="AK57" s="679"/>
      <c r="AL57" s="679"/>
      <c r="AM57" s="679"/>
      <c r="AN57" s="679"/>
      <c r="AO57" s="679"/>
      <c r="AP57" s="679"/>
      <c r="AQ57" s="688"/>
      <c r="AR57" s="688"/>
      <c r="AS57" s="688"/>
      <c r="AT57" s="688"/>
      <c r="AU57" s="688"/>
      <c r="AV57" s="689"/>
      <c r="AW57" s="689"/>
      <c r="AX57" s="689"/>
      <c r="AY57" s="689"/>
      <c r="AZ57" s="689"/>
      <c r="BA57" s="689"/>
      <c r="BB57" s="689"/>
      <c r="BC57" s="689"/>
      <c r="BD57" s="684"/>
      <c r="BE57" s="684"/>
      <c r="BF57" s="684"/>
      <c r="BG57" s="684"/>
      <c r="BH57" s="684"/>
      <c r="BI57" s="684"/>
      <c r="BJ57" s="684"/>
      <c r="BK57" s="684"/>
    </row>
    <row r="58" spans="1:63" ht="23.1" customHeight="1">
      <c r="A58" s="615"/>
      <c r="B58" s="361"/>
      <c r="C58" s="678"/>
      <c r="D58" s="679"/>
      <c r="E58" s="679"/>
      <c r="F58" s="679"/>
      <c r="G58" s="679"/>
      <c r="H58" s="679"/>
      <c r="I58" s="679"/>
      <c r="J58" s="679"/>
      <c r="K58" s="679"/>
      <c r="L58" s="679"/>
      <c r="M58" s="679"/>
      <c r="N58" s="679"/>
      <c r="O58" s="679"/>
      <c r="P58" s="679"/>
      <c r="Q58" s="679"/>
      <c r="R58" s="679"/>
      <c r="S58" s="679"/>
      <c r="T58" s="679"/>
      <c r="U58" s="679"/>
      <c r="V58" s="679"/>
      <c r="W58" s="679"/>
      <c r="X58" s="679"/>
      <c r="Y58" s="679"/>
      <c r="Z58" s="679"/>
      <c r="AA58" s="679"/>
      <c r="AB58" s="679"/>
      <c r="AC58" s="679"/>
      <c r="AD58" s="679"/>
      <c r="AE58" s="679"/>
      <c r="AF58" s="679"/>
      <c r="AG58" s="679"/>
      <c r="AH58" s="679"/>
      <c r="AI58" s="679"/>
      <c r="AJ58" s="679"/>
      <c r="AK58" s="679"/>
      <c r="AL58" s="679"/>
      <c r="AM58" s="679"/>
      <c r="AN58" s="679"/>
      <c r="AO58" s="679"/>
      <c r="AP58" s="679"/>
      <c r="AQ58" s="688"/>
      <c r="AR58" s="688"/>
      <c r="AS58" s="688"/>
      <c r="AT58" s="688"/>
      <c r="AU58" s="688"/>
      <c r="AV58" s="683"/>
      <c r="AW58" s="689"/>
      <c r="AX58" s="689"/>
      <c r="AY58" s="689"/>
      <c r="AZ58" s="689"/>
      <c r="BA58" s="689"/>
      <c r="BB58" s="689"/>
      <c r="BC58" s="689"/>
      <c r="BD58" s="684"/>
      <c r="BE58" s="684"/>
      <c r="BF58" s="684"/>
      <c r="BG58" s="684"/>
      <c r="BH58" s="684"/>
      <c r="BI58" s="684"/>
      <c r="BJ58" s="684"/>
      <c r="BK58" s="684"/>
    </row>
    <row r="59" spans="1:63" ht="23.1" customHeight="1">
      <c r="A59" s="615"/>
      <c r="B59" s="362"/>
      <c r="C59" s="678"/>
      <c r="D59" s="679"/>
      <c r="E59" s="679"/>
      <c r="F59" s="679"/>
      <c r="G59" s="679"/>
      <c r="H59" s="679"/>
      <c r="I59" s="679"/>
      <c r="J59" s="679"/>
      <c r="K59" s="679"/>
      <c r="L59" s="679"/>
      <c r="M59" s="679"/>
      <c r="N59" s="679"/>
      <c r="O59" s="679"/>
      <c r="P59" s="679"/>
      <c r="Q59" s="679"/>
      <c r="R59" s="679"/>
      <c r="S59" s="679"/>
      <c r="T59" s="679"/>
      <c r="U59" s="679"/>
      <c r="V59" s="679"/>
      <c r="W59" s="679"/>
      <c r="X59" s="679"/>
      <c r="Y59" s="679"/>
      <c r="Z59" s="679"/>
      <c r="AA59" s="679"/>
      <c r="AB59" s="679"/>
      <c r="AC59" s="679"/>
      <c r="AD59" s="679"/>
      <c r="AE59" s="679"/>
      <c r="AF59" s="679"/>
      <c r="AG59" s="679"/>
      <c r="AH59" s="679"/>
      <c r="AI59" s="679"/>
      <c r="AJ59" s="679"/>
      <c r="AK59" s="679"/>
      <c r="AL59" s="679"/>
      <c r="AM59" s="679"/>
      <c r="AN59" s="679"/>
      <c r="AO59" s="679"/>
      <c r="AP59" s="679"/>
      <c r="AQ59" s="680"/>
      <c r="AR59" s="681"/>
      <c r="AS59" s="681"/>
      <c r="AT59" s="681"/>
      <c r="AU59" s="682"/>
      <c r="AV59" s="683"/>
      <c r="AW59" s="683"/>
      <c r="AX59" s="683"/>
      <c r="AY59" s="683"/>
      <c r="AZ59" s="683"/>
      <c r="BA59" s="683"/>
      <c r="BB59" s="683"/>
      <c r="BC59" s="683"/>
      <c r="BD59" s="684"/>
      <c r="BE59" s="684"/>
      <c r="BF59" s="684"/>
      <c r="BG59" s="684"/>
      <c r="BH59" s="684"/>
      <c r="BI59" s="684"/>
      <c r="BJ59" s="684"/>
      <c r="BK59" s="684"/>
    </row>
    <row r="60" spans="1:63" ht="23.1" customHeight="1">
      <c r="A60" s="615"/>
      <c r="B60" s="362"/>
      <c r="C60" s="540"/>
      <c r="D60" s="541"/>
      <c r="E60" s="541"/>
      <c r="F60" s="541"/>
      <c r="G60" s="541"/>
      <c r="H60" s="541"/>
      <c r="I60" s="541"/>
      <c r="J60" s="541"/>
      <c r="K60" s="541"/>
      <c r="L60" s="541"/>
      <c r="M60" s="541"/>
      <c r="N60" s="541"/>
      <c r="O60" s="541"/>
      <c r="P60" s="541"/>
      <c r="Q60" s="541"/>
      <c r="R60" s="541"/>
      <c r="S60" s="541"/>
      <c r="T60" s="541"/>
      <c r="U60" s="541"/>
      <c r="V60" s="541"/>
      <c r="W60" s="541"/>
      <c r="X60" s="541"/>
      <c r="Y60" s="541"/>
      <c r="Z60" s="541"/>
      <c r="AA60" s="541"/>
      <c r="AB60" s="541"/>
      <c r="AC60" s="541"/>
      <c r="AD60" s="541"/>
      <c r="AE60" s="541"/>
      <c r="AF60" s="541"/>
      <c r="AG60" s="541"/>
      <c r="AH60" s="541"/>
      <c r="AI60" s="541"/>
      <c r="AJ60" s="541"/>
      <c r="AK60" s="541"/>
      <c r="AL60" s="541"/>
      <c r="AM60" s="541"/>
      <c r="AN60" s="541"/>
      <c r="AO60" s="541"/>
      <c r="AP60" s="542"/>
      <c r="AQ60" s="543"/>
      <c r="AR60" s="544"/>
      <c r="AS60" s="544"/>
      <c r="AT60" s="544"/>
      <c r="AU60" s="545"/>
      <c r="AV60" s="605"/>
      <c r="AW60" s="606"/>
      <c r="AX60" s="606"/>
      <c r="AY60" s="606"/>
      <c r="AZ60" s="606"/>
      <c r="BA60" s="606"/>
      <c r="BB60" s="606"/>
      <c r="BC60" s="607"/>
      <c r="BD60" s="605"/>
      <c r="BE60" s="606"/>
      <c r="BF60" s="606"/>
      <c r="BG60" s="606"/>
      <c r="BH60" s="606"/>
      <c r="BI60" s="606"/>
      <c r="BJ60" s="606"/>
      <c r="BK60" s="607"/>
    </row>
    <row r="61" spans="1:63" ht="23.1" customHeight="1">
      <c r="A61" s="615"/>
      <c r="B61" s="362"/>
      <c r="C61" s="663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4"/>
      <c r="AL61" s="664"/>
      <c r="AM61" s="664"/>
      <c r="AN61" s="664"/>
      <c r="AO61" s="664"/>
      <c r="AP61" s="665"/>
      <c r="AQ61" s="653"/>
      <c r="AR61" s="654"/>
      <c r="AS61" s="654"/>
      <c r="AT61" s="654"/>
      <c r="AU61" s="655"/>
      <c r="AV61" s="666"/>
      <c r="AW61" s="667"/>
      <c r="AX61" s="667"/>
      <c r="AY61" s="667"/>
      <c r="AZ61" s="667"/>
      <c r="BA61" s="667"/>
      <c r="BB61" s="667"/>
      <c r="BC61" s="668"/>
      <c r="BD61" s="605"/>
      <c r="BE61" s="606"/>
      <c r="BF61" s="606"/>
      <c r="BG61" s="606"/>
      <c r="BH61" s="606"/>
      <c r="BI61" s="606"/>
      <c r="BJ61" s="606"/>
      <c r="BK61" s="607"/>
    </row>
    <row r="62" spans="1:63" ht="23.1" customHeight="1">
      <c r="A62" s="615"/>
      <c r="B62" s="362"/>
      <c r="C62" s="663"/>
      <c r="D62" s="664"/>
      <c r="E62" s="664"/>
      <c r="F62" s="664"/>
      <c r="G62" s="664"/>
      <c r="H62" s="664"/>
      <c r="I62" s="664"/>
      <c r="J62" s="664"/>
      <c r="K62" s="664"/>
      <c r="L62" s="664"/>
      <c r="M62" s="664"/>
      <c r="N62" s="664"/>
      <c r="O62" s="664"/>
      <c r="P62" s="664"/>
      <c r="Q62" s="664"/>
      <c r="R62" s="664"/>
      <c r="S62" s="664"/>
      <c r="T62" s="664"/>
      <c r="U62" s="664"/>
      <c r="V62" s="664"/>
      <c r="W62" s="664"/>
      <c r="X62" s="664"/>
      <c r="Y62" s="664"/>
      <c r="Z62" s="664"/>
      <c r="AA62" s="664"/>
      <c r="AB62" s="664"/>
      <c r="AC62" s="664"/>
      <c r="AD62" s="664"/>
      <c r="AE62" s="664"/>
      <c r="AF62" s="664"/>
      <c r="AG62" s="664"/>
      <c r="AH62" s="664"/>
      <c r="AI62" s="664"/>
      <c r="AJ62" s="664"/>
      <c r="AK62" s="664"/>
      <c r="AL62" s="664"/>
      <c r="AM62" s="664"/>
      <c r="AN62" s="664"/>
      <c r="AO62" s="664"/>
      <c r="AP62" s="665"/>
      <c r="AQ62" s="653"/>
      <c r="AR62" s="654"/>
      <c r="AS62" s="654"/>
      <c r="AT62" s="654"/>
      <c r="AU62" s="655"/>
      <c r="AV62" s="656"/>
      <c r="AW62" s="555"/>
      <c r="AX62" s="555"/>
      <c r="AY62" s="555"/>
      <c r="AZ62" s="555"/>
      <c r="BA62" s="555"/>
      <c r="BB62" s="555"/>
      <c r="BC62" s="556"/>
      <c r="BD62" s="605"/>
      <c r="BE62" s="606"/>
      <c r="BF62" s="606"/>
      <c r="BG62" s="606"/>
      <c r="BH62" s="606"/>
      <c r="BI62" s="606"/>
      <c r="BJ62" s="606"/>
      <c r="BK62" s="607"/>
    </row>
    <row r="63" spans="1:63" ht="23.1" customHeight="1">
      <c r="A63" s="615"/>
      <c r="B63" s="362"/>
      <c r="C63" s="663"/>
      <c r="D63" s="664"/>
      <c r="E63" s="664"/>
      <c r="F63" s="664"/>
      <c r="G63" s="664"/>
      <c r="H63" s="664"/>
      <c r="I63" s="664"/>
      <c r="J63" s="664"/>
      <c r="K63" s="664"/>
      <c r="L63" s="664"/>
      <c r="M63" s="664"/>
      <c r="N63" s="664"/>
      <c r="O63" s="664"/>
      <c r="P63" s="664"/>
      <c r="Q63" s="664"/>
      <c r="R63" s="664"/>
      <c r="S63" s="664"/>
      <c r="T63" s="664"/>
      <c r="U63" s="664"/>
      <c r="V63" s="664"/>
      <c r="W63" s="664"/>
      <c r="X63" s="664"/>
      <c r="Y63" s="664"/>
      <c r="Z63" s="664"/>
      <c r="AA63" s="664"/>
      <c r="AB63" s="664"/>
      <c r="AC63" s="664"/>
      <c r="AD63" s="664"/>
      <c r="AE63" s="664"/>
      <c r="AF63" s="664"/>
      <c r="AG63" s="664"/>
      <c r="AH63" s="664"/>
      <c r="AI63" s="664"/>
      <c r="AJ63" s="664"/>
      <c r="AK63" s="664"/>
      <c r="AL63" s="664"/>
      <c r="AM63" s="664"/>
      <c r="AN63" s="664"/>
      <c r="AO63" s="664"/>
      <c r="AP63" s="665"/>
      <c r="AQ63" s="653"/>
      <c r="AR63" s="654"/>
      <c r="AS63" s="654"/>
      <c r="AT63" s="654"/>
      <c r="AU63" s="655"/>
      <c r="AV63" s="666"/>
      <c r="AW63" s="667"/>
      <c r="AX63" s="667"/>
      <c r="AY63" s="667"/>
      <c r="AZ63" s="667"/>
      <c r="BA63" s="667"/>
      <c r="BB63" s="667"/>
      <c r="BC63" s="668"/>
      <c r="BD63" s="650"/>
      <c r="BE63" s="651"/>
      <c r="BF63" s="651"/>
      <c r="BG63" s="651"/>
      <c r="BH63" s="651"/>
      <c r="BI63" s="651"/>
      <c r="BJ63" s="651"/>
      <c r="BK63" s="652"/>
    </row>
    <row r="64" spans="1:63" ht="23.1" customHeight="1">
      <c r="A64" s="616"/>
      <c r="B64" s="363"/>
      <c r="C64" s="669"/>
      <c r="D64" s="670"/>
      <c r="E64" s="670"/>
      <c r="F64" s="670"/>
      <c r="G64" s="670"/>
      <c r="H64" s="670"/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0"/>
      <c r="AL64" s="670"/>
      <c r="AM64" s="670"/>
      <c r="AN64" s="670"/>
      <c r="AO64" s="670"/>
      <c r="AP64" s="671"/>
      <c r="AQ64" s="672"/>
      <c r="AR64" s="673"/>
      <c r="AS64" s="673"/>
      <c r="AT64" s="673"/>
      <c r="AU64" s="674"/>
      <c r="AV64" s="675"/>
      <c r="AW64" s="676"/>
      <c r="AX64" s="676"/>
      <c r="AY64" s="676"/>
      <c r="AZ64" s="676"/>
      <c r="BA64" s="676"/>
      <c r="BB64" s="676"/>
      <c r="BC64" s="677"/>
      <c r="BD64" s="632"/>
      <c r="BE64" s="633"/>
      <c r="BF64" s="633"/>
      <c r="BG64" s="633"/>
      <c r="BH64" s="633"/>
      <c r="BI64" s="633"/>
      <c r="BJ64" s="633"/>
      <c r="BK64" s="634"/>
    </row>
    <row r="65" spans="1:64" ht="21" customHeight="1">
      <c r="A65" s="613" t="s">
        <v>63</v>
      </c>
      <c r="B65" s="364">
        <v>1</v>
      </c>
      <c r="C65" s="540" t="s">
        <v>199</v>
      </c>
      <c r="D65" s="541"/>
      <c r="E65" s="541"/>
      <c r="F65" s="541"/>
      <c r="G65" s="541"/>
      <c r="H65" s="541"/>
      <c r="I65" s="541"/>
      <c r="J65" s="541"/>
      <c r="K65" s="541"/>
      <c r="L65" s="541"/>
      <c r="M65" s="541"/>
      <c r="N65" s="541"/>
      <c r="O65" s="541"/>
      <c r="P65" s="541"/>
      <c r="Q65" s="541"/>
      <c r="R65" s="541"/>
      <c r="S65" s="541"/>
      <c r="T65" s="541"/>
      <c r="U65" s="541"/>
      <c r="V65" s="541"/>
      <c r="W65" s="541"/>
      <c r="X65" s="541"/>
      <c r="Y65" s="541"/>
      <c r="Z65" s="541"/>
      <c r="AA65" s="541"/>
      <c r="AB65" s="541"/>
      <c r="AC65" s="541"/>
      <c r="AD65" s="541"/>
      <c r="AE65" s="541"/>
      <c r="AF65" s="541"/>
      <c r="AG65" s="541"/>
      <c r="AH65" s="541"/>
      <c r="AI65" s="541"/>
      <c r="AJ65" s="541"/>
      <c r="AK65" s="541"/>
      <c r="AL65" s="541"/>
      <c r="AM65" s="541"/>
      <c r="AN65" s="541"/>
      <c r="AO65" s="541"/>
      <c r="AP65" s="542"/>
      <c r="AQ65" s="543">
        <v>15</v>
      </c>
      <c r="AR65" s="544"/>
      <c r="AS65" s="544"/>
      <c r="AT65" s="544"/>
      <c r="AU65" s="545"/>
      <c r="AV65" s="546"/>
      <c r="AW65" s="547"/>
      <c r="AX65" s="547"/>
      <c r="AY65" s="547"/>
      <c r="AZ65" s="547"/>
      <c r="BA65" s="547"/>
      <c r="BB65" s="547"/>
      <c r="BC65" s="548"/>
      <c r="BD65" s="638" t="s">
        <v>194</v>
      </c>
      <c r="BE65" s="639"/>
      <c r="BF65" s="639"/>
      <c r="BG65" s="639"/>
      <c r="BH65" s="639"/>
      <c r="BI65" s="639"/>
      <c r="BJ65" s="639"/>
      <c r="BK65" s="640"/>
    </row>
    <row r="66" spans="1:64" ht="23.1" customHeight="1">
      <c r="A66" s="615"/>
      <c r="B66" s="362">
        <v>2</v>
      </c>
      <c r="C66" s="540" t="s">
        <v>66</v>
      </c>
      <c r="D66" s="541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  <c r="Q66" s="541"/>
      <c r="R66" s="541"/>
      <c r="S66" s="541"/>
      <c r="T66" s="541"/>
      <c r="U66" s="541"/>
      <c r="V66" s="541"/>
      <c r="W66" s="541"/>
      <c r="X66" s="541"/>
      <c r="Y66" s="541"/>
      <c r="Z66" s="541"/>
      <c r="AA66" s="541"/>
      <c r="AB66" s="541"/>
      <c r="AC66" s="541"/>
      <c r="AD66" s="541"/>
      <c r="AE66" s="541"/>
      <c r="AF66" s="541"/>
      <c r="AG66" s="541"/>
      <c r="AH66" s="541"/>
      <c r="AI66" s="541"/>
      <c r="AJ66" s="541"/>
      <c r="AK66" s="541"/>
      <c r="AL66" s="541"/>
      <c r="AM66" s="541"/>
      <c r="AN66" s="541"/>
      <c r="AO66" s="541"/>
      <c r="AP66" s="542"/>
      <c r="AQ66" s="543">
        <v>9</v>
      </c>
      <c r="AR66" s="544"/>
      <c r="AS66" s="544"/>
      <c r="AT66" s="544"/>
      <c r="AU66" s="545"/>
      <c r="AV66" s="605"/>
      <c r="AW66" s="606"/>
      <c r="AX66" s="606"/>
      <c r="AY66" s="606"/>
      <c r="AZ66" s="606"/>
      <c r="BA66" s="606"/>
      <c r="BB66" s="606"/>
      <c r="BC66" s="607"/>
      <c r="BD66" s="657"/>
      <c r="BE66" s="658"/>
      <c r="BF66" s="658"/>
      <c r="BG66" s="658"/>
      <c r="BH66" s="658"/>
      <c r="BI66" s="658"/>
      <c r="BJ66" s="658"/>
      <c r="BK66" s="659"/>
    </row>
    <row r="67" spans="1:64" ht="23.1" customHeight="1">
      <c r="A67" s="615"/>
      <c r="B67" s="362">
        <v>3</v>
      </c>
      <c r="C67" s="540" t="s">
        <v>203</v>
      </c>
      <c r="D67" s="541"/>
      <c r="E67" s="541"/>
      <c r="F67" s="541"/>
      <c r="G67" s="541"/>
      <c r="H67" s="541"/>
      <c r="I67" s="541"/>
      <c r="J67" s="541"/>
      <c r="K67" s="541"/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  <c r="W67" s="541"/>
      <c r="X67" s="541"/>
      <c r="Y67" s="541"/>
      <c r="Z67" s="541"/>
      <c r="AA67" s="541"/>
      <c r="AB67" s="541"/>
      <c r="AC67" s="541"/>
      <c r="AD67" s="541"/>
      <c r="AE67" s="541"/>
      <c r="AF67" s="541"/>
      <c r="AG67" s="541"/>
      <c r="AH67" s="541"/>
      <c r="AI67" s="541"/>
      <c r="AJ67" s="541"/>
      <c r="AK67" s="541"/>
      <c r="AL67" s="541"/>
      <c r="AM67" s="541"/>
      <c r="AN67" s="541"/>
      <c r="AO67" s="541"/>
      <c r="AP67" s="542"/>
      <c r="AQ67" s="543">
        <v>24</v>
      </c>
      <c r="AR67" s="544"/>
      <c r="AS67" s="544"/>
      <c r="AT67" s="544"/>
      <c r="AU67" s="545"/>
      <c r="AV67" s="605" t="s">
        <v>197</v>
      </c>
      <c r="AW67" s="606"/>
      <c r="AX67" s="606"/>
      <c r="AY67" s="606"/>
      <c r="AZ67" s="606"/>
      <c r="BA67" s="606"/>
      <c r="BB67" s="606"/>
      <c r="BC67" s="607"/>
      <c r="BD67" s="657" t="s">
        <v>202</v>
      </c>
      <c r="BE67" s="658"/>
      <c r="BF67" s="658"/>
      <c r="BG67" s="658"/>
      <c r="BH67" s="658"/>
      <c r="BI67" s="658"/>
      <c r="BJ67" s="658"/>
      <c r="BK67" s="659"/>
    </row>
    <row r="68" spans="1:64" ht="23.1" customHeight="1">
      <c r="A68" s="615"/>
      <c r="B68" s="362"/>
      <c r="C68" s="540"/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  <c r="AA68" s="541"/>
      <c r="AB68" s="541"/>
      <c r="AC68" s="541"/>
      <c r="AD68" s="541"/>
      <c r="AE68" s="541"/>
      <c r="AF68" s="541"/>
      <c r="AG68" s="541"/>
      <c r="AH68" s="541"/>
      <c r="AI68" s="541"/>
      <c r="AJ68" s="541"/>
      <c r="AK68" s="541"/>
      <c r="AL68" s="541"/>
      <c r="AM68" s="541"/>
      <c r="AN68" s="541"/>
      <c r="AO68" s="541"/>
      <c r="AP68" s="542"/>
      <c r="AQ68" s="543"/>
      <c r="AR68" s="544"/>
      <c r="AS68" s="544"/>
      <c r="AT68" s="544"/>
      <c r="AU68" s="545"/>
      <c r="AV68" s="605"/>
      <c r="AW68" s="606"/>
      <c r="AX68" s="606"/>
      <c r="AY68" s="606"/>
      <c r="AZ68" s="606"/>
      <c r="BA68" s="606"/>
      <c r="BB68" s="606"/>
      <c r="BC68" s="607"/>
      <c r="BD68" s="660"/>
      <c r="BE68" s="661"/>
      <c r="BF68" s="661"/>
      <c r="BG68" s="661"/>
      <c r="BH68" s="661"/>
      <c r="BI68" s="661"/>
      <c r="BJ68" s="661"/>
      <c r="BK68" s="662"/>
    </row>
    <row r="69" spans="1:64" ht="23.1" customHeight="1">
      <c r="A69" s="615"/>
      <c r="B69" s="362"/>
      <c r="C69" s="540"/>
      <c r="D69" s="541"/>
      <c r="E69" s="541"/>
      <c r="F69" s="541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1"/>
      <c r="T69" s="541"/>
      <c r="U69" s="541"/>
      <c r="V69" s="541"/>
      <c r="W69" s="541"/>
      <c r="X69" s="541"/>
      <c r="Y69" s="541"/>
      <c r="Z69" s="541"/>
      <c r="AA69" s="541"/>
      <c r="AB69" s="541"/>
      <c r="AC69" s="541"/>
      <c r="AD69" s="541"/>
      <c r="AE69" s="541"/>
      <c r="AF69" s="541"/>
      <c r="AG69" s="541"/>
      <c r="AH69" s="541"/>
      <c r="AI69" s="541"/>
      <c r="AJ69" s="541"/>
      <c r="AK69" s="541"/>
      <c r="AL69" s="541"/>
      <c r="AM69" s="541"/>
      <c r="AN69" s="541"/>
      <c r="AO69" s="541"/>
      <c r="AP69" s="542"/>
      <c r="AQ69" s="543"/>
      <c r="AR69" s="544"/>
      <c r="AS69" s="544"/>
      <c r="AT69" s="544"/>
      <c r="AU69" s="545"/>
      <c r="AV69" s="605"/>
      <c r="AW69" s="606"/>
      <c r="AX69" s="606"/>
      <c r="AY69" s="606"/>
      <c r="AZ69" s="606"/>
      <c r="BA69" s="606"/>
      <c r="BB69" s="606"/>
      <c r="BC69" s="607"/>
      <c r="BD69" s="657"/>
      <c r="BE69" s="658"/>
      <c r="BF69" s="658"/>
      <c r="BG69" s="658"/>
      <c r="BH69" s="658"/>
      <c r="BI69" s="658"/>
      <c r="BJ69" s="658"/>
      <c r="BK69" s="659"/>
    </row>
    <row r="70" spans="1:64" ht="23.1" customHeight="1">
      <c r="A70" s="615"/>
      <c r="B70" s="482"/>
      <c r="C70" s="540"/>
      <c r="D70" s="541"/>
      <c r="E70" s="541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541"/>
      <c r="W70" s="541"/>
      <c r="X70" s="541"/>
      <c r="Y70" s="541"/>
      <c r="Z70" s="541"/>
      <c r="AA70" s="541"/>
      <c r="AB70" s="541"/>
      <c r="AC70" s="541"/>
      <c r="AD70" s="541"/>
      <c r="AE70" s="541"/>
      <c r="AF70" s="541"/>
      <c r="AG70" s="541"/>
      <c r="AH70" s="541"/>
      <c r="AI70" s="541"/>
      <c r="AJ70" s="541"/>
      <c r="AK70" s="541"/>
      <c r="AL70" s="541"/>
      <c r="AM70" s="541"/>
      <c r="AN70" s="541"/>
      <c r="AO70" s="541"/>
      <c r="AP70" s="542"/>
      <c r="AQ70" s="543"/>
      <c r="AR70" s="544"/>
      <c r="AS70" s="544"/>
      <c r="AT70" s="544"/>
      <c r="AU70" s="545"/>
      <c r="AV70" s="605"/>
      <c r="AW70" s="606"/>
      <c r="AX70" s="606"/>
      <c r="AY70" s="606"/>
      <c r="AZ70" s="606"/>
      <c r="BA70" s="606"/>
      <c r="BB70" s="606"/>
      <c r="BC70" s="607"/>
      <c r="BD70" s="657"/>
      <c r="BE70" s="658"/>
      <c r="BF70" s="658"/>
      <c r="BG70" s="658"/>
      <c r="BH70" s="658"/>
      <c r="BI70" s="658"/>
      <c r="BJ70" s="658"/>
      <c r="BK70" s="659"/>
    </row>
    <row r="71" spans="1:64" ht="23.1" customHeight="1">
      <c r="A71" s="615"/>
      <c r="B71" s="482"/>
      <c r="C71" s="540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541"/>
      <c r="Z71" s="541"/>
      <c r="AA71" s="541"/>
      <c r="AB71" s="541"/>
      <c r="AC71" s="541"/>
      <c r="AD71" s="541"/>
      <c r="AE71" s="541"/>
      <c r="AF71" s="541"/>
      <c r="AG71" s="541"/>
      <c r="AH71" s="541"/>
      <c r="AI71" s="541"/>
      <c r="AJ71" s="541"/>
      <c r="AK71" s="541"/>
      <c r="AL71" s="541"/>
      <c r="AM71" s="541"/>
      <c r="AN71" s="541"/>
      <c r="AO71" s="541"/>
      <c r="AP71" s="542"/>
      <c r="AQ71" s="543"/>
      <c r="AR71" s="544"/>
      <c r="AS71" s="544"/>
      <c r="AT71" s="544"/>
      <c r="AU71" s="545"/>
      <c r="AV71" s="546"/>
      <c r="AW71" s="547"/>
      <c r="AX71" s="547"/>
      <c r="AY71" s="547"/>
      <c r="AZ71" s="547"/>
      <c r="BA71" s="547"/>
      <c r="BB71" s="547"/>
      <c r="BC71" s="548"/>
      <c r="BD71" s="549"/>
      <c r="BE71" s="550"/>
      <c r="BF71" s="550"/>
      <c r="BG71" s="550"/>
      <c r="BH71" s="550"/>
      <c r="BI71" s="550"/>
      <c r="BJ71" s="550"/>
      <c r="BK71" s="551"/>
    </row>
    <row r="72" spans="1:64" ht="23.1" customHeight="1">
      <c r="A72" s="615"/>
      <c r="B72" s="482"/>
      <c r="C72" s="540"/>
      <c r="D72" s="541"/>
      <c r="E72" s="541"/>
      <c r="F72" s="541"/>
      <c r="G72" s="541"/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W72" s="541"/>
      <c r="X72" s="541"/>
      <c r="Y72" s="541"/>
      <c r="Z72" s="541"/>
      <c r="AA72" s="541"/>
      <c r="AB72" s="541"/>
      <c r="AC72" s="541"/>
      <c r="AD72" s="541"/>
      <c r="AE72" s="541"/>
      <c r="AF72" s="541"/>
      <c r="AG72" s="541"/>
      <c r="AH72" s="541"/>
      <c r="AI72" s="541"/>
      <c r="AJ72" s="541"/>
      <c r="AK72" s="541"/>
      <c r="AL72" s="541"/>
      <c r="AM72" s="541"/>
      <c r="AN72" s="541"/>
      <c r="AO72" s="541"/>
      <c r="AP72" s="542"/>
      <c r="AQ72" s="653"/>
      <c r="AR72" s="654"/>
      <c r="AS72" s="654"/>
      <c r="AT72" s="654"/>
      <c r="AU72" s="655"/>
      <c r="AV72" s="656"/>
      <c r="AW72" s="555"/>
      <c r="AX72" s="555"/>
      <c r="AY72" s="555"/>
      <c r="AZ72" s="555"/>
      <c r="BA72" s="555"/>
      <c r="BB72" s="555"/>
      <c r="BC72" s="556"/>
      <c r="BD72" s="657" t="s">
        <v>65</v>
      </c>
      <c r="BE72" s="658"/>
      <c r="BF72" s="658"/>
      <c r="BG72" s="658"/>
      <c r="BH72" s="658"/>
      <c r="BI72" s="658"/>
      <c r="BJ72" s="658"/>
      <c r="BK72" s="659"/>
    </row>
    <row r="73" spans="1:64" ht="23.1" customHeight="1">
      <c r="A73" s="615"/>
      <c r="B73" s="482"/>
      <c r="C73" s="644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5"/>
      <c r="AL73" s="645"/>
      <c r="AM73" s="645"/>
      <c r="AN73" s="645"/>
      <c r="AO73" s="645"/>
      <c r="AP73" s="646"/>
      <c r="AQ73" s="647"/>
      <c r="AR73" s="648"/>
      <c r="AS73" s="648"/>
      <c r="AT73" s="648"/>
      <c r="AU73" s="649"/>
      <c r="AV73" s="605"/>
      <c r="AW73" s="606"/>
      <c r="AX73" s="606"/>
      <c r="AY73" s="606"/>
      <c r="AZ73" s="606"/>
      <c r="BA73" s="606"/>
      <c r="BB73" s="606"/>
      <c r="BC73" s="607"/>
      <c r="BD73" s="537"/>
      <c r="BE73" s="538"/>
      <c r="BF73" s="538"/>
      <c r="BG73" s="538"/>
      <c r="BH73" s="538"/>
      <c r="BI73" s="538"/>
      <c r="BJ73" s="538"/>
      <c r="BK73" s="539"/>
    </row>
    <row r="74" spans="1:64" ht="22.5" customHeight="1">
      <c r="A74" s="615"/>
      <c r="B74" s="482"/>
      <c r="C74" s="644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5"/>
      <c r="AN74" s="645"/>
      <c r="AO74" s="645"/>
      <c r="AP74" s="646"/>
      <c r="AQ74" s="647"/>
      <c r="AR74" s="648"/>
      <c r="AS74" s="648"/>
      <c r="AT74" s="648"/>
      <c r="AU74" s="649"/>
      <c r="AV74" s="549"/>
      <c r="AW74" s="550"/>
      <c r="AX74" s="550"/>
      <c r="AY74" s="550"/>
      <c r="AZ74" s="550"/>
      <c r="BA74" s="550"/>
      <c r="BB74" s="550"/>
      <c r="BC74" s="551"/>
      <c r="BD74" s="650"/>
      <c r="BE74" s="651"/>
      <c r="BF74" s="651"/>
      <c r="BG74" s="651"/>
      <c r="BH74" s="651"/>
      <c r="BI74" s="651"/>
      <c r="BJ74" s="651"/>
      <c r="BK74" s="652"/>
    </row>
    <row r="75" spans="1:64" ht="22.5" customHeight="1">
      <c r="A75" s="615"/>
      <c r="B75" s="483"/>
      <c r="C75" s="644"/>
      <c r="D75" s="645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645"/>
      <c r="Z75" s="645"/>
      <c r="AA75" s="645"/>
      <c r="AB75" s="645"/>
      <c r="AC75" s="645"/>
      <c r="AD75" s="645"/>
      <c r="AE75" s="645"/>
      <c r="AF75" s="645"/>
      <c r="AG75" s="645"/>
      <c r="AH75" s="645"/>
      <c r="AI75" s="645"/>
      <c r="AJ75" s="645"/>
      <c r="AK75" s="645"/>
      <c r="AL75" s="645"/>
      <c r="AM75" s="645"/>
      <c r="AN75" s="645"/>
      <c r="AO75" s="645"/>
      <c r="AP75" s="646"/>
      <c r="AQ75" s="647"/>
      <c r="AR75" s="648"/>
      <c r="AS75" s="648"/>
      <c r="AT75" s="648"/>
      <c r="AU75" s="649"/>
      <c r="AV75" s="549"/>
      <c r="AW75" s="550"/>
      <c r="AX75" s="550"/>
      <c r="AY75" s="550"/>
      <c r="AZ75" s="550"/>
      <c r="BA75" s="550"/>
      <c r="BB75" s="550"/>
      <c r="BC75" s="551"/>
      <c r="BD75" s="626"/>
      <c r="BE75" s="627"/>
      <c r="BF75" s="627"/>
      <c r="BG75" s="627"/>
      <c r="BH75" s="627"/>
      <c r="BI75" s="627"/>
      <c r="BJ75" s="627"/>
      <c r="BK75" s="628"/>
    </row>
    <row r="76" spans="1:64" ht="22.5" customHeight="1">
      <c r="A76" s="615"/>
      <c r="B76" s="362"/>
      <c r="C76" s="644"/>
      <c r="D76" s="645"/>
      <c r="E76" s="645"/>
      <c r="F76" s="645"/>
      <c r="G76" s="645"/>
      <c r="H76" s="645"/>
      <c r="I76" s="645"/>
      <c r="J76" s="645"/>
      <c r="K76" s="645"/>
      <c r="L76" s="645"/>
      <c r="M76" s="645"/>
      <c r="N76" s="645"/>
      <c r="O76" s="645"/>
      <c r="P76" s="645"/>
      <c r="Q76" s="645"/>
      <c r="R76" s="645"/>
      <c r="S76" s="645"/>
      <c r="T76" s="645"/>
      <c r="U76" s="645"/>
      <c r="V76" s="645"/>
      <c r="W76" s="645"/>
      <c r="X76" s="645"/>
      <c r="Y76" s="645"/>
      <c r="Z76" s="645"/>
      <c r="AA76" s="645"/>
      <c r="AB76" s="645"/>
      <c r="AC76" s="645"/>
      <c r="AD76" s="645"/>
      <c r="AE76" s="645"/>
      <c r="AF76" s="645"/>
      <c r="AG76" s="645"/>
      <c r="AH76" s="645"/>
      <c r="AI76" s="645"/>
      <c r="AJ76" s="645"/>
      <c r="AK76" s="645"/>
      <c r="AL76" s="645"/>
      <c r="AM76" s="645"/>
      <c r="AN76" s="645"/>
      <c r="AO76" s="645"/>
      <c r="AP76" s="646"/>
      <c r="AQ76" s="647"/>
      <c r="AR76" s="648"/>
      <c r="AS76" s="648"/>
      <c r="AT76" s="648"/>
      <c r="AU76" s="649"/>
      <c r="AV76" s="549"/>
      <c r="AW76" s="550"/>
      <c r="AX76" s="550"/>
      <c r="AY76" s="550"/>
      <c r="AZ76" s="550"/>
      <c r="BA76" s="550"/>
      <c r="BB76" s="550"/>
      <c r="BC76" s="551"/>
      <c r="BD76" s="626"/>
      <c r="BE76" s="627"/>
      <c r="BF76" s="627"/>
      <c r="BG76" s="627"/>
      <c r="BH76" s="627"/>
      <c r="BI76" s="627"/>
      <c r="BJ76" s="627"/>
      <c r="BK76" s="628"/>
    </row>
    <row r="77" spans="1:64" ht="24.75" customHeight="1">
      <c r="A77" s="616"/>
      <c r="B77" s="363"/>
      <c r="C77" s="569"/>
      <c r="D77" s="570"/>
      <c r="E77" s="570"/>
      <c r="F77" s="570"/>
      <c r="G77" s="570"/>
      <c r="H77" s="570"/>
      <c r="I77" s="570"/>
      <c r="J77" s="570"/>
      <c r="K77" s="570"/>
      <c r="L77" s="570"/>
      <c r="M77" s="570"/>
      <c r="N77" s="570"/>
      <c r="O77" s="570"/>
      <c r="P77" s="570"/>
      <c r="Q77" s="570"/>
      <c r="R77" s="570"/>
      <c r="S77" s="570"/>
      <c r="T77" s="570"/>
      <c r="U77" s="570"/>
      <c r="V77" s="570"/>
      <c r="W77" s="570"/>
      <c r="X77" s="570"/>
      <c r="Y77" s="570"/>
      <c r="Z77" s="570"/>
      <c r="AA77" s="570"/>
      <c r="AB77" s="570"/>
      <c r="AC77" s="570"/>
      <c r="AD77" s="570"/>
      <c r="AE77" s="570"/>
      <c r="AF77" s="570"/>
      <c r="AG77" s="570"/>
      <c r="AH77" s="570"/>
      <c r="AI77" s="570"/>
      <c r="AJ77" s="570"/>
      <c r="AK77" s="570"/>
      <c r="AL77" s="570"/>
      <c r="AM77" s="570"/>
      <c r="AN77" s="570"/>
      <c r="AO77" s="570"/>
      <c r="AP77" s="571"/>
      <c r="AQ77" s="572"/>
      <c r="AR77" s="573"/>
      <c r="AS77" s="573"/>
      <c r="AT77" s="573"/>
      <c r="AU77" s="574"/>
      <c r="AV77" s="629"/>
      <c r="AW77" s="630"/>
      <c r="AX77" s="630"/>
      <c r="AY77" s="630"/>
      <c r="AZ77" s="630"/>
      <c r="BA77" s="630"/>
      <c r="BB77" s="630"/>
      <c r="BC77" s="631"/>
      <c r="BD77" s="632"/>
      <c r="BE77" s="633"/>
      <c r="BF77" s="633"/>
      <c r="BG77" s="633"/>
      <c r="BH77" s="633"/>
      <c r="BI77" s="633"/>
      <c r="BJ77" s="633"/>
      <c r="BK77" s="634"/>
    </row>
    <row r="78" spans="1:64" ht="23.1" customHeight="1">
      <c r="A78" s="613" t="s">
        <v>28</v>
      </c>
      <c r="B78" s="364">
        <v>1</v>
      </c>
      <c r="C78" s="540" t="s">
        <v>66</v>
      </c>
      <c r="D78" s="541"/>
      <c r="E78" s="541"/>
      <c r="F78" s="541"/>
      <c r="G78" s="541"/>
      <c r="H78" s="541"/>
      <c r="I78" s="541"/>
      <c r="J78" s="541"/>
      <c r="K78" s="541"/>
      <c r="L78" s="541"/>
      <c r="M78" s="541"/>
      <c r="N78" s="541"/>
      <c r="O78" s="541"/>
      <c r="P78" s="541"/>
      <c r="Q78" s="541"/>
      <c r="R78" s="541"/>
      <c r="S78" s="541"/>
      <c r="T78" s="541"/>
      <c r="U78" s="541"/>
      <c r="V78" s="541"/>
      <c r="W78" s="541"/>
      <c r="X78" s="541"/>
      <c r="Y78" s="541"/>
      <c r="Z78" s="541"/>
      <c r="AA78" s="541"/>
      <c r="AB78" s="541"/>
      <c r="AC78" s="541"/>
      <c r="AD78" s="541"/>
      <c r="AE78" s="541"/>
      <c r="AF78" s="541"/>
      <c r="AG78" s="541"/>
      <c r="AH78" s="541"/>
      <c r="AI78" s="541"/>
      <c r="AJ78" s="541"/>
      <c r="AK78" s="541"/>
      <c r="AL78" s="541"/>
      <c r="AM78" s="541"/>
      <c r="AN78" s="541"/>
      <c r="AO78" s="541"/>
      <c r="AP78" s="542"/>
      <c r="AQ78" s="635">
        <v>24</v>
      </c>
      <c r="AR78" s="636"/>
      <c r="AS78" s="636"/>
      <c r="AT78" s="636"/>
      <c r="AU78" s="637"/>
      <c r="AV78" s="546"/>
      <c r="AW78" s="547"/>
      <c r="AX78" s="547"/>
      <c r="AY78" s="547"/>
      <c r="AZ78" s="547"/>
      <c r="BA78" s="547"/>
      <c r="BB78" s="547"/>
      <c r="BC78" s="548"/>
      <c r="BD78" s="638" t="s">
        <v>67</v>
      </c>
      <c r="BE78" s="639"/>
      <c r="BF78" s="639"/>
      <c r="BG78" s="639"/>
      <c r="BH78" s="639"/>
      <c r="BI78" s="639"/>
      <c r="BJ78" s="639"/>
      <c r="BK78" s="640"/>
      <c r="BL78" s="491"/>
    </row>
    <row r="79" spans="1:64" ht="23.1" customHeight="1">
      <c r="A79" s="615"/>
      <c r="B79" s="484">
        <v>2</v>
      </c>
      <c r="C79" s="599" t="s">
        <v>68</v>
      </c>
      <c r="D79" s="600"/>
      <c r="E79" s="600"/>
      <c r="F79" s="600"/>
      <c r="G79" s="600"/>
      <c r="H79" s="600"/>
      <c r="I79" s="600"/>
      <c r="J79" s="600"/>
      <c r="K79" s="600"/>
      <c r="L79" s="600"/>
      <c r="M79" s="600"/>
      <c r="N79" s="600"/>
      <c r="O79" s="600"/>
      <c r="P79" s="600"/>
      <c r="Q79" s="600"/>
      <c r="R79" s="600"/>
      <c r="S79" s="600"/>
      <c r="T79" s="600"/>
      <c r="U79" s="600"/>
      <c r="V79" s="600"/>
      <c r="W79" s="600"/>
      <c r="X79" s="600"/>
      <c r="Y79" s="600"/>
      <c r="Z79" s="600"/>
      <c r="AA79" s="600"/>
      <c r="AB79" s="600"/>
      <c r="AC79" s="600"/>
      <c r="AD79" s="600"/>
      <c r="AE79" s="600"/>
      <c r="AF79" s="600"/>
      <c r="AG79" s="600"/>
      <c r="AH79" s="600"/>
      <c r="AI79" s="600"/>
      <c r="AJ79" s="600"/>
      <c r="AK79" s="600"/>
      <c r="AL79" s="600"/>
      <c r="AM79" s="600"/>
      <c r="AN79" s="600"/>
      <c r="AO79" s="600"/>
      <c r="AP79" s="601"/>
      <c r="AQ79" s="543">
        <v>24</v>
      </c>
      <c r="AR79" s="544"/>
      <c r="AS79" s="544"/>
      <c r="AT79" s="544"/>
      <c r="AU79" s="545"/>
      <c r="AV79" s="546" t="s">
        <v>69</v>
      </c>
      <c r="AW79" s="547"/>
      <c r="AX79" s="547"/>
      <c r="AY79" s="547"/>
      <c r="AZ79" s="547"/>
      <c r="BA79" s="547"/>
      <c r="BB79" s="547"/>
      <c r="BC79" s="548"/>
      <c r="BD79" s="641"/>
      <c r="BE79" s="642"/>
      <c r="BF79" s="642"/>
      <c r="BG79" s="642"/>
      <c r="BH79" s="642"/>
      <c r="BI79" s="642"/>
      <c r="BJ79" s="642"/>
      <c r="BK79" s="643"/>
      <c r="BL79" s="492"/>
    </row>
    <row r="80" spans="1:64" ht="23.1" customHeight="1">
      <c r="A80" s="615"/>
      <c r="B80" s="485"/>
      <c r="C80" s="540"/>
      <c r="D80" s="541"/>
      <c r="E80" s="541"/>
      <c r="F80" s="541"/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W80" s="541"/>
      <c r="X80" s="541"/>
      <c r="Y80" s="541"/>
      <c r="Z80" s="541"/>
      <c r="AA80" s="541"/>
      <c r="AB80" s="541"/>
      <c r="AC80" s="541"/>
      <c r="AD80" s="541"/>
      <c r="AE80" s="541"/>
      <c r="AF80" s="541"/>
      <c r="AG80" s="541"/>
      <c r="AH80" s="541"/>
      <c r="AI80" s="541"/>
      <c r="AJ80" s="541"/>
      <c r="AK80" s="541"/>
      <c r="AL80" s="541"/>
      <c r="AM80" s="541"/>
      <c r="AN80" s="541"/>
      <c r="AO80" s="541"/>
      <c r="AP80" s="542"/>
      <c r="AQ80" s="543"/>
      <c r="AR80" s="544"/>
      <c r="AS80" s="544"/>
      <c r="AT80" s="544"/>
      <c r="AU80" s="545"/>
      <c r="AV80" s="546"/>
      <c r="AW80" s="547"/>
      <c r="AX80" s="547"/>
      <c r="AY80" s="547"/>
      <c r="AZ80" s="547"/>
      <c r="BA80" s="547"/>
      <c r="BB80" s="547"/>
      <c r="BC80" s="548"/>
      <c r="BD80" s="549"/>
      <c r="BE80" s="550"/>
      <c r="BF80" s="550"/>
      <c r="BG80" s="550"/>
      <c r="BH80" s="550"/>
      <c r="BI80" s="550"/>
      <c r="BJ80" s="550"/>
      <c r="BK80" s="551"/>
    </row>
    <row r="81" spans="1:63" ht="23.1" customHeight="1">
      <c r="A81" s="615"/>
      <c r="B81" s="485"/>
      <c r="C81" s="552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3"/>
      <c r="Y81" s="553"/>
      <c r="Z81" s="553"/>
      <c r="AA81" s="553"/>
      <c r="AB81" s="553"/>
      <c r="AC81" s="553"/>
      <c r="AD81" s="553"/>
      <c r="AE81" s="553"/>
      <c r="AF81" s="553"/>
      <c r="AG81" s="553"/>
      <c r="AH81" s="553"/>
      <c r="AI81" s="553"/>
      <c r="AJ81" s="553"/>
      <c r="AK81" s="553"/>
      <c r="AL81" s="553"/>
      <c r="AM81" s="553"/>
      <c r="AN81" s="553"/>
      <c r="AO81" s="553"/>
      <c r="AP81" s="554"/>
      <c r="AQ81" s="543"/>
      <c r="AR81" s="544"/>
      <c r="AS81" s="544"/>
      <c r="AT81" s="544"/>
      <c r="AU81" s="545"/>
      <c r="AV81" s="546"/>
      <c r="AW81" s="555"/>
      <c r="AX81" s="555"/>
      <c r="AY81" s="555"/>
      <c r="AZ81" s="555"/>
      <c r="BA81" s="555"/>
      <c r="BB81" s="555"/>
      <c r="BC81" s="556"/>
      <c r="BD81" s="557"/>
      <c r="BE81" s="558"/>
      <c r="BF81" s="558"/>
      <c r="BG81" s="558"/>
      <c r="BH81" s="558"/>
      <c r="BI81" s="558"/>
      <c r="BJ81" s="558"/>
      <c r="BK81" s="559"/>
    </row>
    <row r="82" spans="1:63" ht="23.1" customHeight="1">
      <c r="A82" s="615"/>
      <c r="B82" s="485"/>
      <c r="C82" s="540"/>
      <c r="D82" s="541"/>
      <c r="E82" s="541"/>
      <c r="F82" s="541"/>
      <c r="G82" s="541"/>
      <c r="H82" s="541"/>
      <c r="I82" s="541"/>
      <c r="J82" s="541"/>
      <c r="K82" s="541"/>
      <c r="L82" s="541"/>
      <c r="M82" s="541"/>
      <c r="N82" s="541"/>
      <c r="O82" s="541"/>
      <c r="P82" s="541"/>
      <c r="Q82" s="541"/>
      <c r="R82" s="541"/>
      <c r="S82" s="541"/>
      <c r="T82" s="541"/>
      <c r="U82" s="541"/>
      <c r="V82" s="541"/>
      <c r="W82" s="541"/>
      <c r="X82" s="541"/>
      <c r="Y82" s="541"/>
      <c r="Z82" s="541"/>
      <c r="AA82" s="541"/>
      <c r="AB82" s="541"/>
      <c r="AC82" s="541"/>
      <c r="AD82" s="541"/>
      <c r="AE82" s="541"/>
      <c r="AF82" s="541"/>
      <c r="AG82" s="541"/>
      <c r="AH82" s="541"/>
      <c r="AI82" s="541"/>
      <c r="AJ82" s="541"/>
      <c r="AK82" s="541"/>
      <c r="AL82" s="541"/>
      <c r="AM82" s="541"/>
      <c r="AN82" s="541"/>
      <c r="AO82" s="541"/>
      <c r="AP82" s="542"/>
      <c r="AQ82" s="560"/>
      <c r="AR82" s="561"/>
      <c r="AS82" s="561"/>
      <c r="AT82" s="561"/>
      <c r="AU82" s="562"/>
      <c r="AV82" s="563"/>
      <c r="AW82" s="564"/>
      <c r="AX82" s="564"/>
      <c r="AY82" s="564"/>
      <c r="AZ82" s="564"/>
      <c r="BA82" s="564"/>
      <c r="BB82" s="564"/>
      <c r="BC82" s="565"/>
      <c r="BD82" s="566"/>
      <c r="BE82" s="567"/>
      <c r="BF82" s="567"/>
      <c r="BG82" s="567"/>
      <c r="BH82" s="567"/>
      <c r="BI82" s="567"/>
      <c r="BJ82" s="567"/>
      <c r="BK82" s="568"/>
    </row>
    <row r="83" spans="1:63" ht="25.5" customHeight="1">
      <c r="A83" s="615"/>
      <c r="B83" s="485"/>
      <c r="C83" s="540"/>
      <c r="D83" s="541"/>
      <c r="E83" s="541"/>
      <c r="F83" s="541"/>
      <c r="G83" s="541"/>
      <c r="H83" s="541"/>
      <c r="I83" s="541"/>
      <c r="J83" s="541"/>
      <c r="K83" s="541"/>
      <c r="L83" s="541"/>
      <c r="M83" s="541"/>
      <c r="N83" s="541"/>
      <c r="O83" s="541"/>
      <c r="P83" s="541"/>
      <c r="Q83" s="541"/>
      <c r="R83" s="541"/>
      <c r="S83" s="541"/>
      <c r="T83" s="541"/>
      <c r="U83" s="541"/>
      <c r="V83" s="541"/>
      <c r="W83" s="541"/>
      <c r="X83" s="541"/>
      <c r="Y83" s="541"/>
      <c r="Z83" s="541"/>
      <c r="AA83" s="541"/>
      <c r="AB83" s="541"/>
      <c r="AC83" s="541"/>
      <c r="AD83" s="541"/>
      <c r="AE83" s="541"/>
      <c r="AF83" s="541"/>
      <c r="AG83" s="541"/>
      <c r="AH83" s="541"/>
      <c r="AI83" s="541"/>
      <c r="AJ83" s="541"/>
      <c r="AK83" s="541"/>
      <c r="AL83" s="541"/>
      <c r="AM83" s="541"/>
      <c r="AN83" s="541"/>
      <c r="AO83" s="541"/>
      <c r="AP83" s="542"/>
      <c r="AQ83" s="560"/>
      <c r="AR83" s="561"/>
      <c r="AS83" s="561"/>
      <c r="AT83" s="561"/>
      <c r="AU83" s="562"/>
      <c r="AV83" s="563"/>
      <c r="AW83" s="564"/>
      <c r="AX83" s="564"/>
      <c r="AY83" s="564"/>
      <c r="AZ83" s="564"/>
      <c r="BA83" s="564"/>
      <c r="BB83" s="564"/>
      <c r="BC83" s="565"/>
      <c r="BD83" s="596"/>
      <c r="BE83" s="597"/>
      <c r="BF83" s="597"/>
      <c r="BG83" s="597"/>
      <c r="BH83" s="597"/>
      <c r="BI83" s="597"/>
      <c r="BJ83" s="597"/>
      <c r="BK83" s="598"/>
    </row>
    <row r="84" spans="1:63" ht="22.5" customHeight="1">
      <c r="A84" s="615"/>
      <c r="B84" s="485"/>
      <c r="C84" s="599"/>
      <c r="D84" s="600"/>
      <c r="E84" s="600"/>
      <c r="F84" s="600"/>
      <c r="G84" s="600"/>
      <c r="H84" s="600"/>
      <c r="I84" s="600"/>
      <c r="J84" s="600"/>
      <c r="K84" s="600"/>
      <c r="L84" s="600"/>
      <c r="M84" s="600"/>
      <c r="N84" s="600"/>
      <c r="O84" s="600"/>
      <c r="P84" s="600"/>
      <c r="Q84" s="600"/>
      <c r="R84" s="600"/>
      <c r="S84" s="600"/>
      <c r="T84" s="600"/>
      <c r="U84" s="600"/>
      <c r="V84" s="600"/>
      <c r="W84" s="600"/>
      <c r="X84" s="600"/>
      <c r="Y84" s="600"/>
      <c r="Z84" s="600"/>
      <c r="AA84" s="600"/>
      <c r="AB84" s="600"/>
      <c r="AC84" s="600"/>
      <c r="AD84" s="600"/>
      <c r="AE84" s="600"/>
      <c r="AF84" s="600"/>
      <c r="AG84" s="600"/>
      <c r="AH84" s="600"/>
      <c r="AI84" s="600"/>
      <c r="AJ84" s="600"/>
      <c r="AK84" s="600"/>
      <c r="AL84" s="600"/>
      <c r="AM84" s="600"/>
      <c r="AN84" s="600"/>
      <c r="AO84" s="600"/>
      <c r="AP84" s="601"/>
      <c r="AQ84" s="560"/>
      <c r="AR84" s="561"/>
      <c r="AS84" s="561"/>
      <c r="AT84" s="561"/>
      <c r="AU84" s="562"/>
      <c r="AV84" s="546"/>
      <c r="AW84" s="547"/>
      <c r="AX84" s="547"/>
      <c r="AY84" s="547"/>
      <c r="AZ84" s="547"/>
      <c r="BA84" s="547"/>
      <c r="BB84" s="547"/>
      <c r="BC84" s="548"/>
      <c r="BD84" s="602"/>
      <c r="BE84" s="603"/>
      <c r="BF84" s="603"/>
      <c r="BG84" s="603"/>
      <c r="BH84" s="603"/>
      <c r="BI84" s="603"/>
      <c r="BJ84" s="603"/>
      <c r="BK84" s="604"/>
    </row>
    <row r="85" spans="1:63" ht="22.5" customHeight="1">
      <c r="A85" s="615"/>
      <c r="B85" s="485"/>
      <c r="C85" s="540"/>
      <c r="D85" s="541"/>
      <c r="E85" s="541"/>
      <c r="F85" s="541"/>
      <c r="G85" s="541"/>
      <c r="H85" s="541"/>
      <c r="I85" s="541"/>
      <c r="J85" s="541"/>
      <c r="K85" s="541"/>
      <c r="L85" s="541"/>
      <c r="M85" s="541"/>
      <c r="N85" s="541"/>
      <c r="O85" s="541"/>
      <c r="P85" s="541"/>
      <c r="Q85" s="541"/>
      <c r="R85" s="541"/>
      <c r="S85" s="541"/>
      <c r="T85" s="541"/>
      <c r="U85" s="541"/>
      <c r="V85" s="541"/>
      <c r="W85" s="541"/>
      <c r="X85" s="541"/>
      <c r="Y85" s="541"/>
      <c r="Z85" s="541"/>
      <c r="AA85" s="541"/>
      <c r="AB85" s="541"/>
      <c r="AC85" s="541"/>
      <c r="AD85" s="541"/>
      <c r="AE85" s="541"/>
      <c r="AF85" s="541"/>
      <c r="AG85" s="541"/>
      <c r="AH85" s="541"/>
      <c r="AI85" s="541"/>
      <c r="AJ85" s="541"/>
      <c r="AK85" s="541"/>
      <c r="AL85" s="541"/>
      <c r="AM85" s="541"/>
      <c r="AN85" s="541"/>
      <c r="AO85" s="541"/>
      <c r="AP85" s="542"/>
      <c r="AQ85" s="543"/>
      <c r="AR85" s="544"/>
      <c r="AS85" s="544"/>
      <c r="AT85" s="544"/>
      <c r="AU85" s="545"/>
      <c r="AV85" s="605"/>
      <c r="AW85" s="606"/>
      <c r="AX85" s="606"/>
      <c r="AY85" s="606"/>
      <c r="AZ85" s="606"/>
      <c r="BA85" s="606"/>
      <c r="BB85" s="606"/>
      <c r="BC85" s="607"/>
      <c r="BD85" s="537"/>
      <c r="BE85" s="538"/>
      <c r="BF85" s="538"/>
      <c r="BG85" s="538"/>
      <c r="BH85" s="538"/>
      <c r="BI85" s="538"/>
      <c r="BJ85" s="538"/>
      <c r="BK85" s="539"/>
    </row>
    <row r="86" spans="1:63" ht="22.5" customHeight="1">
      <c r="A86" s="615"/>
      <c r="B86" s="485"/>
      <c r="C86" s="540"/>
      <c r="D86" s="541"/>
      <c r="E86" s="541"/>
      <c r="F86" s="541"/>
      <c r="G86" s="541"/>
      <c r="H86" s="541"/>
      <c r="I86" s="541"/>
      <c r="J86" s="541"/>
      <c r="K86" s="541"/>
      <c r="L86" s="541"/>
      <c r="M86" s="541"/>
      <c r="N86" s="541"/>
      <c r="O86" s="541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  <c r="AG86" s="541"/>
      <c r="AH86" s="541"/>
      <c r="AI86" s="541"/>
      <c r="AJ86" s="541"/>
      <c r="AK86" s="541"/>
      <c r="AL86" s="541"/>
      <c r="AM86" s="541"/>
      <c r="AN86" s="541"/>
      <c r="AO86" s="541"/>
      <c r="AP86" s="542"/>
      <c r="AQ86" s="543"/>
      <c r="AR86" s="544"/>
      <c r="AS86" s="544"/>
      <c r="AT86" s="544"/>
      <c r="AU86" s="545"/>
      <c r="AV86" s="605"/>
      <c r="AW86" s="606"/>
      <c r="AX86" s="606"/>
      <c r="AY86" s="606"/>
      <c r="AZ86" s="606"/>
      <c r="BA86" s="606"/>
      <c r="BB86" s="606"/>
      <c r="BC86" s="607"/>
      <c r="BD86" s="537"/>
      <c r="BE86" s="538"/>
      <c r="BF86" s="538"/>
      <c r="BG86" s="538"/>
      <c r="BH86" s="538"/>
      <c r="BI86" s="538"/>
      <c r="BJ86" s="538"/>
      <c r="BK86" s="539"/>
    </row>
    <row r="87" spans="1:63" ht="22.5" customHeight="1">
      <c r="A87" s="615"/>
      <c r="B87" s="362"/>
      <c r="C87" s="625"/>
      <c r="D87" s="553"/>
      <c r="E87" s="553"/>
      <c r="F87" s="553"/>
      <c r="G87" s="553"/>
      <c r="H87" s="553"/>
      <c r="I87" s="553"/>
      <c r="J87" s="553"/>
      <c r="K87" s="553"/>
      <c r="L87" s="553"/>
      <c r="M87" s="553"/>
      <c r="N87" s="553"/>
      <c r="O87" s="553"/>
      <c r="P87" s="553"/>
      <c r="Q87" s="553"/>
      <c r="R87" s="553"/>
      <c r="S87" s="553"/>
      <c r="T87" s="553"/>
      <c r="U87" s="553"/>
      <c r="V87" s="553"/>
      <c r="W87" s="553"/>
      <c r="X87" s="553"/>
      <c r="Y87" s="553"/>
      <c r="Z87" s="553"/>
      <c r="AA87" s="553"/>
      <c r="AB87" s="553"/>
      <c r="AC87" s="553"/>
      <c r="AD87" s="553"/>
      <c r="AE87" s="553"/>
      <c r="AF87" s="553"/>
      <c r="AG87" s="553"/>
      <c r="AH87" s="553"/>
      <c r="AI87" s="553"/>
      <c r="AJ87" s="553"/>
      <c r="AK87" s="553"/>
      <c r="AL87" s="553"/>
      <c r="AM87" s="553"/>
      <c r="AN87" s="553"/>
      <c r="AO87" s="553"/>
      <c r="AP87" s="554"/>
      <c r="AQ87" s="560"/>
      <c r="AR87" s="561"/>
      <c r="AS87" s="561"/>
      <c r="AT87" s="561"/>
      <c r="AU87" s="562"/>
      <c r="AV87" s="546"/>
      <c r="AW87" s="547"/>
      <c r="AX87" s="547"/>
      <c r="AY87" s="547"/>
      <c r="AZ87" s="547"/>
      <c r="BA87" s="547"/>
      <c r="BB87" s="547"/>
      <c r="BC87" s="548"/>
      <c r="BD87" s="626"/>
      <c r="BE87" s="627"/>
      <c r="BF87" s="627"/>
      <c r="BG87" s="627"/>
      <c r="BH87" s="627"/>
      <c r="BI87" s="627"/>
      <c r="BJ87" s="627"/>
      <c r="BK87" s="628"/>
    </row>
    <row r="88" spans="1:63" ht="23.1" customHeight="1">
      <c r="A88" s="615"/>
      <c r="B88" s="485"/>
      <c r="C88" s="540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1"/>
      <c r="AK88" s="541"/>
      <c r="AL88" s="541"/>
      <c r="AM88" s="541"/>
      <c r="AN88" s="541"/>
      <c r="AO88" s="541"/>
      <c r="AP88" s="542"/>
      <c r="AQ88" s="543"/>
      <c r="AR88" s="544"/>
      <c r="AS88" s="544"/>
      <c r="AT88" s="544"/>
      <c r="AU88" s="545"/>
      <c r="AV88" s="605"/>
      <c r="AW88" s="606"/>
      <c r="AX88" s="606"/>
      <c r="AY88" s="606"/>
      <c r="AZ88" s="606"/>
      <c r="BA88" s="606"/>
      <c r="BB88" s="606"/>
      <c r="BC88" s="607"/>
      <c r="BD88" s="626"/>
      <c r="BE88" s="627"/>
      <c r="BF88" s="627"/>
      <c r="BG88" s="627"/>
      <c r="BH88" s="627"/>
      <c r="BI88" s="627"/>
      <c r="BJ88" s="627"/>
      <c r="BK88" s="628"/>
    </row>
    <row r="89" spans="1:63" ht="18" customHeight="1">
      <c r="A89" s="616"/>
      <c r="B89" s="486"/>
      <c r="C89" s="578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80"/>
      <c r="AQ89" s="581"/>
      <c r="AR89" s="582"/>
      <c r="AS89" s="582"/>
      <c r="AT89" s="582"/>
      <c r="AU89" s="583"/>
      <c r="AV89" s="584"/>
      <c r="AW89" s="585"/>
      <c r="AX89" s="585"/>
      <c r="AY89" s="585"/>
      <c r="AZ89" s="585"/>
      <c r="BA89" s="585"/>
      <c r="BB89" s="585"/>
      <c r="BC89" s="586"/>
      <c r="BD89" s="587"/>
      <c r="BE89" s="588"/>
      <c r="BF89" s="588"/>
      <c r="BG89" s="588"/>
      <c r="BH89" s="588"/>
      <c r="BI89" s="588"/>
      <c r="BJ89" s="588"/>
      <c r="BK89" s="589"/>
    </row>
    <row r="90" spans="1:63" ht="7.5" customHeight="1" thickTop="1">
      <c r="A90" s="301"/>
      <c r="B90" s="301"/>
      <c r="C90" s="301"/>
      <c r="D90" s="302"/>
      <c r="E90" s="303"/>
      <c r="F90" s="303"/>
      <c r="G90" s="303"/>
      <c r="H90" s="302"/>
      <c r="I90" s="303"/>
      <c r="J90" s="365"/>
      <c r="K90" s="302"/>
      <c r="L90" s="303"/>
      <c r="M90" s="365"/>
      <c r="N90" s="302"/>
      <c r="O90" s="303"/>
      <c r="P90" s="303"/>
      <c r="Q90" s="379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357"/>
      <c r="BK90" s="357"/>
    </row>
    <row r="91" spans="1:63" ht="2.25" hidden="1" customHeight="1">
      <c r="A91" s="301"/>
      <c r="B91" s="301"/>
      <c r="C91" s="301"/>
      <c r="D91" s="302"/>
      <c r="E91" s="303"/>
      <c r="F91" s="303"/>
      <c r="G91" s="303"/>
      <c r="H91" s="302"/>
      <c r="I91" s="303"/>
      <c r="J91" s="365"/>
      <c r="K91" s="302"/>
      <c r="L91" s="303"/>
      <c r="M91" s="365"/>
      <c r="N91" s="302"/>
      <c r="O91" s="303"/>
      <c r="P91" s="303"/>
      <c r="Q91" s="379"/>
      <c r="R91" s="357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357"/>
      <c r="AI91" s="357"/>
      <c r="AJ91" s="357"/>
      <c r="AK91" s="357"/>
      <c r="AL91" s="357"/>
      <c r="AM91" s="357"/>
      <c r="AN91" s="357"/>
      <c r="AO91" s="357"/>
      <c r="AP91" s="357"/>
      <c r="AQ91" s="357"/>
      <c r="AR91" s="357"/>
      <c r="AS91" s="357"/>
      <c r="AT91" s="357"/>
      <c r="AU91" s="357"/>
      <c r="AV91" s="357"/>
      <c r="AW91" s="357"/>
      <c r="AX91" s="357"/>
      <c r="AY91" s="357"/>
      <c r="AZ91" s="357"/>
      <c r="BA91" s="357"/>
      <c r="BB91" s="357"/>
      <c r="BC91" s="357"/>
      <c r="BD91" s="357"/>
      <c r="BE91" s="357"/>
      <c r="BF91" s="357"/>
      <c r="BG91" s="357"/>
      <c r="BH91" s="357"/>
      <c r="BI91" s="357"/>
      <c r="BJ91" s="357"/>
      <c r="BK91" s="357"/>
    </row>
    <row r="92" spans="1:63" ht="18" customHeight="1">
      <c r="A92" s="487" t="s">
        <v>30</v>
      </c>
      <c r="B92" s="301"/>
      <c r="C92" s="301"/>
      <c r="D92" s="302"/>
      <c r="E92" s="303"/>
      <c r="F92" s="303"/>
      <c r="G92" s="303"/>
      <c r="H92" s="302"/>
      <c r="I92" s="303"/>
      <c r="J92" s="365"/>
      <c r="K92" s="302"/>
      <c r="L92" s="303"/>
      <c r="M92" s="365"/>
      <c r="N92" s="302"/>
      <c r="O92" s="303"/>
      <c r="P92" s="303"/>
      <c r="Q92" s="379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57"/>
      <c r="AZ92" s="357"/>
      <c r="BA92" s="357"/>
      <c r="BB92" s="357"/>
      <c r="BC92" s="357"/>
      <c r="BD92" s="357"/>
      <c r="BE92" s="357"/>
      <c r="BF92" s="357"/>
      <c r="BG92" s="357"/>
      <c r="BH92" s="357"/>
      <c r="BI92" s="357"/>
      <c r="BJ92" s="357"/>
      <c r="BK92" s="357"/>
    </row>
    <row r="93" spans="1:63" ht="18" customHeight="1">
      <c r="A93" s="488"/>
      <c r="B93" s="488"/>
      <c r="C93" s="590"/>
      <c r="D93" s="590"/>
      <c r="E93" s="590"/>
      <c r="F93" s="590"/>
      <c r="G93" s="590"/>
      <c r="H93" s="590"/>
      <c r="I93" s="590"/>
      <c r="J93" s="590"/>
      <c r="K93" s="590"/>
      <c r="L93" s="590"/>
      <c r="M93" s="488"/>
      <c r="N93" s="490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8"/>
      <c r="AN93" s="488"/>
      <c r="AO93" s="488"/>
      <c r="AP93" s="488"/>
      <c r="AQ93" s="488"/>
      <c r="AR93" s="488"/>
      <c r="AS93" s="488"/>
      <c r="AT93" s="488"/>
      <c r="AU93" s="488"/>
      <c r="AV93" s="488"/>
      <c r="AW93" s="488"/>
      <c r="AX93" s="488"/>
      <c r="AY93" s="488"/>
      <c r="AZ93" s="488"/>
      <c r="BA93" s="488"/>
      <c r="BB93" s="488"/>
      <c r="BC93" s="488"/>
      <c r="BD93" s="487"/>
      <c r="BE93" s="487"/>
      <c r="BF93" s="487"/>
      <c r="BG93" s="487"/>
      <c r="BH93" s="487"/>
      <c r="BI93" s="487"/>
      <c r="BJ93" s="487"/>
      <c r="BK93" s="487"/>
    </row>
    <row r="94" spans="1:63" ht="18" customHeight="1">
      <c r="A94" s="489"/>
      <c r="B94" s="488"/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  <c r="AA94" s="488"/>
      <c r="AB94" s="488"/>
      <c r="AC94" s="488"/>
      <c r="AD94" s="488"/>
      <c r="AE94" s="488"/>
      <c r="AF94" s="488"/>
      <c r="AG94" s="488"/>
      <c r="AH94" s="488"/>
      <c r="AI94" s="488"/>
      <c r="AJ94" s="488"/>
      <c r="AK94" s="488"/>
      <c r="AL94" s="488"/>
      <c r="AM94" s="488"/>
      <c r="AN94" s="488"/>
      <c r="AO94" s="488"/>
      <c r="AP94" s="488"/>
      <c r="AQ94" s="488"/>
      <c r="AR94" s="488"/>
      <c r="AS94" s="488"/>
      <c r="AT94" s="488"/>
      <c r="AU94" s="488"/>
      <c r="AV94" s="488"/>
      <c r="AW94" s="488"/>
      <c r="AX94" s="488"/>
      <c r="AY94" s="488"/>
      <c r="AZ94" s="488"/>
      <c r="BA94" s="488"/>
      <c r="BB94" s="488"/>
      <c r="BC94" s="488"/>
      <c r="BD94" s="487"/>
      <c r="BE94" s="487"/>
      <c r="BF94" s="487"/>
      <c r="BG94" s="487"/>
      <c r="BH94" s="487"/>
      <c r="BI94" s="487"/>
      <c r="BJ94" s="487"/>
      <c r="BK94" s="487"/>
    </row>
    <row r="95" spans="1:63" ht="18" customHeight="1">
      <c r="A95" s="489"/>
      <c r="B95" s="395"/>
      <c r="C95" s="395"/>
      <c r="D95" s="395"/>
      <c r="E95" s="395"/>
      <c r="F95" s="395"/>
      <c r="G95" s="395"/>
      <c r="H95" s="395"/>
      <c r="I95" s="395"/>
      <c r="J95" s="395"/>
      <c r="K95" s="395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49"/>
      <c r="BE95" s="349"/>
      <c r="BF95" s="349"/>
      <c r="BG95" s="349"/>
      <c r="BH95" s="349"/>
      <c r="BI95" s="349"/>
      <c r="BJ95" s="349"/>
      <c r="BK95" s="349"/>
    </row>
    <row r="96" spans="1:63" ht="18" customHeight="1">
      <c r="A96" s="301"/>
      <c r="B96" s="395"/>
      <c r="C96" s="395"/>
      <c r="D96" s="395"/>
      <c r="E96" s="395"/>
      <c r="F96" s="395"/>
      <c r="G96" s="395"/>
      <c r="H96" s="395"/>
      <c r="I96" s="395"/>
      <c r="J96" s="395"/>
      <c r="K96" s="395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49"/>
      <c r="BE96" s="349"/>
      <c r="BF96" s="349"/>
      <c r="BG96" s="349"/>
      <c r="BH96" s="349"/>
      <c r="BI96" s="349"/>
      <c r="BJ96" s="349"/>
      <c r="BK96" s="349"/>
    </row>
    <row r="97" spans="2:63" ht="18" customHeight="1">
      <c r="B97" s="301"/>
      <c r="C97" s="301"/>
      <c r="D97" s="302"/>
      <c r="E97" s="303"/>
      <c r="F97" s="303"/>
      <c r="G97" s="303"/>
      <c r="H97" s="302"/>
      <c r="I97" s="303"/>
      <c r="J97" s="365"/>
      <c r="K97" s="302"/>
      <c r="L97" s="303"/>
      <c r="M97" s="365"/>
      <c r="N97" s="302"/>
      <c r="O97" s="303"/>
      <c r="P97" s="303"/>
      <c r="Q97" s="379"/>
      <c r="R97" s="357"/>
      <c r="S97" s="357"/>
      <c r="T97" s="357"/>
      <c r="U97" s="357"/>
      <c r="V97" s="357"/>
      <c r="W97" s="357"/>
      <c r="X97" s="357"/>
      <c r="Y97" s="357"/>
      <c r="Z97" s="357"/>
      <c r="AA97" s="357"/>
      <c r="AB97" s="357"/>
      <c r="AC97" s="357"/>
      <c r="AD97" s="357"/>
      <c r="AE97" s="357"/>
      <c r="AF97" s="357"/>
      <c r="AG97" s="357"/>
      <c r="AH97" s="357"/>
      <c r="AI97" s="357"/>
      <c r="AJ97" s="357"/>
      <c r="AK97" s="357"/>
      <c r="AL97" s="357"/>
      <c r="AM97" s="357"/>
      <c r="AN97" s="357"/>
      <c r="AO97" s="357"/>
      <c r="AP97" s="357"/>
      <c r="AQ97" s="357"/>
      <c r="AR97" s="357"/>
      <c r="AS97" s="357"/>
      <c r="AT97" s="357"/>
      <c r="AU97" s="357"/>
      <c r="AV97" s="357"/>
      <c r="AW97" s="357"/>
      <c r="AX97" s="357"/>
      <c r="AY97" s="357"/>
      <c r="AZ97" s="357"/>
      <c r="BA97" s="357"/>
      <c r="BB97" s="357"/>
      <c r="BC97" s="357"/>
      <c r="BD97" s="349"/>
      <c r="BE97" s="349"/>
      <c r="BF97" s="349"/>
      <c r="BG97" s="349"/>
      <c r="BH97" s="349"/>
      <c r="BI97" s="349"/>
      <c r="BJ97" s="349"/>
      <c r="BK97" s="349"/>
    </row>
    <row r="105" spans="2:63" ht="18" customHeight="1">
      <c r="F105" s="528"/>
    </row>
    <row r="106" spans="2:63" ht="18" customHeight="1">
      <c r="F106" s="528"/>
    </row>
    <row r="107" spans="2:63" ht="18" customHeight="1">
      <c r="F107" s="528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1">
    <cfRule type="cellIs" dxfId="582" priority="361" stopIfTrue="1" operator="between">
      <formula>#REF!</formula>
      <formula>#REF!</formula>
    </cfRule>
    <cfRule type="cellIs" dxfId="581" priority="366" stopIfTrue="1" operator="lessThan">
      <formula>0</formula>
    </cfRule>
    <cfRule type="cellIs" dxfId="580" priority="362" stopIfTrue="1" operator="between">
      <formula>#REF!</formula>
      <formula>0</formula>
    </cfRule>
  </conditionalFormatting>
  <conditionalFormatting sqref="C24">
    <cfRule type="cellIs" dxfId="579" priority="190" stopIfTrue="1" operator="lessThan">
      <formula>0</formula>
    </cfRule>
    <cfRule type="cellIs" dxfId="578" priority="186" stopIfTrue="1" operator="between">
      <formula>#REF!</formula>
      <formula>0</formula>
    </cfRule>
    <cfRule type="cellIs" dxfId="577" priority="185" stopIfTrue="1" operator="between">
      <formula>#REF!</formula>
      <formula>#REF!</formula>
    </cfRule>
  </conditionalFormatting>
  <conditionalFormatting sqref="C26">
    <cfRule type="cellIs" dxfId="576" priority="82" stopIfTrue="1" operator="between">
      <formula>#REF!</formula>
      <formula>#REF!</formula>
    </cfRule>
    <cfRule type="cellIs" dxfId="575" priority="87" stopIfTrue="1" operator="lessThan">
      <formula>0</formula>
    </cfRule>
    <cfRule type="cellIs" dxfId="574" priority="83" stopIfTrue="1" operator="between">
      <formula>#REF!</formula>
      <formula>0</formula>
    </cfRule>
  </conditionalFormatting>
  <conditionalFormatting sqref="D11">
    <cfRule type="cellIs" dxfId="573" priority="1532" stopIfTrue="1" operator="lessThan">
      <formula>0</formula>
    </cfRule>
    <cfRule type="cellIs" dxfId="572" priority="463" stopIfTrue="1" operator="between">
      <formula>#REF!</formula>
      <formula>#REF!</formula>
    </cfRule>
    <cfRule type="cellIs" dxfId="571" priority="464" stopIfTrue="1" operator="between">
      <formula>#REF!</formula>
      <formula>0</formula>
    </cfRule>
  </conditionalFormatting>
  <conditionalFormatting sqref="E33:F33">
    <cfRule type="cellIs" dxfId="570" priority="2122" stopIfTrue="1" operator="lessThan">
      <formula>0</formula>
    </cfRule>
    <cfRule type="cellIs" dxfId="569" priority="2120" stopIfTrue="1" operator="between">
      <formula>#REF!</formula>
      <formula>#REF!</formula>
    </cfRule>
    <cfRule type="cellIs" dxfId="568" priority="2121" stopIfTrue="1" operator="between">
      <formula>#REF!</formula>
      <formula>0</formula>
    </cfRule>
  </conditionalFormatting>
  <conditionalFormatting sqref="F12">
    <cfRule type="cellIs" dxfId="567" priority="70" stopIfTrue="1" operator="lessThan">
      <formula>0</formula>
    </cfRule>
  </conditionalFormatting>
  <conditionalFormatting sqref="F14:F15">
    <cfRule type="cellIs" dxfId="566" priority="276" stopIfTrue="1" operator="lessThan">
      <formula>0</formula>
    </cfRule>
  </conditionalFormatting>
  <conditionalFormatting sqref="F21">
    <cfRule type="cellIs" dxfId="565" priority="368" stopIfTrue="1" operator="between">
      <formula>#REF!</formula>
      <formula>0</formula>
    </cfRule>
    <cfRule type="cellIs" dxfId="564" priority="369" stopIfTrue="1" operator="lessThan">
      <formula>0</formula>
    </cfRule>
    <cfRule type="cellIs" dxfId="563" priority="367" stopIfTrue="1" operator="between">
      <formula>#REF!</formula>
      <formula>#REF!</formula>
    </cfRule>
  </conditionalFormatting>
  <conditionalFormatting sqref="F23">
    <cfRule type="cellIs" dxfId="562" priority="727" stopIfTrue="1" operator="lessThan">
      <formula>0</formula>
    </cfRule>
  </conditionalFormatting>
  <conditionalFormatting sqref="F24">
    <cfRule type="cellIs" dxfId="561" priority="192" stopIfTrue="1" operator="between">
      <formula>#REF!</formula>
      <formula>0</formula>
    </cfRule>
    <cfRule type="cellIs" dxfId="560" priority="193" stopIfTrue="1" operator="lessThan">
      <formula>0</formula>
    </cfRule>
    <cfRule type="cellIs" dxfId="559" priority="191" stopIfTrue="1" operator="between">
      <formula>#REF!</formula>
      <formula>#REF!</formula>
    </cfRule>
  </conditionalFormatting>
  <conditionalFormatting sqref="F26">
    <cfRule type="cellIs" dxfId="558" priority="88" stopIfTrue="1" operator="between">
      <formula>#REF!</formula>
      <formula>#REF!</formula>
    </cfRule>
    <cfRule type="cellIs" dxfId="557" priority="89" stopIfTrue="1" operator="between">
      <formula>#REF!</formula>
      <formula>0</formula>
    </cfRule>
    <cfRule type="cellIs" dxfId="556" priority="90" stopIfTrue="1" operator="lessThan">
      <formula>0</formula>
    </cfRule>
  </conditionalFormatting>
  <conditionalFormatting sqref="F32">
    <cfRule type="cellIs" dxfId="555" priority="2212" stopIfTrue="1" operator="lessThan">
      <formula>0</formula>
    </cfRule>
  </conditionalFormatting>
  <conditionalFormatting sqref="F11:H11">
    <cfRule type="cellIs" dxfId="554" priority="1535" stopIfTrue="1" operator="lessThan">
      <formula>0</formula>
    </cfRule>
  </conditionalFormatting>
  <conditionalFormatting sqref="F11:H12">
    <cfRule type="cellIs" dxfId="553" priority="61" stopIfTrue="1" operator="between">
      <formula>#REF!</formula>
      <formula>0</formula>
    </cfRule>
    <cfRule type="cellIs" dxfId="552" priority="60" stopIfTrue="1" operator="between">
      <formula>#REF!</formula>
      <formula>#REF!</formula>
    </cfRule>
  </conditionalFormatting>
  <conditionalFormatting sqref="F14:H15">
    <cfRule type="cellIs" dxfId="551" priority="234" stopIfTrue="1" operator="between">
      <formula>#REF!</formula>
      <formula>0</formula>
    </cfRule>
    <cfRule type="cellIs" dxfId="550" priority="233" stopIfTrue="1" operator="between">
      <formula>#REF!</formula>
      <formula>#REF!</formula>
    </cfRule>
  </conditionalFormatting>
  <conditionalFormatting sqref="F23:H23">
    <cfRule type="cellIs" dxfId="549" priority="721" stopIfTrue="1" operator="between">
      <formula>#REF!</formula>
      <formula>#REF!</formula>
    </cfRule>
    <cfRule type="cellIs" dxfId="548" priority="726" stopIfTrue="1" operator="between">
      <formula>#REF!</formula>
      <formula>0</formula>
    </cfRule>
  </conditionalFormatting>
  <conditionalFormatting sqref="F32:H32">
    <cfRule type="cellIs" dxfId="547" priority="2210" stopIfTrue="1" operator="between">
      <formula>#REF!</formula>
      <formula>#REF!</formula>
    </cfRule>
    <cfRule type="cellIs" dxfId="546" priority="2211" stopIfTrue="1" operator="between">
      <formula>#REF!</formula>
      <formula>0</formula>
    </cfRule>
  </conditionalFormatting>
  <conditionalFormatting sqref="G12:H12">
    <cfRule type="cellIs" dxfId="545" priority="62" stopIfTrue="1" operator="lessThan">
      <formula>0</formula>
    </cfRule>
  </conditionalFormatting>
  <conditionalFormatting sqref="G14:H15">
    <cfRule type="cellIs" dxfId="544" priority="235" stopIfTrue="1" operator="lessThan">
      <formula>0</formula>
    </cfRule>
  </conditionalFormatting>
  <conditionalFormatting sqref="G23:H23">
    <cfRule type="cellIs" dxfId="543" priority="728" stopIfTrue="1" operator="lessThan">
      <formula>0</formula>
    </cfRule>
  </conditionalFormatting>
  <conditionalFormatting sqref="G32:H32">
    <cfRule type="cellIs" dxfId="542" priority="2215" stopIfTrue="1" operator="lessThan">
      <formula>0</formula>
    </cfRule>
  </conditionalFormatting>
  <conditionalFormatting sqref="H21">
    <cfRule type="cellIs" dxfId="541" priority="359" stopIfTrue="1" operator="between">
      <formula>#REF!</formula>
      <formula>0</formula>
    </cfRule>
    <cfRule type="cellIs" dxfId="540" priority="358" stopIfTrue="1" operator="between">
      <formula>#REF!</formula>
      <formula>#REF!</formula>
    </cfRule>
    <cfRule type="cellIs" dxfId="539" priority="360" stopIfTrue="1" operator="lessThan">
      <formula>0</formula>
    </cfRule>
  </conditionalFormatting>
  <conditionalFormatting sqref="H24">
    <cfRule type="cellIs" dxfId="538" priority="184" stopIfTrue="1" operator="lessThan">
      <formula>0</formula>
    </cfRule>
    <cfRule type="cellIs" dxfId="537" priority="183" stopIfTrue="1" operator="between">
      <formula>#REF!</formula>
      <formula>0</formula>
    </cfRule>
    <cfRule type="cellIs" dxfId="536" priority="182" stopIfTrue="1" operator="between">
      <formula>#REF!</formula>
      <formula>#REF!</formula>
    </cfRule>
  </conditionalFormatting>
  <conditionalFormatting sqref="H26">
    <cfRule type="cellIs" dxfId="535" priority="79" stopIfTrue="1" operator="between">
      <formula>#REF!</formula>
      <formula>#REF!</formula>
    </cfRule>
    <cfRule type="cellIs" dxfId="534" priority="80" stopIfTrue="1" operator="between">
      <formula>#REF!</formula>
      <formula>0</formula>
    </cfRule>
    <cfRule type="cellIs" dxfId="533" priority="81" stopIfTrue="1" operator="lessThan">
      <formula>0</formula>
    </cfRule>
  </conditionalFormatting>
  <conditionalFormatting sqref="J12">
    <cfRule type="cellIs" dxfId="532" priority="72" stopIfTrue="1" operator="lessThan">
      <formula>0</formula>
    </cfRule>
  </conditionalFormatting>
  <conditionalFormatting sqref="J14:J15">
    <cfRule type="cellIs" dxfId="531" priority="284" stopIfTrue="1" operator="lessThan">
      <formula>0</formula>
    </cfRule>
  </conditionalFormatting>
  <conditionalFormatting sqref="J23">
    <cfRule type="cellIs" dxfId="530" priority="1281" stopIfTrue="1" operator="lessThan">
      <formula>0</formula>
    </cfRule>
  </conditionalFormatting>
  <conditionalFormatting sqref="J32">
    <cfRule type="cellIs" dxfId="529" priority="2230" stopIfTrue="1" operator="lessThan">
      <formula>0</formula>
    </cfRule>
  </conditionalFormatting>
  <conditionalFormatting sqref="J12:L12">
    <cfRule type="cellIs" dxfId="528" priority="67" stopIfTrue="1" operator="between">
      <formula>#REF!</formula>
      <formula>0</formula>
    </cfRule>
    <cfRule type="cellIs" dxfId="527" priority="66" stopIfTrue="1" operator="between">
      <formula>#REF!</formula>
      <formula>#REF!</formula>
    </cfRule>
  </conditionalFormatting>
  <conditionalFormatting sqref="J14:L15">
    <cfRule type="cellIs" dxfId="526" priority="240" stopIfTrue="1" operator="between">
      <formula>#REF!</formula>
      <formula>0</formula>
    </cfRule>
    <cfRule type="cellIs" dxfId="525" priority="239" stopIfTrue="1" operator="between">
      <formula>#REF!</formula>
      <formula>#REF!</formula>
    </cfRule>
  </conditionalFormatting>
  <conditionalFormatting sqref="J23:L23">
    <cfRule type="cellIs" dxfId="524" priority="1280" stopIfTrue="1" operator="between">
      <formula>#REF!</formula>
      <formula>0</formula>
    </cfRule>
    <cfRule type="cellIs" dxfId="523" priority="1279" stopIfTrue="1" operator="between">
      <formula>#REF!</formula>
      <formula>#REF!</formula>
    </cfRule>
  </conditionalFormatting>
  <conditionalFormatting sqref="J32:L32">
    <cfRule type="cellIs" dxfId="522" priority="2228" stopIfTrue="1" operator="between">
      <formula>#REF!</formula>
      <formula>#REF!</formula>
    </cfRule>
    <cfRule type="cellIs" dxfId="521" priority="2229" stopIfTrue="1" operator="between">
      <formula>#REF!</formula>
      <formula>0</formula>
    </cfRule>
  </conditionalFormatting>
  <conditionalFormatting sqref="K12:L12">
    <cfRule type="cellIs" dxfId="520" priority="68" stopIfTrue="1" operator="lessThan">
      <formula>0</formula>
    </cfRule>
  </conditionalFormatting>
  <conditionalFormatting sqref="K14:L15">
    <cfRule type="cellIs" dxfId="519" priority="241" stopIfTrue="1" operator="lessThan">
      <formula>0</formula>
    </cfRule>
  </conditionalFormatting>
  <conditionalFormatting sqref="K23:L23">
    <cfRule type="cellIs" dxfId="518" priority="1282" stopIfTrue="1" operator="lessThan">
      <formula>0</formula>
    </cfRule>
  </conditionalFormatting>
  <conditionalFormatting sqref="K32:L32">
    <cfRule type="cellIs" dxfId="517" priority="2233" stopIfTrue="1" operator="lessThan">
      <formula>0</formula>
    </cfRule>
  </conditionalFormatting>
  <conditionalFormatting sqref="L11">
    <cfRule type="cellIs" dxfId="516" priority="1542" stopIfTrue="1" operator="lessThan">
      <formula>0</formula>
    </cfRule>
  </conditionalFormatting>
  <conditionalFormatting sqref="L21">
    <cfRule type="cellIs" dxfId="515" priority="355" stopIfTrue="1" operator="between">
      <formula>#REF!</formula>
      <formula>#REF!</formula>
    </cfRule>
    <cfRule type="cellIs" dxfId="514" priority="356" stopIfTrue="1" operator="between">
      <formula>#REF!</formula>
      <formula>0</formula>
    </cfRule>
    <cfRule type="cellIs" dxfId="513" priority="357" stopIfTrue="1" operator="lessThan">
      <formula>0</formula>
    </cfRule>
  </conditionalFormatting>
  <conditionalFormatting sqref="L24">
    <cfRule type="cellIs" dxfId="512" priority="180" stopIfTrue="1" operator="between">
      <formula>#REF!</formula>
      <formula>0</formula>
    </cfRule>
    <cfRule type="cellIs" dxfId="511" priority="181" stopIfTrue="1" operator="lessThan">
      <formula>0</formula>
    </cfRule>
    <cfRule type="cellIs" dxfId="510" priority="179" stopIfTrue="1" operator="between">
      <formula>#REF!</formula>
      <formula>#REF!</formula>
    </cfRule>
  </conditionalFormatting>
  <conditionalFormatting sqref="L26">
    <cfRule type="cellIs" dxfId="509" priority="76" stopIfTrue="1" operator="between">
      <formula>#REF!</formula>
      <formula>#REF!</formula>
    </cfRule>
    <cfRule type="cellIs" dxfId="508" priority="77" stopIfTrue="1" operator="between">
      <formula>#REF!</formula>
      <formula>0</formula>
    </cfRule>
    <cfRule type="cellIs" dxfId="507" priority="78" stopIfTrue="1" operator="lessThan">
      <formula>0</formula>
    </cfRule>
  </conditionalFormatting>
  <conditionalFormatting sqref="L11:P11">
    <cfRule type="cellIs" dxfId="506" priority="1539" stopIfTrue="1" operator="between">
      <formula>#REF!</formula>
      <formula>#REF!</formula>
    </cfRule>
    <cfRule type="cellIs" dxfId="505" priority="1540" stopIfTrue="1" operator="between">
      <formula>#REF!</formula>
      <formula>0</formula>
    </cfRule>
  </conditionalFormatting>
  <conditionalFormatting sqref="M33:N33">
    <cfRule type="cellIs" dxfId="504" priority="2115" stopIfTrue="1" operator="between">
      <formula>#REF!</formula>
      <formula>0</formula>
    </cfRule>
    <cfRule type="cellIs" dxfId="503" priority="2116" stopIfTrue="1" operator="lessThan">
      <formula>0</formula>
    </cfRule>
    <cfRule type="cellIs" dxfId="502" priority="2114" stopIfTrue="1" operator="between">
      <formula>#REF!</formula>
      <formula>#REF!</formula>
    </cfRule>
  </conditionalFormatting>
  <conditionalFormatting sqref="M11:P11">
    <cfRule type="cellIs" dxfId="501" priority="1541" stopIfTrue="1" operator="lessThan">
      <formula>0</formula>
    </cfRule>
  </conditionalFormatting>
  <conditionalFormatting sqref="N2 N5 N37:N52 N54 N90:N65539">
    <cfRule type="cellIs" dxfId="500" priority="4318" stopIfTrue="1" operator="lessThan">
      <formula>0</formula>
    </cfRule>
  </conditionalFormatting>
  <conditionalFormatting sqref="N9 N10:P10">
    <cfRule type="cellIs" dxfId="499" priority="4341" stopIfTrue="1" operator="between">
      <formula>#REF!</formula>
      <formula>0</formula>
    </cfRule>
    <cfRule type="cellIs" dxfId="498" priority="4340" stopIfTrue="1" operator="between">
      <formula>#REF!</formula>
      <formula>#REF!</formula>
    </cfRule>
  </conditionalFormatting>
  <conditionalFormatting sqref="N9:N10">
    <cfRule type="cellIs" dxfId="497" priority="4342" stopIfTrue="1" operator="lessThan">
      <formula>0</formula>
    </cfRule>
  </conditionalFormatting>
  <conditionalFormatting sqref="N12:N16">
    <cfRule type="cellIs" dxfId="496" priority="71" stopIfTrue="1" operator="lessThan">
      <formula>0</formula>
    </cfRule>
  </conditionalFormatting>
  <conditionalFormatting sqref="N18:N20">
    <cfRule type="cellIs" dxfId="495" priority="3851" stopIfTrue="1" operator="between">
      <formula>#REF!</formula>
      <formula>#REF!</formula>
    </cfRule>
    <cfRule type="cellIs" dxfId="494" priority="3852" stopIfTrue="1" operator="between">
      <formula>#REF!</formula>
      <formula>0</formula>
    </cfRule>
    <cfRule type="cellIs" dxfId="493" priority="3853" stopIfTrue="1" operator="lessThan">
      <formula>0</formula>
    </cfRule>
  </conditionalFormatting>
  <conditionalFormatting sqref="N22:N23 N25 N27:N28">
    <cfRule type="cellIs" dxfId="492" priority="1236" stopIfTrue="1" operator="lessThan">
      <formula>0</formula>
    </cfRule>
  </conditionalFormatting>
  <conditionalFormatting sqref="N31:N32">
    <cfRule type="cellIs" dxfId="491" priority="2221" stopIfTrue="1" operator="lessThan">
      <formula>0</formula>
    </cfRule>
  </conditionalFormatting>
  <conditionalFormatting sqref="N34:N35">
    <cfRule type="cellIs" dxfId="490" priority="3844" stopIfTrue="1" operator="lessThan">
      <formula>0</formula>
    </cfRule>
  </conditionalFormatting>
  <conditionalFormatting sqref="N2:P2 N5:O5 N37:P52 N54:P54 N90:P65539">
    <cfRule type="cellIs" dxfId="489" priority="4316" stopIfTrue="1" operator="between">
      <formula>#REF!</formula>
      <formula>#REF!</formula>
    </cfRule>
    <cfRule type="cellIs" dxfId="488" priority="4317" stopIfTrue="1" operator="between">
      <formula>#REF!</formula>
      <formula>0</formula>
    </cfRule>
  </conditionalFormatting>
  <conditionalFormatting sqref="N12:P16">
    <cfRule type="cellIs" dxfId="487" priority="64" stopIfTrue="1" operator="between">
      <formula>#REF!</formula>
      <formula>0</formula>
    </cfRule>
    <cfRule type="cellIs" dxfId="486" priority="63" stopIfTrue="1" operator="between">
      <formula>#REF!</formula>
      <formula>#REF!</formula>
    </cfRule>
  </conditionalFormatting>
  <conditionalFormatting sqref="N22:P23 N25:P25">
    <cfRule type="cellIs" dxfId="485" priority="1234" stopIfTrue="1" operator="between">
      <formula>#REF!</formula>
      <formula>#REF!</formula>
    </cfRule>
    <cfRule type="cellIs" dxfId="484" priority="1235" stopIfTrue="1" operator="between">
      <formula>#REF!</formula>
      <formula>0</formula>
    </cfRule>
  </conditionalFormatting>
  <conditionalFormatting sqref="N27:P28">
    <cfRule type="cellIs" dxfId="483" priority="56" stopIfTrue="1" operator="between">
      <formula>#REF!</formula>
      <formula>0</formula>
    </cfRule>
    <cfRule type="cellIs" dxfId="482" priority="55" stopIfTrue="1" operator="between">
      <formula>#REF!</formula>
      <formula>#REF!</formula>
    </cfRule>
  </conditionalFormatting>
  <conditionalFormatting sqref="N31:P32">
    <cfRule type="cellIs" dxfId="481" priority="2220" stopIfTrue="1" operator="between">
      <formula>#REF!</formula>
      <formula>0</formula>
    </cfRule>
    <cfRule type="cellIs" dxfId="480" priority="2219" stopIfTrue="1" operator="between">
      <formula>#REF!</formula>
      <formula>#REF!</formula>
    </cfRule>
  </conditionalFormatting>
  <conditionalFormatting sqref="N34:P35">
    <cfRule type="cellIs" dxfId="479" priority="3843" stopIfTrue="1" operator="between">
      <formula>#REF!</formula>
      <formula>0</formula>
    </cfRule>
    <cfRule type="cellIs" dxfId="478" priority="3842" stopIfTrue="1" operator="between">
      <formula>#REF!</formula>
      <formula>#REF!</formula>
    </cfRule>
  </conditionalFormatting>
  <conditionalFormatting sqref="O2:P2 O5 O37:P52 O54:P54 O90:P65539">
    <cfRule type="cellIs" dxfId="477" priority="4321" stopIfTrue="1" operator="lessThan">
      <formula>0</formula>
    </cfRule>
  </conditionalFormatting>
  <conditionalFormatting sqref="O10:P10">
    <cfRule type="cellIs" dxfId="476" priority="4345" stopIfTrue="1" operator="lessThan">
      <formula>0</formula>
    </cfRule>
  </conditionalFormatting>
  <conditionalFormatting sqref="O12:P16">
    <cfRule type="cellIs" dxfId="475" priority="65" stopIfTrue="1" operator="lessThan">
      <formula>0</formula>
    </cfRule>
  </conditionalFormatting>
  <conditionalFormatting sqref="O18:P18">
    <cfRule type="cellIs" dxfId="474" priority="4285" stopIfTrue="1" operator="lessThan">
      <formula>0</formula>
    </cfRule>
    <cfRule type="cellIs" dxfId="473" priority="4283" stopIfTrue="1" operator="between">
      <formula>#REF!</formula>
      <formula>#REF!</formula>
    </cfRule>
    <cfRule type="cellIs" dxfId="472" priority="4284" stopIfTrue="1" operator="between">
      <formula>#REF!</formula>
      <formula>0</formula>
    </cfRule>
  </conditionalFormatting>
  <conditionalFormatting sqref="O20:P20">
    <cfRule type="cellIs" dxfId="471" priority="3854" stopIfTrue="1" operator="between">
      <formula>#REF!</formula>
      <formula>#REF!</formula>
    </cfRule>
    <cfRule type="cellIs" dxfId="470" priority="3855" stopIfTrue="1" operator="between">
      <formula>#REF!</formula>
      <formula>0</formula>
    </cfRule>
    <cfRule type="cellIs" dxfId="469" priority="3856" stopIfTrue="1" operator="lessThan">
      <formula>0</formula>
    </cfRule>
  </conditionalFormatting>
  <conditionalFormatting sqref="O22:P23 O25:P25">
    <cfRule type="cellIs" dxfId="468" priority="1237" stopIfTrue="1" operator="lessThan">
      <formula>0</formula>
    </cfRule>
  </conditionalFormatting>
  <conditionalFormatting sqref="O27:P28">
    <cfRule type="cellIs" dxfId="467" priority="57" stopIfTrue="1" operator="lessThan">
      <formula>0</formula>
    </cfRule>
  </conditionalFormatting>
  <conditionalFormatting sqref="O31:P32">
    <cfRule type="cellIs" dxfId="466" priority="2224" stopIfTrue="1" operator="lessThan">
      <formula>0</formula>
    </cfRule>
  </conditionalFormatting>
  <conditionalFormatting sqref="O34:P35">
    <cfRule type="cellIs" dxfId="465" priority="3847" stopIfTrue="1" operator="lessThan">
      <formula>0</formula>
    </cfRule>
  </conditionalFormatting>
  <conditionalFormatting sqref="P4:P6">
    <cfRule type="cellIs" dxfId="464" priority="4323" stopIfTrue="1" operator="between">
      <formula>#REF!</formula>
      <formula>0</formula>
    </cfRule>
    <cfRule type="cellIs" dxfId="463" priority="4324" stopIfTrue="1" operator="lessThan">
      <formula>0</formula>
    </cfRule>
    <cfRule type="cellIs" dxfId="462" priority="4322" stopIfTrue="1" operator="between">
      <formula>#REF!</formula>
      <formula>#REF!</formula>
    </cfRule>
  </conditionalFormatting>
  <conditionalFormatting sqref="P9">
    <cfRule type="cellIs" dxfId="461" priority="1675" stopIfTrue="1" operator="lessThan">
      <formula>0</formula>
    </cfRule>
    <cfRule type="cellIs" dxfId="460" priority="1674" stopIfTrue="1" operator="between">
      <formula>#REF!</formula>
      <formula>0</formula>
    </cfRule>
    <cfRule type="cellIs" dxfId="459" priority="1673" stopIfTrue="1" operator="between">
      <formula>#REF!</formula>
      <formula>#REF!</formula>
    </cfRule>
  </conditionalFormatting>
  <conditionalFormatting sqref="P21">
    <cfRule type="cellIs" dxfId="458" priority="365" stopIfTrue="1" operator="lessThan">
      <formula>0</formula>
    </cfRule>
    <cfRule type="cellIs" dxfId="457" priority="363" stopIfTrue="1" operator="between">
      <formula>#REF!</formula>
      <formula>#REF!</formula>
    </cfRule>
    <cfRule type="cellIs" dxfId="456" priority="364" stopIfTrue="1" operator="between">
      <formula>#REF!</formula>
      <formula>0</formula>
    </cfRule>
  </conditionalFormatting>
  <conditionalFormatting sqref="P24">
    <cfRule type="cellIs" dxfId="455" priority="187" stopIfTrue="1" operator="between">
      <formula>#REF!</formula>
      <formula>#REF!</formula>
    </cfRule>
    <cfRule type="cellIs" dxfId="454" priority="189" stopIfTrue="1" operator="lessThan">
      <formula>0</formula>
    </cfRule>
    <cfRule type="cellIs" dxfId="453" priority="188" stopIfTrue="1" operator="between">
      <formula>#REF!</formula>
      <formula>0</formula>
    </cfRule>
  </conditionalFormatting>
  <conditionalFormatting sqref="R9">
    <cfRule type="cellIs" dxfId="452" priority="519" stopIfTrue="1" operator="lessThan">
      <formula>0</formula>
    </cfRule>
    <cfRule type="cellIs" dxfId="451" priority="517" stopIfTrue="1" operator="between">
      <formula>#REF!</formula>
      <formula>#REF!</formula>
    </cfRule>
    <cfRule type="cellIs" dxfId="450" priority="518" stopIfTrue="1" operator="between">
      <formula>#REF!</formula>
      <formula>0</formula>
    </cfRule>
  </conditionalFormatting>
  <conditionalFormatting sqref="R16">
    <cfRule type="cellIs" dxfId="449" priority="3400" stopIfTrue="1" operator="lessThan">
      <formula>0</formula>
    </cfRule>
  </conditionalFormatting>
  <conditionalFormatting sqref="R20">
    <cfRule type="cellIs" dxfId="448" priority="1423" stopIfTrue="1" operator="lessThan">
      <formula>0</formula>
    </cfRule>
  </conditionalFormatting>
  <conditionalFormatting sqref="R16:T16">
    <cfRule type="cellIs" dxfId="447" priority="3399" stopIfTrue="1" operator="between">
      <formula>#REF!</formula>
      <formula>0</formula>
    </cfRule>
    <cfRule type="cellIs" dxfId="446" priority="3398" stopIfTrue="1" operator="between">
      <formula>#REF!</formula>
      <formula>#REF!</formula>
    </cfRule>
  </conditionalFormatting>
  <conditionalFormatting sqref="R20:T20">
    <cfRule type="cellIs" dxfId="445" priority="1057" stopIfTrue="1" operator="between">
      <formula>#REF!</formula>
      <formula>#REF!</formula>
    </cfRule>
    <cfRule type="cellIs" dxfId="444" priority="1058" stopIfTrue="1" operator="between">
      <formula>#REF!</formula>
      <formula>0</formula>
    </cfRule>
  </conditionalFormatting>
  <conditionalFormatting sqref="S16:T16">
    <cfRule type="cellIs" dxfId="443" priority="3403" stopIfTrue="1" operator="lessThan">
      <formula>0</formula>
    </cfRule>
  </conditionalFormatting>
  <conditionalFormatting sqref="S20:T20">
    <cfRule type="cellIs" dxfId="442" priority="1059" stopIfTrue="1" operator="lessThan">
      <formula>0</formula>
    </cfRule>
  </conditionalFormatting>
  <conditionalFormatting sqref="T9">
    <cfRule type="cellIs" dxfId="441" priority="49" stopIfTrue="1" operator="between">
      <formula>#REF!</formula>
      <formula>#REF!</formula>
    </cfRule>
    <cfRule type="cellIs" dxfId="440" priority="50" stopIfTrue="1" operator="between">
      <formula>#REF!</formula>
      <formula>0</formula>
    </cfRule>
    <cfRule type="cellIs" dxfId="439" priority="51" stopIfTrue="1" operator="lessThan">
      <formula>0</formula>
    </cfRule>
  </conditionalFormatting>
  <conditionalFormatting sqref="T10">
    <cfRule type="cellIs" dxfId="438" priority="746" stopIfTrue="1" operator="between">
      <formula>#REF!</formula>
      <formula>0</formula>
    </cfRule>
    <cfRule type="cellIs" dxfId="437" priority="745" stopIfTrue="1" operator="between">
      <formula>#REF!</formula>
      <formula>#REF!</formula>
    </cfRule>
    <cfRule type="cellIs" dxfId="436" priority="1440" stopIfTrue="1" operator="lessThan">
      <formula>0</formula>
    </cfRule>
  </conditionalFormatting>
  <conditionalFormatting sqref="T12">
    <cfRule type="cellIs" dxfId="435" priority="74" stopIfTrue="1" operator="between">
      <formula>#REF!</formula>
      <formula>0</formula>
    </cfRule>
    <cfRule type="cellIs" dxfId="434" priority="75" stopIfTrue="1" operator="lessThan">
      <formula>0</formula>
    </cfRule>
    <cfRule type="cellIs" dxfId="433" priority="73" stopIfTrue="1" operator="between">
      <formula>#REF!</formula>
      <formula>#REF!</formula>
    </cfRule>
  </conditionalFormatting>
  <conditionalFormatting sqref="T14:T15">
    <cfRule type="cellIs" dxfId="432" priority="287" stopIfTrue="1" operator="between">
      <formula>#REF!</formula>
      <formula>0</formula>
    </cfRule>
    <cfRule type="cellIs" dxfId="431" priority="286" stopIfTrue="1" operator="between">
      <formula>#REF!</formula>
      <formula>#REF!</formula>
    </cfRule>
    <cfRule type="cellIs" dxfId="430" priority="288" stopIfTrue="1" operator="lessThan">
      <formula>0</formula>
    </cfRule>
  </conditionalFormatting>
  <conditionalFormatting sqref="T23">
    <cfRule type="cellIs" dxfId="429" priority="1068" stopIfTrue="1" operator="lessThan">
      <formula>0</formula>
    </cfRule>
    <cfRule type="cellIs" dxfId="428" priority="713" stopIfTrue="1" operator="between">
      <formula>#REF!</formula>
      <formula>#REF!</formula>
    </cfRule>
    <cfRule type="cellIs" dxfId="427" priority="714" stopIfTrue="1" operator="between">
      <formula>#REF!</formula>
      <formula>0</formula>
    </cfRule>
  </conditionalFormatting>
  <conditionalFormatting sqref="T32">
    <cfRule type="cellIs" dxfId="426" priority="2237" stopIfTrue="1" operator="between">
      <formula>#REF!</formula>
      <formula>#REF!</formula>
    </cfRule>
    <cfRule type="cellIs" dxfId="425" priority="2239" stopIfTrue="1" operator="lessThan">
      <formula>0</formula>
    </cfRule>
    <cfRule type="cellIs" dxfId="424" priority="2238" stopIfTrue="1" operator="between">
      <formula>#REF!</formula>
      <formula>0</formula>
    </cfRule>
  </conditionalFormatting>
  <conditionalFormatting sqref="V10:V11">
    <cfRule type="cellIs" dxfId="423" priority="595" stopIfTrue="1" operator="between">
      <formula>#REF!</formula>
      <formula>#REF!</formula>
    </cfRule>
    <cfRule type="cellIs" dxfId="422" priority="596" stopIfTrue="1" operator="between">
      <formula>#REF!</formula>
      <formula>0</formula>
    </cfRule>
    <cfRule type="cellIs" dxfId="421" priority="630" stopIfTrue="1" operator="lessThan">
      <formula>0</formula>
    </cfRule>
  </conditionalFormatting>
  <conditionalFormatting sqref="V16">
    <cfRule type="cellIs" dxfId="420" priority="496" stopIfTrue="1" operator="between">
      <formula>#REF!</formula>
      <formula>#REF!</formula>
    </cfRule>
    <cfRule type="cellIs" dxfId="419" priority="497" stopIfTrue="1" operator="between">
      <formula>#REF!</formula>
      <formula>0</formula>
    </cfRule>
    <cfRule type="cellIs" dxfId="418" priority="808" stopIfTrue="1" operator="lessThan">
      <formula>0</formula>
    </cfRule>
  </conditionalFormatting>
  <conditionalFormatting sqref="V20">
    <cfRule type="cellIs" dxfId="417" priority="978" stopIfTrue="1" operator="between">
      <formula>#REF!</formula>
      <formula>0</formula>
    </cfRule>
    <cfRule type="cellIs" dxfId="416" priority="979" stopIfTrue="1" operator="lessThan">
      <formula>0</formula>
    </cfRule>
    <cfRule type="cellIs" dxfId="415" priority="977" stopIfTrue="1" operator="between">
      <formula>#REF!</formula>
      <formula>#REF!</formula>
    </cfRule>
  </conditionalFormatting>
  <conditionalFormatting sqref="V23">
    <cfRule type="cellIs" dxfId="414" priority="1394" stopIfTrue="1" operator="lessThan">
      <formula>0</formula>
    </cfRule>
  </conditionalFormatting>
  <conditionalFormatting sqref="V23:X23">
    <cfRule type="cellIs" dxfId="413" priority="1167" stopIfTrue="1" operator="between">
      <formula>#REF!</formula>
      <formula>#REF!</formula>
    </cfRule>
    <cfRule type="cellIs" dxfId="412" priority="1168" stopIfTrue="1" operator="between">
      <formula>#REF!</formula>
      <formula>0</formula>
    </cfRule>
  </conditionalFormatting>
  <conditionalFormatting sqref="W23">
    <cfRule type="cellIs" dxfId="411" priority="1169" stopIfTrue="1" operator="lessThan">
      <formula>0</formula>
    </cfRule>
  </conditionalFormatting>
  <conditionalFormatting sqref="X9">
    <cfRule type="cellIs" dxfId="410" priority="48" stopIfTrue="1" operator="lessThan">
      <formula>0</formula>
    </cfRule>
  </conditionalFormatting>
  <conditionalFormatting sqref="X10">
    <cfRule type="cellIs" dxfId="409" priority="135" stopIfTrue="1" operator="lessThan">
      <formula>0</formula>
    </cfRule>
  </conditionalFormatting>
  <conditionalFormatting sqref="X11">
    <cfRule type="cellIs" dxfId="408" priority="1581" stopIfTrue="1" operator="lessThan">
      <formula>0</formula>
    </cfRule>
    <cfRule type="cellIs" dxfId="407" priority="1703" stopIfTrue="1" operator="between">
      <formula>#REF!</formula>
      <formula>#REF!</formula>
    </cfRule>
    <cfRule type="cellIs" dxfId="406" priority="1705" stopIfTrue="1" operator="lessThan">
      <formula>0</formula>
    </cfRule>
    <cfRule type="cellIs" dxfId="405" priority="1704" stopIfTrue="1" operator="between">
      <formula>#REF!</formula>
      <formula>0</formula>
    </cfRule>
  </conditionalFormatting>
  <conditionalFormatting sqref="X11:X12">
    <cfRule type="cellIs" dxfId="404" priority="58" stopIfTrue="1" operator="between">
      <formula>#REF!</formula>
      <formula>#REF!</formula>
    </cfRule>
    <cfRule type="cellIs" dxfId="403" priority="59" stopIfTrue="1" operator="between">
      <formula>#REF!</formula>
      <formula>0</formula>
    </cfRule>
  </conditionalFormatting>
  <conditionalFormatting sqref="X12">
    <cfRule type="cellIs" dxfId="402" priority="69" stopIfTrue="1" operator="lessThan">
      <formula>0</formula>
    </cfRule>
  </conditionalFormatting>
  <conditionalFormatting sqref="X14:X16">
    <cfRule type="cellIs" dxfId="401" priority="253" stopIfTrue="1" operator="lessThan">
      <formula>0</formula>
    </cfRule>
  </conditionalFormatting>
  <conditionalFormatting sqref="X18">
    <cfRule type="cellIs" dxfId="400" priority="289" stopIfTrue="1" operator="between">
      <formula>#REF!</formula>
      <formula>#REF!</formula>
    </cfRule>
    <cfRule type="cellIs" dxfId="399" priority="290" stopIfTrue="1" operator="between">
      <formula>#REF!</formula>
      <formula>0</formula>
    </cfRule>
    <cfRule type="cellIs" dxfId="398" priority="291" stopIfTrue="1" operator="lessThan">
      <formula>0</formula>
    </cfRule>
  </conditionalFormatting>
  <conditionalFormatting sqref="X20">
    <cfRule type="cellIs" dxfId="397" priority="3586" stopIfTrue="1" operator="lessThan">
      <formula>0</formula>
    </cfRule>
  </conditionalFormatting>
  <conditionalFormatting sqref="X21">
    <cfRule type="cellIs" dxfId="396" priority="371" stopIfTrue="1" operator="between">
      <formula>#REF!</formula>
      <formula>0</formula>
    </cfRule>
    <cfRule type="cellIs" dxfId="395" priority="370" stopIfTrue="1" operator="between">
      <formula>#REF!</formula>
      <formula>#REF!</formula>
    </cfRule>
    <cfRule type="cellIs" dxfId="394" priority="372" stopIfTrue="1" operator="lessThan">
      <formula>0</formula>
    </cfRule>
  </conditionalFormatting>
  <conditionalFormatting sqref="X23">
    <cfRule type="cellIs" dxfId="393" priority="3640" stopIfTrue="1" operator="lessThan">
      <formula>0</formula>
    </cfRule>
  </conditionalFormatting>
  <conditionalFormatting sqref="X24">
    <cfRule type="cellIs" dxfId="392" priority="194" stopIfTrue="1" operator="between">
      <formula>#REF!</formula>
      <formula>#REF!</formula>
    </cfRule>
    <cfRule type="cellIs" dxfId="391" priority="195" stopIfTrue="1" operator="between">
      <formula>#REF!</formula>
      <formula>0</formula>
    </cfRule>
    <cfRule type="cellIs" dxfId="390" priority="196" stopIfTrue="1" operator="lessThan">
      <formula>0</formula>
    </cfRule>
  </conditionalFormatting>
  <conditionalFormatting sqref="X32">
    <cfRule type="cellIs" dxfId="389" priority="1945" stopIfTrue="1" operator="lessThan">
      <formula>0</formula>
    </cfRule>
  </conditionalFormatting>
  <conditionalFormatting sqref="X9:Y9">
    <cfRule type="cellIs" dxfId="388" priority="33" stopIfTrue="1" operator="between">
      <formula>#REF!</formula>
      <formula>#REF!</formula>
    </cfRule>
    <cfRule type="cellIs" dxfId="387" priority="34" stopIfTrue="1" operator="between">
      <formula>#REF!</formula>
      <formula>0</formula>
    </cfRule>
  </conditionalFormatting>
  <conditionalFormatting sqref="X10:Z10">
    <cfRule type="cellIs" dxfId="386" priority="132" stopIfTrue="1" operator="between">
      <formula>#REF!</formula>
      <formula>#REF!</formula>
    </cfRule>
    <cfRule type="cellIs" dxfId="385" priority="133" stopIfTrue="1" operator="between">
      <formula>#REF!</formula>
      <formula>0</formula>
    </cfRule>
  </conditionalFormatting>
  <conditionalFormatting sqref="X14:Z16">
    <cfRule type="cellIs" dxfId="384" priority="162" stopIfTrue="1" operator="between">
      <formula>#REF!</formula>
      <formula>#REF!</formula>
    </cfRule>
    <cfRule type="cellIs" dxfId="383" priority="163" stopIfTrue="1" operator="between">
      <formula>#REF!</formula>
      <formula>0</formula>
    </cfRule>
  </conditionalFormatting>
  <conditionalFormatting sqref="X20:Z20">
    <cfRule type="cellIs" dxfId="382" priority="3585" stopIfTrue="1" operator="between">
      <formula>#REF!</formula>
      <formula>0</formula>
    </cfRule>
    <cfRule type="cellIs" dxfId="381" priority="3584" stopIfTrue="1" operator="between">
      <formula>#REF!</formula>
      <formula>#REF!</formula>
    </cfRule>
  </conditionalFormatting>
  <conditionalFormatting sqref="X32:Z32">
    <cfRule type="cellIs" dxfId="380" priority="1944" stopIfTrue="1" operator="between">
      <formula>#REF!</formula>
      <formula>0</formula>
    </cfRule>
    <cfRule type="cellIs" dxfId="379" priority="1943" stopIfTrue="1" operator="between">
      <formula>#REF!</formula>
      <formula>#REF!</formula>
    </cfRule>
  </conditionalFormatting>
  <conditionalFormatting sqref="Y12:Z12">
    <cfRule type="cellIs" dxfId="378" priority="129" stopIfTrue="1" operator="between">
      <formula>#REF!</formula>
      <formula>0</formula>
    </cfRule>
    <cfRule type="cellIs" dxfId="377" priority="128" stopIfTrue="1" operator="between">
      <formula>#REF!</formula>
      <formula>#REF!</formula>
    </cfRule>
  </conditionalFormatting>
  <conditionalFormatting sqref="Y16:Z16">
    <cfRule type="cellIs" dxfId="376" priority="1816" stopIfTrue="1" operator="lessThan">
      <formula>0</formula>
    </cfRule>
  </conditionalFormatting>
  <conditionalFormatting sqref="Y20:Z20">
    <cfRule type="cellIs" dxfId="375" priority="3589" stopIfTrue="1" operator="lessThan">
      <formula>0</formula>
    </cfRule>
  </conditionalFormatting>
  <conditionalFormatting sqref="Y26:Z26">
    <cfRule type="cellIs" dxfId="374" priority="92" stopIfTrue="1" operator="between">
      <formula>#REF!</formula>
      <formula>0</formula>
    </cfRule>
    <cfRule type="cellIs" dxfId="373" priority="91" stopIfTrue="1" operator="between">
      <formula>#REF!</formula>
      <formula>#REF!</formula>
    </cfRule>
  </conditionalFormatting>
  <conditionalFormatting sqref="Z10">
    <cfRule type="cellIs" dxfId="372" priority="134" stopIfTrue="1" operator="lessThan">
      <formula>0</formula>
    </cfRule>
  </conditionalFormatting>
  <conditionalFormatting sqref="Z11">
    <cfRule type="cellIs" dxfId="371" priority="764" stopIfTrue="1" operator="between">
      <formula>#REF!</formula>
      <formula>#REF!</formula>
    </cfRule>
    <cfRule type="cellIs" dxfId="370" priority="765" stopIfTrue="1" operator="between">
      <formula>#REF!</formula>
      <formula>0</formula>
    </cfRule>
    <cfRule type="cellIs" dxfId="369" priority="1572" stopIfTrue="1" operator="lessThan">
      <formula>0</formula>
    </cfRule>
  </conditionalFormatting>
  <conditionalFormatting sqref="Z12">
    <cfRule type="cellIs" dxfId="368" priority="130" stopIfTrue="1" operator="lessThan">
      <formula>0</formula>
    </cfRule>
  </conditionalFormatting>
  <conditionalFormatting sqref="Z15">
    <cfRule type="cellIs" dxfId="367" priority="164" stopIfTrue="1" operator="lessThan">
      <formula>0</formula>
    </cfRule>
  </conditionalFormatting>
  <conditionalFormatting sqref="Z18">
    <cfRule type="cellIs" dxfId="366" priority="216" stopIfTrue="1" operator="between">
      <formula>#REF!</formula>
      <formula>0</formula>
    </cfRule>
    <cfRule type="cellIs" dxfId="365" priority="215" stopIfTrue="1" operator="between">
      <formula>#REF!</formula>
      <formula>#REF!</formula>
    </cfRule>
    <cfRule type="cellIs" dxfId="364" priority="217" stopIfTrue="1" operator="lessThan">
      <formula>0</formula>
    </cfRule>
  </conditionalFormatting>
  <conditionalFormatting sqref="Z21">
    <cfRule type="cellIs" dxfId="363" priority="150" stopIfTrue="1" operator="between">
      <formula>#REF!</formula>
      <formula>#REF!</formula>
    </cfRule>
    <cfRule type="cellIs" dxfId="362" priority="151" stopIfTrue="1" operator="between">
      <formula>#REF!</formula>
      <formula>0</formula>
    </cfRule>
    <cfRule type="cellIs" dxfId="361" priority="152" stopIfTrue="1" operator="lessThan">
      <formula>0</formula>
    </cfRule>
  </conditionalFormatting>
  <conditionalFormatting sqref="Z24">
    <cfRule type="cellIs" dxfId="360" priority="199" stopIfTrue="1" operator="lessThan">
      <formula>0</formula>
    </cfRule>
    <cfRule type="cellIs" dxfId="359" priority="198" stopIfTrue="1" operator="between">
      <formula>#REF!</formula>
      <formula>0</formula>
    </cfRule>
    <cfRule type="cellIs" dxfId="358" priority="197" stopIfTrue="1" operator="between">
      <formula>#REF!</formula>
      <formula>#REF!</formula>
    </cfRule>
  </conditionalFormatting>
  <conditionalFormatting sqref="Z31">
    <cfRule type="cellIs" dxfId="357" priority="4309" stopIfTrue="1" operator="lessThan">
      <formula>0</formula>
    </cfRule>
  </conditionalFormatting>
  <conditionalFormatting sqref="Z31:AB31">
    <cfRule type="cellIs" dxfId="356" priority="4308" stopIfTrue="1" operator="between">
      <formula>#REF!</formula>
      <formula>0</formula>
    </cfRule>
    <cfRule type="cellIs" dxfId="355" priority="4307" stopIfTrue="1" operator="between">
      <formula>#REF!</formula>
      <formula>#REF!</formula>
    </cfRule>
  </conditionalFormatting>
  <conditionalFormatting sqref="AA31:AB31">
    <cfRule type="cellIs" dxfId="354" priority="4312" stopIfTrue="1" operator="lessThan">
      <formula>0</formula>
    </cfRule>
  </conditionalFormatting>
  <conditionalFormatting sqref="AB10">
    <cfRule type="cellIs" dxfId="353" priority="477" stopIfTrue="1" operator="lessThan">
      <formula>0</formula>
    </cfRule>
    <cfRule type="cellIs" dxfId="352" priority="476" stopIfTrue="1" operator="between">
      <formula>#REF!</formula>
      <formula>0</formula>
    </cfRule>
    <cfRule type="cellIs" dxfId="351" priority="480" stopIfTrue="1" operator="lessThan">
      <formula>0</formula>
    </cfRule>
    <cfRule type="cellIs" dxfId="350" priority="475" stopIfTrue="1" operator="between">
      <formula>#REF!</formula>
      <formula>#REF!</formula>
    </cfRule>
    <cfRule type="cellIs" dxfId="349" priority="479" stopIfTrue="1" operator="between">
      <formula>#REF!</formula>
      <formula>0</formula>
    </cfRule>
    <cfRule type="cellIs" dxfId="348" priority="478" stopIfTrue="1" operator="between">
      <formula>#REF!</formula>
      <formula>#REF!</formula>
    </cfRule>
  </conditionalFormatting>
  <conditionalFormatting sqref="AB12">
    <cfRule type="cellIs" dxfId="347" priority="102" stopIfTrue="1" operator="lessThan">
      <formula>0</formula>
    </cfRule>
  </conditionalFormatting>
  <conditionalFormatting sqref="AB14 AB16">
    <cfRule type="cellIs" dxfId="346" priority="256" stopIfTrue="1" operator="lessThan">
      <formula>0</formula>
    </cfRule>
  </conditionalFormatting>
  <conditionalFormatting sqref="AB15">
    <cfRule type="cellIs" dxfId="345" priority="161" stopIfTrue="1" operator="lessThan">
      <formula>0</formula>
    </cfRule>
  </conditionalFormatting>
  <conditionalFormatting sqref="AB20">
    <cfRule type="cellIs" dxfId="344" priority="3604" stopIfTrue="1" operator="lessThan">
      <formula>0</formula>
    </cfRule>
  </conditionalFormatting>
  <conditionalFormatting sqref="AB23">
    <cfRule type="cellIs" dxfId="343" priority="141" stopIfTrue="1" operator="lessThan">
      <formula>0</formula>
    </cfRule>
  </conditionalFormatting>
  <conditionalFormatting sqref="AB26">
    <cfRule type="cellIs" dxfId="342" priority="1212" stopIfTrue="1" operator="lessThan">
      <formula>0</formula>
    </cfRule>
    <cfRule type="cellIs" dxfId="341" priority="1210" stopIfTrue="1" operator="between">
      <formula>#REF!</formula>
      <formula>#REF!</formula>
    </cfRule>
    <cfRule type="cellIs" dxfId="340" priority="1211" stopIfTrue="1" operator="between">
      <formula>#REF!</formula>
      <formula>0</formula>
    </cfRule>
  </conditionalFormatting>
  <conditionalFormatting sqref="AB32">
    <cfRule type="cellIs" dxfId="339" priority="1954" stopIfTrue="1" operator="lessThan">
      <formula>0</formula>
    </cfRule>
  </conditionalFormatting>
  <conditionalFormatting sqref="AB11:AD11">
    <cfRule type="cellIs" dxfId="338" priority="1575" stopIfTrue="1" operator="lessThan">
      <formula>0</formula>
    </cfRule>
  </conditionalFormatting>
  <conditionalFormatting sqref="AB11:AD12">
    <cfRule type="cellIs" dxfId="337" priority="98" stopIfTrue="1" operator="between">
      <formula>#REF!</formula>
      <formula>0</formula>
    </cfRule>
    <cfRule type="cellIs" dxfId="336" priority="97" stopIfTrue="1" operator="between">
      <formula>#REF!</formula>
      <formula>#REF!</formula>
    </cfRule>
  </conditionalFormatting>
  <conditionalFormatting sqref="AB14:AD14 AB16:AD16">
    <cfRule type="cellIs" dxfId="335" priority="223" stopIfTrue="1" operator="between">
      <formula>#REF!</formula>
      <formula>#REF!</formula>
    </cfRule>
    <cfRule type="cellIs" dxfId="334" priority="224" stopIfTrue="1" operator="between">
      <formula>#REF!</formula>
      <formula>0</formula>
    </cfRule>
  </conditionalFormatting>
  <conditionalFormatting sqref="AB15:AD15">
    <cfRule type="cellIs" dxfId="333" priority="156" stopIfTrue="1" operator="between">
      <formula>#REF!</formula>
      <formula>#REF!</formula>
    </cfRule>
    <cfRule type="cellIs" dxfId="332" priority="157" stopIfTrue="1" operator="between">
      <formula>#REF!</formula>
      <formula>0</formula>
    </cfRule>
  </conditionalFormatting>
  <conditionalFormatting sqref="AB20:AD20">
    <cfRule type="cellIs" dxfId="331" priority="3602" stopIfTrue="1" operator="between">
      <formula>#REF!</formula>
      <formula>#REF!</formula>
    </cfRule>
    <cfRule type="cellIs" dxfId="330" priority="3603" stopIfTrue="1" operator="between">
      <formula>#REF!</formula>
      <formula>0</formula>
    </cfRule>
  </conditionalFormatting>
  <conditionalFormatting sqref="AB23:AD23">
    <cfRule type="cellIs" dxfId="329" priority="14" stopIfTrue="1" operator="between">
      <formula>#REF!</formula>
      <formula>0</formula>
    </cfRule>
    <cfRule type="cellIs" dxfId="328" priority="13" stopIfTrue="1" operator="between">
      <formula>#REF!</formula>
      <formula>#REF!</formula>
    </cfRule>
  </conditionalFormatting>
  <conditionalFormatting sqref="AB32:AD32">
    <cfRule type="cellIs" dxfId="327" priority="1953" stopIfTrue="1" operator="between">
      <formula>#REF!</formula>
      <formula>0</formula>
    </cfRule>
    <cfRule type="cellIs" dxfId="326" priority="1952" stopIfTrue="1" operator="between">
      <formula>#REF!</formula>
      <formula>#REF!</formula>
    </cfRule>
  </conditionalFormatting>
  <conditionalFormatting sqref="AC12">
    <cfRule type="cellIs" dxfId="325" priority="116" stopIfTrue="1" operator="lessThan">
      <formula>0</formula>
    </cfRule>
  </conditionalFormatting>
  <conditionalFormatting sqref="AC14:AC15">
    <cfRule type="cellIs" dxfId="324" priority="257" stopIfTrue="1" operator="lessThan">
      <formula>0</formula>
    </cfRule>
  </conditionalFormatting>
  <conditionalFormatting sqref="AC23">
    <cfRule type="cellIs" dxfId="323" priority="24" stopIfTrue="1" operator="lessThan">
      <formula>0</formula>
    </cfRule>
  </conditionalFormatting>
  <conditionalFormatting sqref="AC16:AD16">
    <cfRule type="cellIs" dxfId="322" priority="994" stopIfTrue="1" operator="lessThan">
      <formula>0</formula>
    </cfRule>
  </conditionalFormatting>
  <conditionalFormatting sqref="AC20:AD20">
    <cfRule type="cellIs" dxfId="321" priority="3607" stopIfTrue="1" operator="lessThan">
      <formula>0</formula>
    </cfRule>
  </conditionalFormatting>
  <conditionalFormatting sqref="AC32:AD32">
    <cfRule type="cellIs" dxfId="320" priority="1957" stopIfTrue="1" operator="lessThan">
      <formula>0</formula>
    </cfRule>
  </conditionalFormatting>
  <conditionalFormatting sqref="AD9">
    <cfRule type="cellIs" dxfId="319" priority="956" stopIfTrue="1" operator="lessThan">
      <formula>0</formula>
    </cfRule>
  </conditionalFormatting>
  <conditionalFormatting sqref="AD9:AD10">
    <cfRule type="cellIs" dxfId="318" priority="169" stopIfTrue="1" operator="between">
      <formula>#REF!</formula>
      <formula>#REF!</formula>
    </cfRule>
    <cfRule type="cellIs" dxfId="317" priority="170" stopIfTrue="1" operator="between">
      <formula>#REF!</formula>
      <formula>0</formula>
    </cfRule>
  </conditionalFormatting>
  <conditionalFormatting sqref="AD10">
    <cfRule type="cellIs" dxfId="316" priority="171" stopIfTrue="1" operator="lessThan">
      <formula>0</formula>
    </cfRule>
  </conditionalFormatting>
  <conditionalFormatting sqref="AD12">
    <cfRule type="cellIs" dxfId="315" priority="99" stopIfTrue="1" operator="lessThan">
      <formula>0</formula>
    </cfRule>
  </conditionalFormatting>
  <conditionalFormatting sqref="AD14">
    <cfRule type="cellIs" dxfId="314" priority="244" stopIfTrue="1" operator="lessThan">
      <formula>0</formula>
    </cfRule>
  </conditionalFormatting>
  <conditionalFormatting sqref="AD15">
    <cfRule type="cellIs" dxfId="313" priority="158" stopIfTrue="1" operator="lessThan">
      <formula>0</formula>
    </cfRule>
  </conditionalFormatting>
  <conditionalFormatting sqref="AD21">
    <cfRule type="cellIs" dxfId="312" priority="378" stopIfTrue="1" operator="lessThan">
      <formula>0</formula>
    </cfRule>
    <cfRule type="cellIs" dxfId="311" priority="377" stopIfTrue="1" operator="between">
      <formula>#REF!</formula>
      <formula>0</formula>
    </cfRule>
    <cfRule type="cellIs" dxfId="310" priority="376" stopIfTrue="1" operator="between">
      <formula>#REF!</formula>
      <formula>#REF!</formula>
    </cfRule>
  </conditionalFormatting>
  <conditionalFormatting sqref="AD23">
    <cfRule type="cellIs" dxfId="309" priority="15" stopIfTrue="1" operator="lessThan">
      <formula>0</formula>
    </cfRule>
  </conditionalFormatting>
  <conditionalFormatting sqref="AD24">
    <cfRule type="cellIs" dxfId="308" priority="201" stopIfTrue="1" operator="between">
      <formula>#REF!</formula>
      <formula>0</formula>
    </cfRule>
    <cfRule type="cellIs" dxfId="307" priority="200" stopIfTrue="1" operator="between">
      <formula>#REF!</formula>
      <formula>#REF!</formula>
    </cfRule>
    <cfRule type="cellIs" dxfId="306" priority="202" stopIfTrue="1" operator="lessThan">
      <formula>0</formula>
    </cfRule>
  </conditionalFormatting>
  <conditionalFormatting sqref="AF10">
    <cfRule type="cellIs" dxfId="305" priority="2791" stopIfTrue="1" operator="lessThan">
      <formula>0</formula>
    </cfRule>
    <cfRule type="cellIs" dxfId="304" priority="2790" stopIfTrue="1" operator="between">
      <formula>#REF!</formula>
      <formula>0</formula>
    </cfRule>
    <cfRule type="cellIs" dxfId="303" priority="2789" stopIfTrue="1" operator="between">
      <formula>#REF!</formula>
      <formula>#REF!</formula>
    </cfRule>
  </conditionalFormatting>
  <conditionalFormatting sqref="AF12">
    <cfRule type="cellIs" dxfId="302" priority="38" stopIfTrue="1" operator="lessThan">
      <formula>0</formula>
    </cfRule>
  </conditionalFormatting>
  <conditionalFormatting sqref="AF14:AF15">
    <cfRule type="cellIs" dxfId="301" priority="44" stopIfTrue="1" operator="between">
      <formula>#REF!</formula>
      <formula>0</formula>
    </cfRule>
    <cfRule type="cellIs" dxfId="300" priority="45" stopIfTrue="1" operator="lessThan">
      <formula>0</formula>
    </cfRule>
    <cfRule type="cellIs" dxfId="299" priority="43" stopIfTrue="1" operator="between">
      <formula>#REF!</formula>
      <formula>#REF!</formula>
    </cfRule>
  </conditionalFormatting>
  <conditionalFormatting sqref="AF16">
    <cfRule type="cellIs" dxfId="298" priority="2794" stopIfTrue="1" operator="lessThan">
      <formula>0</formula>
    </cfRule>
  </conditionalFormatting>
  <conditionalFormatting sqref="AF18">
    <cfRule type="cellIs" dxfId="297" priority="214" stopIfTrue="1" operator="lessThan">
      <formula>0</formula>
    </cfRule>
    <cfRule type="cellIs" dxfId="296" priority="213" stopIfTrue="1" operator="between">
      <formula>#REF!</formula>
      <formula>0</formula>
    </cfRule>
    <cfRule type="cellIs" dxfId="295" priority="212" stopIfTrue="1" operator="between">
      <formula>#REF!</formula>
      <formula>#REF!</formula>
    </cfRule>
  </conditionalFormatting>
  <conditionalFormatting sqref="AF20">
    <cfRule type="cellIs" dxfId="294" priority="3595" stopIfTrue="1" operator="lessThan">
      <formula>0</formula>
    </cfRule>
  </conditionalFormatting>
  <conditionalFormatting sqref="AF21">
    <cfRule type="cellIs" dxfId="293" priority="383" stopIfTrue="1" operator="between">
      <formula>#REF!</formula>
      <formula>0</formula>
    </cfRule>
    <cfRule type="cellIs" dxfId="292" priority="384" stopIfTrue="1" operator="lessThan">
      <formula>0</formula>
    </cfRule>
    <cfRule type="cellIs" dxfId="291" priority="382" stopIfTrue="1" operator="between">
      <formula>#REF!</formula>
      <formula>#REF!</formula>
    </cfRule>
  </conditionalFormatting>
  <conditionalFormatting sqref="AF23">
    <cfRule type="cellIs" dxfId="290" priority="11" stopIfTrue="1" operator="lessThan">
      <formula>0</formula>
    </cfRule>
  </conditionalFormatting>
  <conditionalFormatting sqref="AF24">
    <cfRule type="cellIs" dxfId="289" priority="138" stopIfTrue="1" operator="lessThan">
      <formula>0</formula>
    </cfRule>
    <cfRule type="cellIs" dxfId="288" priority="137" stopIfTrue="1" operator="between">
      <formula>#REF!</formula>
      <formula>0</formula>
    </cfRule>
    <cfRule type="cellIs" dxfId="287" priority="136" stopIfTrue="1" operator="between">
      <formula>#REF!</formula>
      <formula>#REF!</formula>
    </cfRule>
  </conditionalFormatting>
  <conditionalFormatting sqref="AF27">
    <cfRule type="cellIs" dxfId="286" priority="1206" stopIfTrue="1" operator="lessThan">
      <formula>0</formula>
    </cfRule>
    <cfRule type="cellIs" dxfId="285" priority="1205" stopIfTrue="1" operator="between">
      <formula>#REF!</formula>
      <formula>0</formula>
    </cfRule>
    <cfRule type="cellIs" dxfId="284" priority="1204" stopIfTrue="1" operator="between">
      <formula>#REF!</formula>
      <formula>#REF!</formula>
    </cfRule>
  </conditionalFormatting>
  <conditionalFormatting sqref="AF32">
    <cfRule type="cellIs" dxfId="283" priority="1835" stopIfTrue="1" operator="between">
      <formula>#REF!</formula>
      <formula>#REF!</formula>
    </cfRule>
    <cfRule type="cellIs" dxfId="282" priority="1836" stopIfTrue="1" operator="between">
      <formula>#REF!</formula>
      <formula>0</formula>
    </cfRule>
    <cfRule type="cellIs" dxfId="281" priority="1837" stopIfTrue="1" operator="lessThan">
      <formula>0</formula>
    </cfRule>
  </conditionalFormatting>
  <conditionalFormatting sqref="AF12:AH12">
    <cfRule type="cellIs" dxfId="280" priority="35" stopIfTrue="1" operator="between">
      <formula>#REF!</formula>
      <formula>#REF!</formula>
    </cfRule>
    <cfRule type="cellIs" dxfId="279" priority="36" stopIfTrue="1" operator="between">
      <formula>#REF!</formula>
      <formula>0</formula>
    </cfRule>
  </conditionalFormatting>
  <conditionalFormatting sqref="AF16:AH16">
    <cfRule type="cellIs" dxfId="278" priority="2793" stopIfTrue="1" operator="between">
      <formula>#REF!</formula>
      <formula>0</formula>
    </cfRule>
    <cfRule type="cellIs" dxfId="277" priority="2792" stopIfTrue="1" operator="between">
      <formula>#REF!</formula>
      <formula>#REF!</formula>
    </cfRule>
  </conditionalFormatting>
  <conditionalFormatting sqref="AF20:AH20">
    <cfRule type="cellIs" dxfId="276" priority="3594" stopIfTrue="1" operator="between">
      <formula>#REF!</formula>
      <formula>0</formula>
    </cfRule>
    <cfRule type="cellIs" dxfId="275" priority="3593" stopIfTrue="1" operator="between">
      <formula>#REF!</formula>
      <formula>#REF!</formula>
    </cfRule>
  </conditionalFormatting>
  <conditionalFormatting sqref="AF23:AH23">
    <cfRule type="cellIs" dxfId="274" priority="9" stopIfTrue="1" operator="between">
      <formula>#REF!</formula>
      <formula>0</formula>
    </cfRule>
    <cfRule type="cellIs" dxfId="273" priority="8" stopIfTrue="1" operator="between">
      <formula>#REF!</formula>
      <formula>#REF!</formula>
    </cfRule>
  </conditionalFormatting>
  <conditionalFormatting sqref="AG12">
    <cfRule type="cellIs" dxfId="272" priority="39" stopIfTrue="1" operator="lessThan">
      <formula>0</formula>
    </cfRule>
  </conditionalFormatting>
  <conditionalFormatting sqref="AG23">
    <cfRule type="cellIs" dxfId="271" priority="12" stopIfTrue="1" operator="lessThan">
      <formula>0</formula>
    </cfRule>
  </conditionalFormatting>
  <conditionalFormatting sqref="AG16:AH16">
    <cfRule type="cellIs" dxfId="270" priority="2815" stopIfTrue="1" operator="lessThan">
      <formula>0</formula>
    </cfRule>
  </conditionalFormatting>
  <conditionalFormatting sqref="AG20:AH20">
    <cfRule type="cellIs" dxfId="269" priority="3598" stopIfTrue="1" operator="lessThan">
      <formula>0</formula>
    </cfRule>
  </conditionalFormatting>
  <conditionalFormatting sqref="AH10">
    <cfRule type="cellIs" dxfId="268" priority="54" stopIfTrue="1" operator="lessThan">
      <formula>0</formula>
    </cfRule>
    <cfRule type="cellIs" dxfId="267" priority="52" stopIfTrue="1" operator="between">
      <formula>#REF!</formula>
      <formula>#REF!</formula>
    </cfRule>
    <cfRule type="cellIs" dxfId="266" priority="53" stopIfTrue="1" operator="between">
      <formula>#REF!</formula>
      <formula>0</formula>
    </cfRule>
  </conditionalFormatting>
  <conditionalFormatting sqref="AH11">
    <cfRule type="cellIs" dxfId="265" priority="1456" stopIfTrue="1" operator="lessThan">
      <formula>0</formula>
    </cfRule>
  </conditionalFormatting>
  <conditionalFormatting sqref="AH12">
    <cfRule type="cellIs" dxfId="264" priority="37" stopIfTrue="1" operator="lessThan">
      <formula>0</formula>
    </cfRule>
  </conditionalFormatting>
  <conditionalFormatting sqref="AH14:AH15">
    <cfRule type="cellIs" dxfId="263" priority="42" stopIfTrue="1" operator="lessThan">
      <formula>0</formula>
    </cfRule>
    <cfRule type="cellIs" dxfId="262" priority="41" stopIfTrue="1" operator="between">
      <formula>#REF!</formula>
      <formula>0</formula>
    </cfRule>
    <cfRule type="cellIs" dxfId="261" priority="40" stopIfTrue="1" operator="between">
      <formula>#REF!</formula>
      <formula>#REF!</formula>
    </cfRule>
  </conditionalFormatting>
  <conditionalFormatting sqref="AH23">
    <cfRule type="cellIs" dxfId="260" priority="10" stopIfTrue="1" operator="lessThan">
      <formula>0</formula>
    </cfRule>
  </conditionalFormatting>
  <conditionalFormatting sqref="AH11:AL11">
    <cfRule type="cellIs" dxfId="259" priority="1454" stopIfTrue="1" operator="between">
      <formula>#REF!</formula>
      <formula>#REF!</formula>
    </cfRule>
    <cfRule type="cellIs" dxfId="258" priority="1455" stopIfTrue="1" operator="between">
      <formula>#REF!</formula>
      <formula>0</formula>
    </cfRule>
  </conditionalFormatting>
  <conditionalFormatting sqref="AI9">
    <cfRule type="cellIs" dxfId="257" priority="1475" stopIfTrue="1" operator="lessThan">
      <formula>0</formula>
    </cfRule>
  </conditionalFormatting>
  <conditionalFormatting sqref="AI9:AJ9">
    <cfRule type="cellIs" dxfId="256" priority="353" stopIfTrue="1" operator="between">
      <formula>#REF!</formula>
      <formula>0</formula>
    </cfRule>
    <cfRule type="cellIs" dxfId="255" priority="352" stopIfTrue="1" operator="between">
      <formula>#REF!</formula>
      <formula>#REF!</formula>
    </cfRule>
  </conditionalFormatting>
  <conditionalFormatting sqref="AI11:AL11">
    <cfRule type="cellIs" dxfId="254" priority="1469" stopIfTrue="1" operator="lessThan">
      <formula>0</formula>
    </cfRule>
  </conditionalFormatting>
  <conditionalFormatting sqref="AJ9">
    <cfRule type="cellIs" dxfId="253" priority="354" stopIfTrue="1" operator="lessThan">
      <formula>0</formula>
    </cfRule>
  </conditionalFormatting>
  <conditionalFormatting sqref="AJ12">
    <cfRule type="cellIs" dxfId="252" priority="119" stopIfTrue="1" operator="lessThan">
      <formula>0</formula>
    </cfRule>
  </conditionalFormatting>
  <conditionalFormatting sqref="AJ14:AJ15">
    <cfRule type="cellIs" dxfId="251" priority="264" stopIfTrue="1" operator="lessThan">
      <formula>0</formula>
    </cfRule>
  </conditionalFormatting>
  <conditionalFormatting sqref="AJ18">
    <cfRule type="cellIs" dxfId="250" priority="209" stopIfTrue="1" operator="between">
      <formula>#REF!</formula>
      <formula>#REF!</formula>
    </cfRule>
    <cfRule type="cellIs" dxfId="249" priority="210" stopIfTrue="1" operator="between">
      <formula>#REF!</formula>
      <formula>0</formula>
    </cfRule>
    <cfRule type="cellIs" dxfId="248" priority="211" stopIfTrue="1" operator="lessThan">
      <formula>0</formula>
    </cfRule>
  </conditionalFormatting>
  <conditionalFormatting sqref="AJ21">
    <cfRule type="cellIs" dxfId="247" priority="379" stopIfTrue="1" operator="between">
      <formula>#REF!</formula>
      <formula>#REF!</formula>
    </cfRule>
    <cfRule type="cellIs" dxfId="246" priority="380" stopIfTrue="1" operator="between">
      <formula>#REF!</formula>
      <formula>0</formula>
    </cfRule>
    <cfRule type="cellIs" dxfId="245" priority="381" stopIfTrue="1" operator="lessThan">
      <formula>0</formula>
    </cfRule>
  </conditionalFormatting>
  <conditionalFormatting sqref="AJ23">
    <cfRule type="cellIs" dxfId="244" priority="27" stopIfTrue="1" operator="lessThan">
      <formula>0</formula>
    </cfRule>
  </conditionalFormatting>
  <conditionalFormatting sqref="AJ24">
    <cfRule type="cellIs" dxfId="243" priority="203" stopIfTrue="1" operator="between">
      <formula>#REF!</formula>
      <formula>#REF!</formula>
    </cfRule>
    <cfRule type="cellIs" dxfId="242" priority="205" stopIfTrue="1" operator="lessThan">
      <formula>0</formula>
    </cfRule>
    <cfRule type="cellIs" dxfId="241" priority="204" stopIfTrue="1" operator="between">
      <formula>#REF!</formula>
      <formula>0</formula>
    </cfRule>
  </conditionalFormatting>
  <conditionalFormatting sqref="AJ26:AJ27">
    <cfRule type="cellIs" dxfId="240" priority="1220" stopIfTrue="1" operator="lessThan">
      <formula>0</formula>
    </cfRule>
  </conditionalFormatting>
  <conditionalFormatting sqref="AJ32">
    <cfRule type="cellIs" dxfId="239" priority="2143" stopIfTrue="1" operator="lessThan">
      <formula>0</formula>
    </cfRule>
  </conditionalFormatting>
  <conditionalFormatting sqref="AJ12:AL12">
    <cfRule type="cellIs" dxfId="238" priority="108" stopIfTrue="1" operator="between">
      <formula>#REF!</formula>
      <formula>0</formula>
    </cfRule>
    <cfRule type="cellIs" dxfId="237" priority="107" stopIfTrue="1" operator="between">
      <formula>#REF!</formula>
      <formula>#REF!</formula>
    </cfRule>
  </conditionalFormatting>
  <conditionalFormatting sqref="AJ14:AL15">
    <cfRule type="cellIs" dxfId="236" priority="228" stopIfTrue="1" operator="between">
      <formula>#REF!</formula>
      <formula>0</formula>
    </cfRule>
    <cfRule type="cellIs" dxfId="235" priority="227" stopIfTrue="1" operator="between">
      <formula>#REF!</formula>
      <formula>#REF!</formula>
    </cfRule>
  </conditionalFormatting>
  <conditionalFormatting sqref="AJ23:AL23">
    <cfRule type="cellIs" dxfId="234" priority="18" stopIfTrue="1" operator="between">
      <formula>#REF!</formula>
      <formula>#REF!</formula>
    </cfRule>
    <cfRule type="cellIs" dxfId="233" priority="19" stopIfTrue="1" operator="between">
      <formula>#REF!</formula>
      <formula>0</formula>
    </cfRule>
  </conditionalFormatting>
  <conditionalFormatting sqref="AJ25:AL25 AJ26:AJ27">
    <cfRule type="cellIs" dxfId="232" priority="1083" stopIfTrue="1" operator="between">
      <formula>#REF!</formula>
      <formula>#REF!</formula>
    </cfRule>
    <cfRule type="cellIs" dxfId="231" priority="1084" stopIfTrue="1" operator="between">
      <formula>#REF!</formula>
      <formula>0</formula>
    </cfRule>
  </conditionalFormatting>
  <conditionalFormatting sqref="AJ32:AL32">
    <cfRule type="cellIs" dxfId="230" priority="2142" stopIfTrue="1" operator="between">
      <formula>#REF!</formula>
      <formula>0</formula>
    </cfRule>
    <cfRule type="cellIs" dxfId="229" priority="2141" stopIfTrue="1" operator="between">
      <formula>#REF!</formula>
      <formula>#REF!</formula>
    </cfRule>
  </conditionalFormatting>
  <conditionalFormatting sqref="AJ34:AL34 AJ25:AL25">
    <cfRule type="cellIs" dxfId="228" priority="4156" stopIfTrue="1" operator="lessThan">
      <formula>0</formula>
    </cfRule>
  </conditionalFormatting>
  <conditionalFormatting sqref="AJ34:AL34">
    <cfRule type="cellIs" dxfId="227" priority="4155" stopIfTrue="1" operator="between">
      <formula>#REF!</formula>
      <formula>0</formula>
    </cfRule>
    <cfRule type="cellIs" dxfId="226" priority="4154" stopIfTrue="1" operator="between">
      <formula>#REF!</formula>
      <formula>#REF!</formula>
    </cfRule>
  </conditionalFormatting>
  <conditionalFormatting sqref="AK12:AL12">
    <cfRule type="cellIs" dxfId="225" priority="109" stopIfTrue="1" operator="lessThan">
      <formula>0</formula>
    </cfRule>
  </conditionalFormatting>
  <conditionalFormatting sqref="AK14:AL15">
    <cfRule type="cellIs" dxfId="224" priority="229" stopIfTrue="1" operator="lessThan">
      <formula>0</formula>
    </cfRule>
  </conditionalFormatting>
  <conditionalFormatting sqref="AK23:AL23">
    <cfRule type="cellIs" dxfId="223" priority="20" stopIfTrue="1" operator="lessThan">
      <formula>0</formula>
    </cfRule>
  </conditionalFormatting>
  <conditionalFormatting sqref="AK32:AL32">
    <cfRule type="cellIs" dxfId="222" priority="2146" stopIfTrue="1" operator="lessThan">
      <formula>0</formula>
    </cfRule>
  </conditionalFormatting>
  <conditionalFormatting sqref="AK33:AL33">
    <cfRule type="cellIs" dxfId="221" priority="2101" stopIfTrue="1" operator="lessThan">
      <formula>0</formula>
    </cfRule>
    <cfRule type="cellIs" dxfId="220" priority="2100" stopIfTrue="1" operator="between">
      <formula>#REF!</formula>
      <formula>0</formula>
    </cfRule>
    <cfRule type="cellIs" dxfId="219" priority="2099" stopIfTrue="1" operator="between">
      <formula>#REF!</formula>
      <formula>#REF!</formula>
    </cfRule>
  </conditionalFormatting>
  <conditionalFormatting sqref="AK35:AL35">
    <cfRule type="cellIs" dxfId="218" priority="3838" stopIfTrue="1" operator="lessThan">
      <formula>0</formula>
    </cfRule>
    <cfRule type="cellIs" dxfId="217" priority="3837" stopIfTrue="1" operator="between">
      <formula>#REF!</formula>
      <formula>0</formula>
    </cfRule>
    <cfRule type="cellIs" dxfId="216" priority="3836" stopIfTrue="1" operator="between">
      <formula>#REF!</formula>
      <formula>#REF!</formula>
    </cfRule>
  </conditionalFormatting>
  <conditionalFormatting sqref="AL16">
    <cfRule type="cellIs" dxfId="215" priority="2818" stopIfTrue="1" operator="lessThan">
      <formula>0</formula>
    </cfRule>
  </conditionalFormatting>
  <conditionalFormatting sqref="AL20">
    <cfRule type="cellIs" dxfId="214" priority="3613" stopIfTrue="1" operator="lessThan">
      <formula>0</formula>
    </cfRule>
  </conditionalFormatting>
  <conditionalFormatting sqref="AL16:AN16">
    <cfRule type="cellIs" dxfId="213" priority="2816" stopIfTrue="1" operator="between">
      <formula>#REF!</formula>
      <formula>#REF!</formula>
    </cfRule>
    <cfRule type="cellIs" dxfId="212" priority="2817" stopIfTrue="1" operator="between">
      <formula>#REF!</formula>
      <formula>0</formula>
    </cfRule>
  </conditionalFormatting>
  <conditionalFormatting sqref="AL20:AN20">
    <cfRule type="cellIs" dxfId="211" priority="3612" stopIfTrue="1" operator="between">
      <formula>#REF!</formula>
      <formula>0</formula>
    </cfRule>
    <cfRule type="cellIs" dxfId="210" priority="3611" stopIfTrue="1" operator="between">
      <formula>#REF!</formula>
      <formula>#REF!</formula>
    </cfRule>
  </conditionalFormatting>
  <conditionalFormatting sqref="AM16:AN16">
    <cfRule type="cellIs" dxfId="209" priority="3379" stopIfTrue="1" operator="lessThan">
      <formula>0</formula>
    </cfRule>
  </conditionalFormatting>
  <conditionalFormatting sqref="AM20:AN20">
    <cfRule type="cellIs" dxfId="208" priority="3616" stopIfTrue="1" operator="lessThan">
      <formula>0</formula>
    </cfRule>
  </conditionalFormatting>
  <conditionalFormatting sqref="AN12">
    <cfRule type="cellIs" dxfId="207" priority="117" stopIfTrue="1" operator="lessThan">
      <formula>0</formula>
    </cfRule>
  </conditionalFormatting>
  <conditionalFormatting sqref="AN14:AN15">
    <cfRule type="cellIs" dxfId="206" priority="260" stopIfTrue="1" operator="lessThan">
      <formula>0</formula>
    </cfRule>
  </conditionalFormatting>
  <conditionalFormatting sqref="AN23">
    <cfRule type="cellIs" dxfId="205" priority="25" stopIfTrue="1" operator="lessThan">
      <formula>0</formula>
    </cfRule>
  </conditionalFormatting>
  <conditionalFormatting sqref="AN27:AN28">
    <cfRule type="cellIs" dxfId="204" priority="3013" stopIfTrue="1" operator="lessThan">
      <formula>0</formula>
    </cfRule>
    <cfRule type="cellIs" dxfId="203" priority="3012" stopIfTrue="1" operator="between">
      <formula>#REF!</formula>
      <formula>0</formula>
    </cfRule>
    <cfRule type="cellIs" dxfId="202" priority="3011" stopIfTrue="1" operator="between">
      <formula>#REF!</formula>
      <formula>#REF!</formula>
    </cfRule>
  </conditionalFormatting>
  <conditionalFormatting sqref="AN32">
    <cfRule type="cellIs" dxfId="201" priority="1972" stopIfTrue="1" operator="lessThan">
      <formula>0</formula>
    </cfRule>
  </conditionalFormatting>
  <conditionalFormatting sqref="AN12:AP12">
    <cfRule type="cellIs" dxfId="200" priority="105" stopIfTrue="1" operator="between">
      <formula>#REF!</formula>
      <formula>#REF!</formula>
    </cfRule>
    <cfRule type="cellIs" dxfId="199" priority="106" stopIfTrue="1" operator="between">
      <formula>#REF!</formula>
      <formula>0</formula>
    </cfRule>
  </conditionalFormatting>
  <conditionalFormatting sqref="AN14:AP15">
    <cfRule type="cellIs" dxfId="198" priority="226" stopIfTrue="1" operator="between">
      <formula>#REF!</formula>
      <formula>0</formula>
    </cfRule>
    <cfRule type="cellIs" dxfId="197" priority="225" stopIfTrue="1" operator="between">
      <formula>#REF!</formula>
      <formula>#REF!</formula>
    </cfRule>
  </conditionalFormatting>
  <conditionalFormatting sqref="AN23:AP23">
    <cfRule type="cellIs" dxfId="196" priority="16" stopIfTrue="1" operator="between">
      <formula>#REF!</formula>
      <formula>#REF!</formula>
    </cfRule>
    <cfRule type="cellIs" dxfId="195" priority="17" stopIfTrue="1" operator="between">
      <formula>#REF!</formula>
      <formula>0</formula>
    </cfRule>
  </conditionalFormatting>
  <conditionalFormatting sqref="AN32:AP32">
    <cfRule type="cellIs" dxfId="194" priority="1971" stopIfTrue="1" operator="between">
      <formula>#REF!</formula>
      <formula>0</formula>
    </cfRule>
    <cfRule type="cellIs" dxfId="193" priority="1970" stopIfTrue="1" operator="between">
      <formula>#REF!</formula>
      <formula>#REF!</formula>
    </cfRule>
  </conditionalFormatting>
  <conditionalFormatting sqref="AO12">
    <cfRule type="cellIs" dxfId="192" priority="118" stopIfTrue="1" operator="lessThan">
      <formula>0</formula>
    </cfRule>
  </conditionalFormatting>
  <conditionalFormatting sqref="AO14:AO15">
    <cfRule type="cellIs" dxfId="191" priority="261" stopIfTrue="1" operator="lessThan">
      <formula>0</formula>
    </cfRule>
  </conditionalFormatting>
  <conditionalFormatting sqref="AO23">
    <cfRule type="cellIs" dxfId="190" priority="26" stopIfTrue="1" operator="lessThan">
      <formula>0</formula>
    </cfRule>
  </conditionalFormatting>
  <conditionalFormatting sqref="AO32">
    <cfRule type="cellIs" dxfId="189" priority="1975" stopIfTrue="1" operator="lessThan">
      <formula>0</formula>
    </cfRule>
  </conditionalFormatting>
  <conditionalFormatting sqref="AP9">
    <cfRule type="cellIs" dxfId="188" priority="1699" stopIfTrue="1" operator="lessThan">
      <formula>0</formula>
    </cfRule>
    <cfRule type="cellIs" dxfId="187" priority="1698" stopIfTrue="1" operator="between">
      <formula>#REF!</formula>
      <formula>0</formula>
    </cfRule>
    <cfRule type="cellIs" dxfId="186" priority="1697" stopIfTrue="1" operator="between">
      <formula>#REF!</formula>
      <formula>#REF!</formula>
    </cfRule>
  </conditionalFormatting>
  <conditionalFormatting sqref="AP12">
    <cfRule type="cellIs" dxfId="185" priority="120" stopIfTrue="1" operator="lessThan">
      <formula>0</formula>
    </cfRule>
  </conditionalFormatting>
  <conditionalFormatting sqref="AP14:AP15">
    <cfRule type="cellIs" dxfId="184" priority="266" stopIfTrue="1" operator="lessThan">
      <formula>0</formula>
    </cfRule>
  </conditionalFormatting>
  <conditionalFormatting sqref="AP23">
    <cfRule type="cellIs" dxfId="183" priority="28" stopIfTrue="1" operator="lessThan">
      <formula>0</formula>
    </cfRule>
  </conditionalFormatting>
  <conditionalFormatting sqref="AP32">
    <cfRule type="cellIs" dxfId="182" priority="2152" stopIfTrue="1" operator="lessThan">
      <formula>0</formula>
    </cfRule>
  </conditionalFormatting>
  <conditionalFormatting sqref="AR9">
    <cfRule type="cellIs" dxfId="181" priority="1336" stopIfTrue="1" operator="between">
      <formula>#REF!</formula>
      <formula>#REF!</formula>
    </cfRule>
    <cfRule type="cellIs" dxfId="180" priority="1337" stopIfTrue="1" operator="between">
      <formula>#REF!</formula>
      <formula>0</formula>
    </cfRule>
    <cfRule type="cellIs" dxfId="179" priority="1338" stopIfTrue="1" operator="lessThan">
      <formula>0</formula>
    </cfRule>
  </conditionalFormatting>
  <conditionalFormatting sqref="AR11">
    <cfRule type="cellIs" dxfId="178" priority="788" stopIfTrue="1" operator="between">
      <formula>#REF!</formula>
      <formula>#REF!</formula>
    </cfRule>
    <cfRule type="cellIs" dxfId="177" priority="790" stopIfTrue="1" operator="lessThan">
      <formula>0</formula>
    </cfRule>
    <cfRule type="cellIs" dxfId="176" priority="789" stopIfTrue="1" operator="between">
      <formula>#REF!</formula>
      <formula>0</formula>
    </cfRule>
  </conditionalFormatting>
  <conditionalFormatting sqref="AR18">
    <cfRule type="cellIs" dxfId="175" priority="333" stopIfTrue="1" operator="lessThan">
      <formula>0</formula>
    </cfRule>
    <cfRule type="cellIs" dxfId="174" priority="332" stopIfTrue="1" operator="between">
      <formula>#REF!</formula>
      <formula>0</formula>
    </cfRule>
    <cfRule type="cellIs" dxfId="173" priority="331" stopIfTrue="1" operator="between">
      <formula>#REF!</formula>
      <formula>#REF!</formula>
    </cfRule>
  </conditionalFormatting>
  <conditionalFormatting sqref="AS33">
    <cfRule type="cellIs" dxfId="172" priority="2095" stopIfTrue="1" operator="lessThan">
      <formula>0</formula>
    </cfRule>
    <cfRule type="cellIs" dxfId="171" priority="2094" stopIfTrue="1" operator="between">
      <formula>#REF!</formula>
      <formula>0</formula>
    </cfRule>
    <cfRule type="cellIs" dxfId="170" priority="2093" stopIfTrue="1" operator="between">
      <formula>#REF!</formula>
      <formula>#REF!</formula>
    </cfRule>
  </conditionalFormatting>
  <conditionalFormatting sqref="AT9">
    <cfRule type="cellIs" dxfId="169" priority="1203" stopIfTrue="1" operator="lessThan">
      <formula>0</formula>
    </cfRule>
    <cfRule type="cellIs" dxfId="168" priority="1202" stopIfTrue="1" operator="between">
      <formula>#REF!</formula>
      <formula>0</formula>
    </cfRule>
    <cfRule type="cellIs" dxfId="167" priority="1201" stopIfTrue="1" operator="between">
      <formula>#REF!</formula>
      <formula>#REF!</formula>
    </cfRule>
  </conditionalFormatting>
  <conditionalFormatting sqref="AT11">
    <cfRule type="cellIs" dxfId="166" priority="791" stopIfTrue="1" operator="between">
      <formula>#REF!</formula>
      <formula>#REF!</formula>
    </cfRule>
    <cfRule type="cellIs" dxfId="165" priority="792" stopIfTrue="1" operator="between">
      <formula>#REF!</formula>
      <formula>0</formula>
    </cfRule>
    <cfRule type="cellIs" dxfId="164" priority="793" stopIfTrue="1" operator="lessThan">
      <formula>0</formula>
    </cfRule>
  </conditionalFormatting>
  <conditionalFormatting sqref="AT12">
    <cfRule type="cellIs" dxfId="163" priority="121" stopIfTrue="1" operator="lessThan">
      <formula>0</formula>
    </cfRule>
  </conditionalFormatting>
  <conditionalFormatting sqref="AT14:AT15">
    <cfRule type="cellIs" dxfId="162" priority="269" stopIfTrue="1" operator="lessThan">
      <formula>0</formula>
    </cfRule>
  </conditionalFormatting>
  <conditionalFormatting sqref="AT23">
    <cfRule type="cellIs" dxfId="161" priority="29" stopIfTrue="1" operator="lessThan">
      <formula>0</formula>
    </cfRule>
  </conditionalFormatting>
  <conditionalFormatting sqref="AT32">
    <cfRule type="cellIs" dxfId="160" priority="2155" stopIfTrue="1" operator="lessThan">
      <formula>0</formula>
    </cfRule>
  </conditionalFormatting>
  <conditionalFormatting sqref="AT12:AV12">
    <cfRule type="cellIs" dxfId="159" priority="110" stopIfTrue="1" operator="between">
      <formula>#REF!</formula>
      <formula>#REF!</formula>
    </cfRule>
    <cfRule type="cellIs" dxfId="158" priority="111" stopIfTrue="1" operator="between">
      <formula>#REF!</formula>
      <formula>0</formula>
    </cfRule>
  </conditionalFormatting>
  <conditionalFormatting sqref="AT14:AV15">
    <cfRule type="cellIs" dxfId="157" priority="230" stopIfTrue="1" operator="between">
      <formula>#REF!</formula>
      <formula>#REF!</formula>
    </cfRule>
    <cfRule type="cellIs" dxfId="156" priority="231" stopIfTrue="1" operator="between">
      <formula>#REF!</formula>
      <formula>0</formula>
    </cfRule>
  </conditionalFormatting>
  <conditionalFormatting sqref="AT23:AV23">
    <cfRule type="cellIs" dxfId="155" priority="22" stopIfTrue="1" operator="between">
      <formula>#REF!</formula>
      <formula>0</formula>
    </cfRule>
    <cfRule type="cellIs" dxfId="154" priority="21" stopIfTrue="1" operator="between">
      <formula>#REF!</formula>
      <formula>#REF!</formula>
    </cfRule>
  </conditionalFormatting>
  <conditionalFormatting sqref="AT32:AV32">
    <cfRule type="cellIs" dxfId="153" priority="2154" stopIfTrue="1" operator="between">
      <formula>#REF!</formula>
      <formula>0</formula>
    </cfRule>
    <cfRule type="cellIs" dxfId="152" priority="2153" stopIfTrue="1" operator="between">
      <formula>#REF!</formula>
      <formula>#REF!</formula>
    </cfRule>
  </conditionalFormatting>
  <conditionalFormatting sqref="AU12:AV12">
    <cfRule type="cellIs" dxfId="151" priority="112" stopIfTrue="1" operator="lessThan">
      <formula>0</formula>
    </cfRule>
  </conditionalFormatting>
  <conditionalFormatting sqref="AU14:AV15">
    <cfRule type="cellIs" dxfId="150" priority="232" stopIfTrue="1" operator="lessThan">
      <formula>0</formula>
    </cfRule>
  </conditionalFormatting>
  <conditionalFormatting sqref="AU23:AV23">
    <cfRule type="cellIs" dxfId="149" priority="23" stopIfTrue="1" operator="lessThan">
      <formula>0</formula>
    </cfRule>
  </conditionalFormatting>
  <conditionalFormatting sqref="AU32:AV32">
    <cfRule type="cellIs" dxfId="148" priority="2158" stopIfTrue="1" operator="lessThan">
      <formula>0</formula>
    </cfRule>
  </conditionalFormatting>
  <conditionalFormatting sqref="AV9">
    <cfRule type="cellIs" dxfId="147" priority="516" stopIfTrue="1" operator="lessThan">
      <formula>0</formula>
    </cfRule>
    <cfRule type="cellIs" dxfId="146" priority="514" stopIfTrue="1" operator="between">
      <formula>#REF!</formula>
      <formula>#REF!</formula>
    </cfRule>
    <cfRule type="cellIs" dxfId="145" priority="515" stopIfTrue="1" operator="between">
      <formula>#REF!</formula>
      <formula>0</formula>
    </cfRule>
  </conditionalFormatting>
  <conditionalFormatting sqref="AV11">
    <cfRule type="cellIs" dxfId="144" priority="782" stopIfTrue="1" operator="between">
      <formula>#REF!</formula>
      <formula>#REF!</formula>
    </cfRule>
    <cfRule type="cellIs" dxfId="143" priority="784" stopIfTrue="1" operator="lessThan">
      <formula>0</formula>
    </cfRule>
    <cfRule type="cellIs" dxfId="142" priority="783" stopIfTrue="1" operator="between">
      <formula>#REF!</formula>
      <formula>0</formula>
    </cfRule>
  </conditionalFormatting>
  <conditionalFormatting sqref="AX9">
    <cfRule type="cellIs" dxfId="141" priority="513" stopIfTrue="1" operator="lessThan">
      <formula>0</formula>
    </cfRule>
    <cfRule type="cellIs" dxfId="140" priority="512" stopIfTrue="1" operator="between">
      <formula>#REF!</formula>
      <formula>0</formula>
    </cfRule>
    <cfRule type="cellIs" dxfId="139" priority="511" stopIfTrue="1" operator="between">
      <formula>#REF!</formula>
      <formula>#REF!</formula>
    </cfRule>
  </conditionalFormatting>
  <conditionalFormatting sqref="AX11">
    <cfRule type="cellIs" dxfId="138" priority="787" stopIfTrue="1" operator="lessThan">
      <formula>0</formula>
    </cfRule>
  </conditionalFormatting>
  <conditionalFormatting sqref="AX11:AX12">
    <cfRule type="cellIs" dxfId="137" priority="123" stopIfTrue="1" operator="between">
      <formula>#REF!</formula>
      <formula>0</formula>
    </cfRule>
    <cfRule type="cellIs" dxfId="136" priority="122" stopIfTrue="1" operator="between">
      <formula>#REF!</formula>
      <formula>#REF!</formula>
    </cfRule>
  </conditionalFormatting>
  <conditionalFormatting sqref="AX12">
    <cfRule type="cellIs" dxfId="135" priority="124" stopIfTrue="1" operator="lessThan">
      <formula>0</formula>
    </cfRule>
  </conditionalFormatting>
  <conditionalFormatting sqref="AX14:AX15">
    <cfRule type="cellIs" dxfId="134" priority="272" stopIfTrue="1" operator="between">
      <formula>#REF!</formula>
      <formula>0</formula>
    </cfRule>
    <cfRule type="cellIs" dxfId="133" priority="271" stopIfTrue="1" operator="between">
      <formula>#REF!</formula>
      <formula>#REF!</formula>
    </cfRule>
    <cfRule type="cellIs" dxfId="132" priority="273" stopIfTrue="1" operator="lessThan">
      <formula>0</formula>
    </cfRule>
  </conditionalFormatting>
  <conditionalFormatting sqref="AX23">
    <cfRule type="cellIs" dxfId="131" priority="30" stopIfTrue="1" operator="between">
      <formula>#REF!</formula>
      <formula>#REF!</formula>
    </cfRule>
    <cfRule type="cellIs" dxfId="130" priority="31" stopIfTrue="1" operator="between">
      <formula>#REF!</formula>
      <formula>0</formula>
    </cfRule>
    <cfRule type="cellIs" dxfId="129" priority="32" stopIfTrue="1" operator="lessThan">
      <formula>0</formula>
    </cfRule>
  </conditionalFormatting>
  <conditionalFormatting sqref="AX32">
    <cfRule type="cellIs" dxfId="128" priority="2163" stopIfTrue="1" operator="between">
      <formula>#REF!</formula>
      <formula>0</formula>
    </cfRule>
    <cfRule type="cellIs" dxfId="127" priority="2162" stopIfTrue="1" operator="between">
      <formula>#REF!</formula>
      <formula>#REF!</formula>
    </cfRule>
    <cfRule type="cellIs" dxfId="126" priority="2164" stopIfTrue="1" operator="lessThan">
      <formula>0</formula>
    </cfRule>
  </conditionalFormatting>
  <conditionalFormatting sqref="AZ9">
    <cfRule type="cellIs" dxfId="125" priority="2650" stopIfTrue="1" operator="lessThan">
      <formula>0</formula>
    </cfRule>
  </conditionalFormatting>
  <conditionalFormatting sqref="AZ9:BA9">
    <cfRule type="cellIs" dxfId="124" priority="2649" stopIfTrue="1" operator="between">
      <formula>#REF!</formula>
      <formula>0</formula>
    </cfRule>
    <cfRule type="cellIs" dxfId="123" priority="2648" stopIfTrue="1" operator="between">
      <formula>#REF!</formula>
      <formula>#REF!</formula>
    </cfRule>
  </conditionalFormatting>
  <conditionalFormatting sqref="BA9">
    <cfRule type="cellIs" dxfId="122" priority="265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zoomScale="60" zoomScaleNormal="30" workbookViewId="0">
      <selection activeCell="N56" sqref="N56:N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1" t="s">
        <v>72</v>
      </c>
      <c r="H2" s="16" t="s">
        <v>73</v>
      </c>
      <c r="I2" s="794">
        <v>45280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2"/>
      <c r="H3" s="18" t="s">
        <v>75</v>
      </c>
      <c r="I3" s="79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3" t="s">
        <v>76</v>
      </c>
      <c r="G5" s="793"/>
      <c r="H5" s="793"/>
      <c r="I5" s="793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3" t="s">
        <v>78</v>
      </c>
      <c r="F6" s="793"/>
      <c r="G6" s="793"/>
      <c r="H6" s="793"/>
      <c r="I6" s="793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0" t="s">
        <v>82</v>
      </c>
      <c r="J9" s="781"/>
      <c r="K9" s="781"/>
      <c r="L9" s="781"/>
      <c r="M9" s="765" t="s">
        <v>83</v>
      </c>
      <c r="N9" s="766"/>
      <c r="O9" s="766"/>
      <c r="P9" s="766"/>
      <c r="Q9" s="759" t="s">
        <v>84</v>
      </c>
      <c r="R9" s="760"/>
      <c r="S9" s="760"/>
      <c r="T9" s="760"/>
      <c r="U9" s="761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99" t="s">
        <v>94</v>
      </c>
      <c r="S10" s="800"/>
      <c r="T10" s="801" t="s">
        <v>95</v>
      </c>
      <c r="U10" s="80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8.8000000000000007</v>
      </c>
      <c r="E12" s="19"/>
      <c r="F12" s="787" t="s">
        <v>111</v>
      </c>
      <c r="G12" s="28" t="s">
        <v>112</v>
      </c>
      <c r="H12" s="29"/>
      <c r="I12" s="796" t="s">
        <v>16</v>
      </c>
      <c r="J12" s="770"/>
      <c r="K12" s="776"/>
      <c r="L12" s="770"/>
      <c r="M12" s="762" t="s">
        <v>113</v>
      </c>
      <c r="N12" s="746" t="s">
        <v>114</v>
      </c>
      <c r="O12" s="746" t="s">
        <v>115</v>
      </c>
      <c r="P12" s="767" t="s">
        <v>116</v>
      </c>
      <c r="Q12" s="755" t="s">
        <v>117</v>
      </c>
      <c r="R12" s="756"/>
      <c r="S12" s="756"/>
      <c r="T12" s="756"/>
      <c r="U12" s="803"/>
      <c r="V12" s="96" t="s">
        <v>118</v>
      </c>
      <c r="W12" s="49"/>
      <c r="Z12" s="197" t="str">
        <f ca="1">IF(S12="","",(S12-TODAY()))</f>
        <v/>
      </c>
      <c r="AA12" s="198"/>
    </row>
    <row r="13" spans="1:262" ht="30" customHeight="1">
      <c r="A13" s="2">
        <v>1</v>
      </c>
      <c r="B13" s="30"/>
      <c r="C13" s="2">
        <v>17</v>
      </c>
      <c r="D13" s="30"/>
      <c r="E13" s="19"/>
      <c r="F13" s="788"/>
      <c r="G13" s="32"/>
      <c r="H13" s="33"/>
      <c r="I13" s="797"/>
      <c r="J13" s="771"/>
      <c r="K13" s="777"/>
      <c r="L13" s="771"/>
      <c r="M13" s="763"/>
      <c r="N13" s="747"/>
      <c r="O13" s="747"/>
      <c r="P13" s="768"/>
      <c r="Q13" s="97" t="s">
        <v>119</v>
      </c>
      <c r="R13" s="98">
        <v>4427.8</v>
      </c>
      <c r="S13" s="99">
        <v>45283</v>
      </c>
      <c r="T13" s="100">
        <f>R13-H27</f>
        <v>5.8999999999996362</v>
      </c>
      <c r="U13" s="101">
        <f>S13-I2</f>
        <v>3</v>
      </c>
      <c r="V13" s="102" t="s">
        <v>120</v>
      </c>
      <c r="W13" s="49"/>
      <c r="Z13" s="197"/>
      <c r="AA13" s="198"/>
    </row>
    <row r="14" spans="1:262" ht="30" customHeight="1">
      <c r="A14" s="2">
        <v>2</v>
      </c>
      <c r="B14" s="30"/>
      <c r="C14" s="2">
        <v>18</v>
      </c>
      <c r="D14" s="30">
        <v>2.5</v>
      </c>
      <c r="E14" s="19"/>
      <c r="F14" s="788"/>
      <c r="G14" s="32"/>
      <c r="H14" s="33"/>
      <c r="I14" s="797"/>
      <c r="J14" s="771"/>
      <c r="K14" s="777"/>
      <c r="L14" s="771"/>
      <c r="M14" s="763"/>
      <c r="N14" s="747"/>
      <c r="O14" s="747"/>
      <c r="P14" s="768"/>
      <c r="Q14" s="103" t="s">
        <v>121</v>
      </c>
      <c r="R14" s="104">
        <v>4437.8</v>
      </c>
      <c r="S14" s="105"/>
      <c r="T14" s="106">
        <f>R14-H27</f>
        <v>15.899999999999636</v>
      </c>
      <c r="U14" s="107"/>
      <c r="V14" s="108"/>
      <c r="W14" s="49"/>
      <c r="Z14" s="197"/>
      <c r="AA14" s="198"/>
    </row>
    <row r="15" spans="1:262" ht="30" customHeight="1">
      <c r="A15" s="2">
        <v>3</v>
      </c>
      <c r="B15" s="34"/>
      <c r="C15" s="2">
        <v>19</v>
      </c>
      <c r="D15" s="30">
        <v>1.6</v>
      </c>
      <c r="E15" s="19"/>
      <c r="F15" s="788"/>
      <c r="G15" s="32"/>
      <c r="H15" s="33"/>
      <c r="I15" s="797"/>
      <c r="J15" s="771"/>
      <c r="K15" s="777"/>
      <c r="L15" s="771"/>
      <c r="M15" s="763"/>
      <c r="N15" s="747"/>
      <c r="O15" s="747"/>
      <c r="P15" s="768"/>
      <c r="Q15" s="103" t="s">
        <v>122</v>
      </c>
      <c r="R15" s="104">
        <v>4438.1000000000004</v>
      </c>
      <c r="S15" s="105"/>
      <c r="T15" s="109">
        <f>R15-H27</f>
        <v>16.199999999999818</v>
      </c>
      <c r="U15" s="107"/>
      <c r="V15" s="108"/>
      <c r="W15" s="49"/>
      <c r="Z15" s="197"/>
      <c r="AA15" s="198"/>
    </row>
    <row r="16" spans="1:262" ht="30" customHeight="1">
      <c r="A16" s="2">
        <v>4</v>
      </c>
      <c r="B16" s="30"/>
      <c r="C16" s="2">
        <v>20</v>
      </c>
      <c r="D16" s="30"/>
      <c r="E16" s="19"/>
      <c r="F16" s="788"/>
      <c r="G16" s="32"/>
      <c r="H16" s="33"/>
      <c r="I16" s="797"/>
      <c r="J16" s="771"/>
      <c r="K16" s="777"/>
      <c r="L16" s="771"/>
      <c r="M16" s="763"/>
      <c r="N16" s="747"/>
      <c r="O16" s="747"/>
      <c r="P16" s="768"/>
      <c r="Q16" s="110" t="s">
        <v>123</v>
      </c>
      <c r="R16" s="111">
        <v>4463.1000000000004</v>
      </c>
      <c r="S16" s="112" t="s">
        <v>23</v>
      </c>
      <c r="T16" s="109">
        <f>R16-H27</f>
        <v>41.199999999999818</v>
      </c>
      <c r="U16" s="113"/>
      <c r="V16" s="108"/>
      <c r="W16" s="49"/>
      <c r="Z16" s="197"/>
      <c r="AA16" s="198"/>
    </row>
    <row r="17" spans="1:27" ht="30" customHeight="1">
      <c r="A17" s="2">
        <v>5</v>
      </c>
      <c r="B17" s="34"/>
      <c r="C17" s="2">
        <v>21</v>
      </c>
      <c r="D17" s="30"/>
      <c r="E17" s="19"/>
      <c r="F17" s="788"/>
      <c r="G17" s="32"/>
      <c r="H17" s="33"/>
      <c r="I17" s="797"/>
      <c r="J17" s="771"/>
      <c r="K17" s="777"/>
      <c r="L17" s="771"/>
      <c r="M17" s="763"/>
      <c r="N17" s="747"/>
      <c r="O17" s="747"/>
      <c r="P17" s="768"/>
      <c r="Q17" s="114" t="s">
        <v>124</v>
      </c>
      <c r="R17" s="115">
        <v>4513.1000000000004</v>
      </c>
      <c r="S17" s="116">
        <v>45448</v>
      </c>
      <c r="T17" s="100">
        <f>R17-H27</f>
        <v>91.199999999999818</v>
      </c>
      <c r="U17" s="117">
        <f>S17-I2</f>
        <v>168</v>
      </c>
      <c r="V17" s="118"/>
      <c r="W17" s="49"/>
      <c r="Z17" s="197"/>
      <c r="AA17" s="198"/>
    </row>
    <row r="18" spans="1:27" ht="30" customHeight="1">
      <c r="A18" s="2">
        <v>6</v>
      </c>
      <c r="B18" s="30"/>
      <c r="C18" s="2">
        <v>22</v>
      </c>
      <c r="D18" s="30"/>
      <c r="E18" s="19"/>
      <c r="F18" s="788"/>
      <c r="G18" s="32"/>
      <c r="H18" s="33"/>
      <c r="I18" s="797"/>
      <c r="J18" s="771"/>
      <c r="K18" s="777"/>
      <c r="L18" s="771"/>
      <c r="M18" s="763"/>
      <c r="N18" s="747"/>
      <c r="O18" s="747"/>
      <c r="P18" s="768"/>
      <c r="Q18" s="114" t="s">
        <v>125</v>
      </c>
      <c r="R18" s="119">
        <v>4563.1000000000004</v>
      </c>
      <c r="S18" s="116">
        <v>45356</v>
      </c>
      <c r="T18" s="119">
        <f>R18-H27</f>
        <v>141.19999999999982</v>
      </c>
      <c r="U18" s="117">
        <f>S18-I2</f>
        <v>76</v>
      </c>
      <c r="V18" s="120" t="s">
        <v>126</v>
      </c>
      <c r="W18" s="49"/>
      <c r="Z18" s="197"/>
      <c r="AA18" s="198"/>
    </row>
    <row r="19" spans="1:27" ht="30" customHeight="1">
      <c r="A19" s="2">
        <v>7</v>
      </c>
      <c r="B19" s="34"/>
      <c r="C19" s="2">
        <v>23</v>
      </c>
      <c r="D19" s="30"/>
      <c r="E19" s="19"/>
      <c r="F19" s="788"/>
      <c r="G19" s="32"/>
      <c r="H19" s="33"/>
      <c r="I19" s="797"/>
      <c r="J19" s="771"/>
      <c r="K19" s="777"/>
      <c r="L19" s="771"/>
      <c r="M19" s="763"/>
      <c r="N19" s="747"/>
      <c r="O19" s="747"/>
      <c r="P19" s="768"/>
      <c r="Q19" s="121" t="s">
        <v>127</v>
      </c>
      <c r="R19" s="122">
        <v>4499.6000000000004</v>
      </c>
      <c r="S19" s="123"/>
      <c r="T19" s="122">
        <f>R19-H27</f>
        <v>77.699999999999818</v>
      </c>
      <c r="U19" s="124"/>
      <c r="V19" s="125" t="s">
        <v>128</v>
      </c>
      <c r="W19" s="49"/>
      <c r="Z19" s="197"/>
      <c r="AA19" s="198"/>
    </row>
    <row r="20" spans="1:27" ht="30" customHeight="1">
      <c r="A20" s="2">
        <v>8</v>
      </c>
      <c r="B20" s="30"/>
      <c r="C20" s="2">
        <v>24</v>
      </c>
      <c r="D20" s="30"/>
      <c r="E20" s="19"/>
      <c r="F20" s="788"/>
      <c r="G20" s="32"/>
      <c r="H20" s="33"/>
      <c r="I20" s="797"/>
      <c r="J20" s="771"/>
      <c r="K20" s="777"/>
      <c r="L20" s="771"/>
      <c r="M20" s="763"/>
      <c r="N20" s="747"/>
      <c r="O20" s="747"/>
      <c r="P20" s="768"/>
      <c r="Q20" s="126" t="s">
        <v>129</v>
      </c>
      <c r="R20" s="122">
        <v>4499.6000000000004</v>
      </c>
      <c r="S20" s="127">
        <v>45746</v>
      </c>
      <c r="T20" s="122">
        <f>R20-H27</f>
        <v>77.699999999999818</v>
      </c>
      <c r="U20" s="128">
        <f>S20-I2</f>
        <v>466</v>
      </c>
      <c r="V20" s="129"/>
      <c r="W20" s="49"/>
      <c r="Z20" s="197"/>
      <c r="AA20" s="198"/>
    </row>
    <row r="21" spans="1:27" ht="30" customHeight="1">
      <c r="A21" s="2">
        <v>9</v>
      </c>
      <c r="B21" s="34"/>
      <c r="C21" s="2">
        <v>25</v>
      </c>
      <c r="D21" s="34"/>
      <c r="E21" s="19"/>
      <c r="F21" s="788"/>
      <c r="G21" s="32"/>
      <c r="H21" s="33"/>
      <c r="I21" s="797"/>
      <c r="J21" s="771"/>
      <c r="K21" s="777"/>
      <c r="L21" s="771"/>
      <c r="M21" s="763"/>
      <c r="N21" s="747"/>
      <c r="O21" s="747"/>
      <c r="P21" s="768"/>
      <c r="Q21" s="130" t="s">
        <v>130</v>
      </c>
      <c r="R21" s="122">
        <v>4710</v>
      </c>
      <c r="S21" s="131">
        <v>45855</v>
      </c>
      <c r="T21" s="122">
        <f>R21-H27</f>
        <v>288.09999999999945</v>
      </c>
      <c r="U21" s="128">
        <f>S21-I2</f>
        <v>575</v>
      </c>
      <c r="V21" s="120"/>
      <c r="W21" s="49"/>
      <c r="Z21" s="197"/>
      <c r="AA21" s="198"/>
    </row>
    <row r="22" spans="1:27" ht="30" customHeight="1">
      <c r="A22" s="2">
        <v>10</v>
      </c>
      <c r="B22" s="30"/>
      <c r="C22" s="2">
        <v>26</v>
      </c>
      <c r="D22" s="34"/>
      <c r="E22" s="19"/>
      <c r="F22" s="788"/>
      <c r="G22" s="32"/>
      <c r="H22" s="33"/>
      <c r="I22" s="797"/>
      <c r="J22" s="771"/>
      <c r="K22" s="777"/>
      <c r="L22" s="771"/>
      <c r="M22" s="763"/>
      <c r="N22" s="747"/>
      <c r="O22" s="747"/>
      <c r="P22" s="768"/>
      <c r="Q22" s="130" t="s">
        <v>131</v>
      </c>
      <c r="R22" s="122">
        <v>4656.5</v>
      </c>
      <c r="S22" s="123"/>
      <c r="T22" s="122">
        <f>R22-H27</f>
        <v>234.59999999999945</v>
      </c>
      <c r="U22" s="124"/>
      <c r="V22" s="120"/>
      <c r="W22" s="49"/>
      <c r="Z22" s="197"/>
      <c r="AA22" s="198"/>
    </row>
    <row r="23" spans="1:27" ht="30" customHeight="1">
      <c r="A23" s="2">
        <v>11</v>
      </c>
      <c r="B23" s="30"/>
      <c r="C23" s="2">
        <v>27</v>
      </c>
      <c r="D23" s="34"/>
      <c r="E23" s="19"/>
      <c r="F23" s="788"/>
      <c r="G23" s="31"/>
      <c r="H23" s="33"/>
      <c r="I23" s="797"/>
      <c r="J23" s="771"/>
      <c r="K23" s="777"/>
      <c r="L23" s="771"/>
      <c r="M23" s="763"/>
      <c r="N23" s="747"/>
      <c r="O23" s="747"/>
      <c r="P23" s="768"/>
      <c r="Q23" s="132" t="s">
        <v>132</v>
      </c>
      <c r="R23" s="122">
        <v>4515.2</v>
      </c>
      <c r="S23" s="131">
        <v>45416</v>
      </c>
      <c r="T23" s="122">
        <f>R23-H27</f>
        <v>93.299999999999272</v>
      </c>
      <c r="U23" s="128">
        <f>S23-I2</f>
        <v>136</v>
      </c>
      <c r="V23" s="133"/>
      <c r="W23" s="49"/>
      <c r="Z23" s="197"/>
      <c r="AA23" s="198"/>
    </row>
    <row r="24" spans="1:27" ht="30" customHeight="1">
      <c r="A24" s="2">
        <v>12</v>
      </c>
      <c r="B24" s="30"/>
      <c r="C24" s="2">
        <v>28</v>
      </c>
      <c r="D24" s="30"/>
      <c r="E24" s="19"/>
      <c r="F24" s="788"/>
      <c r="G24" s="31"/>
      <c r="H24" s="33"/>
      <c r="I24" s="797"/>
      <c r="J24" s="771"/>
      <c r="K24" s="777"/>
      <c r="L24" s="771"/>
      <c r="M24" s="763"/>
      <c r="N24" s="747"/>
      <c r="O24" s="747"/>
      <c r="P24" s="768"/>
      <c r="Q24" s="134" t="s">
        <v>133</v>
      </c>
      <c r="R24" s="135">
        <v>4515.2</v>
      </c>
      <c r="S24" s="136">
        <v>45420</v>
      </c>
      <c r="T24" s="135">
        <f>R24-H27</f>
        <v>93.299999999999272</v>
      </c>
      <c r="U24" s="128">
        <f>S24-I2</f>
        <v>140</v>
      </c>
      <c r="V24" s="137" t="s">
        <v>134</v>
      </c>
      <c r="W24" s="49"/>
      <c r="Z24" s="197" t="str">
        <f ca="1">IF(S15="","",(S15-TODAY()))</f>
        <v/>
      </c>
      <c r="AA24" s="198"/>
    </row>
    <row r="25" spans="1:27" ht="30" customHeight="1">
      <c r="A25" s="2">
        <v>13</v>
      </c>
      <c r="B25" s="34"/>
      <c r="C25" s="2">
        <v>29</v>
      </c>
      <c r="D25" s="30"/>
      <c r="E25" s="19"/>
      <c r="F25" s="788"/>
      <c r="H25" s="33"/>
      <c r="I25" s="797"/>
      <c r="J25" s="771"/>
      <c r="K25" s="777"/>
      <c r="L25" s="771"/>
      <c r="M25" s="763"/>
      <c r="N25" s="747"/>
      <c r="O25" s="747"/>
      <c r="P25" s="768"/>
      <c r="Q25" s="132" t="s">
        <v>135</v>
      </c>
      <c r="R25" s="138"/>
      <c r="S25" s="136">
        <v>45299</v>
      </c>
      <c r="T25" s="138"/>
      <c r="U25" s="128">
        <f>S25-I2</f>
        <v>19</v>
      </c>
      <c r="V25" s="125" t="s">
        <v>128</v>
      </c>
      <c r="W25" s="49"/>
      <c r="Z25" s="197"/>
      <c r="AA25" s="198"/>
    </row>
    <row r="26" spans="1:27" ht="30" customHeight="1">
      <c r="A26" s="2">
        <v>14</v>
      </c>
      <c r="B26" s="30">
        <v>1.8</v>
      </c>
      <c r="C26" s="2">
        <v>30</v>
      </c>
      <c r="D26" s="30"/>
      <c r="E26" s="19"/>
      <c r="F26" s="788"/>
      <c r="H26" s="35"/>
      <c r="I26" s="797"/>
      <c r="J26" s="771"/>
      <c r="K26" s="777"/>
      <c r="L26" s="771"/>
      <c r="M26" s="763"/>
      <c r="N26" s="747"/>
      <c r="O26" s="747"/>
      <c r="P26" s="768"/>
      <c r="Q26" s="130" t="s">
        <v>136</v>
      </c>
      <c r="R26" s="139"/>
      <c r="S26" s="131">
        <v>45358</v>
      </c>
      <c r="T26" s="139"/>
      <c r="U26" s="140">
        <f>S26-I2</f>
        <v>78</v>
      </c>
      <c r="V26" s="102"/>
      <c r="W26" s="49"/>
      <c r="Z26" s="197"/>
      <c r="AA26" s="198"/>
    </row>
    <row r="27" spans="1:27" ht="30" customHeight="1">
      <c r="A27" s="2">
        <v>15</v>
      </c>
      <c r="B27" s="30">
        <v>1.2</v>
      </c>
      <c r="C27" s="2">
        <v>31</v>
      </c>
      <c r="D27" s="30"/>
      <c r="E27" s="19"/>
      <c r="F27" s="788"/>
      <c r="G27" s="31" t="s">
        <v>137</v>
      </c>
      <c r="H27" s="33">
        <f>4413.1+B12</f>
        <v>4421.9000000000005</v>
      </c>
      <c r="I27" s="797"/>
      <c r="J27" s="771"/>
      <c r="K27" s="777"/>
      <c r="L27" s="771"/>
      <c r="M27" s="763"/>
      <c r="N27" s="747"/>
      <c r="O27" s="747"/>
      <c r="P27" s="768"/>
      <c r="Q27" s="141" t="s">
        <v>138</v>
      </c>
      <c r="R27" s="142"/>
      <c r="S27" s="143">
        <v>45578</v>
      </c>
      <c r="T27" s="142"/>
      <c r="U27" s="140">
        <f>S27-I2</f>
        <v>298</v>
      </c>
      <c r="V27" s="102"/>
      <c r="W27" s="49"/>
      <c r="Z27" s="197"/>
      <c r="AA27" s="198"/>
    </row>
    <row r="28" spans="1:27" ht="30" customHeight="1">
      <c r="A28" s="2">
        <v>16</v>
      </c>
      <c r="B28" s="30">
        <v>1.7</v>
      </c>
      <c r="E28" s="19"/>
      <c r="F28" s="788"/>
      <c r="G28" s="36">
        <f>5694.3+B12</f>
        <v>5703.1</v>
      </c>
      <c r="H28" s="33"/>
      <c r="I28" s="797"/>
      <c r="J28" s="771"/>
      <c r="K28" s="777"/>
      <c r="L28" s="771"/>
      <c r="M28" s="763"/>
      <c r="N28" s="747"/>
      <c r="O28" s="747"/>
      <c r="P28" s="768"/>
      <c r="Q28" s="144"/>
      <c r="R28" s="142"/>
      <c r="S28" s="145"/>
      <c r="T28" s="142"/>
      <c r="U28" s="146"/>
      <c r="V28" s="102"/>
      <c r="W28" s="49"/>
      <c r="Z28" s="197"/>
      <c r="AA28" s="198"/>
    </row>
    <row r="29" spans="1:27" ht="30" customHeight="1">
      <c r="E29" s="19"/>
      <c r="F29" s="788"/>
      <c r="G29" s="31"/>
      <c r="H29" s="33"/>
      <c r="I29" s="797"/>
      <c r="J29" s="771"/>
      <c r="K29" s="777"/>
      <c r="L29" s="771"/>
      <c r="M29" s="763"/>
      <c r="N29" s="747"/>
      <c r="O29" s="747"/>
      <c r="P29" s="768"/>
      <c r="Q29" s="144"/>
      <c r="R29" s="142"/>
      <c r="S29" s="145"/>
      <c r="T29" s="142"/>
      <c r="U29" s="146"/>
      <c r="V29" s="102"/>
      <c r="W29" s="49"/>
      <c r="Z29" s="197"/>
      <c r="AA29" s="198"/>
    </row>
    <row r="30" spans="1:27" ht="30" customHeight="1">
      <c r="E30" s="19"/>
      <c r="F30" s="788"/>
      <c r="G30" s="31" t="s">
        <v>139</v>
      </c>
      <c r="H30" s="33"/>
      <c r="I30" s="797"/>
      <c r="J30" s="771"/>
      <c r="K30" s="777"/>
      <c r="L30" s="771"/>
      <c r="M30" s="763"/>
      <c r="N30" s="747"/>
      <c r="O30" s="747"/>
      <c r="P30" s="768"/>
      <c r="Q30" s="147"/>
      <c r="R30" s="142"/>
      <c r="S30" s="148"/>
      <c r="T30" s="142"/>
      <c r="U30" s="149"/>
      <c r="V30" s="102"/>
      <c r="W30" s="49"/>
      <c r="Z30" s="197"/>
      <c r="AA30" s="198"/>
    </row>
    <row r="31" spans="1:27" ht="30" customHeight="1">
      <c r="B31" s="37"/>
      <c r="E31" s="19"/>
      <c r="F31" s="788"/>
      <c r="G31" s="36">
        <f>5260.5+B12</f>
        <v>5269.3</v>
      </c>
      <c r="H31" s="33"/>
      <c r="I31" s="797"/>
      <c r="J31" s="771"/>
      <c r="K31" s="777"/>
      <c r="L31" s="771"/>
      <c r="M31" s="763"/>
      <c r="N31" s="747"/>
      <c r="O31" s="747"/>
      <c r="P31" s="768"/>
      <c r="Q31" s="804" t="s">
        <v>140</v>
      </c>
      <c r="R31" s="805"/>
      <c r="S31" s="805"/>
      <c r="T31" s="805"/>
      <c r="U31" s="806"/>
      <c r="V31" s="150"/>
      <c r="W31" s="49"/>
      <c r="Z31" s="197"/>
      <c r="AA31" s="198"/>
    </row>
    <row r="32" spans="1:27" ht="30" customHeight="1">
      <c r="E32" s="19"/>
      <c r="F32" s="788"/>
      <c r="H32" s="36"/>
      <c r="I32" s="797"/>
      <c r="J32" s="771"/>
      <c r="K32" s="777"/>
      <c r="L32" s="771"/>
      <c r="M32" s="763"/>
      <c r="N32" s="747"/>
      <c r="O32" s="747"/>
      <c r="P32" s="768"/>
      <c r="Q32" s="151" t="s">
        <v>141</v>
      </c>
      <c r="R32" s="122">
        <v>4737.8</v>
      </c>
      <c r="S32" s="152"/>
      <c r="T32" s="122">
        <f>R32-H27</f>
        <v>315.89999999999964</v>
      </c>
      <c r="U32" s="153"/>
      <c r="V32" s="150"/>
      <c r="W32" s="49"/>
      <c r="Z32" s="197"/>
      <c r="AA32" s="198"/>
    </row>
    <row r="33" spans="5:27" ht="30" customHeight="1">
      <c r="E33" s="19"/>
      <c r="F33" s="788"/>
      <c r="G33" s="32"/>
      <c r="H33" s="33"/>
      <c r="I33" s="797"/>
      <c r="J33" s="771"/>
      <c r="K33" s="777"/>
      <c r="L33" s="771"/>
      <c r="M33" s="763"/>
      <c r="N33" s="747"/>
      <c r="O33" s="747"/>
      <c r="P33" s="768"/>
      <c r="Q33" s="130" t="s">
        <v>142</v>
      </c>
      <c r="R33" s="154">
        <v>4583.1000000000004</v>
      </c>
      <c r="S33" s="116">
        <v>45590</v>
      </c>
      <c r="T33" s="155">
        <f>R33-H27</f>
        <v>161.19999999999982</v>
      </c>
      <c r="U33" s="117">
        <f>S33-I2</f>
        <v>310</v>
      </c>
      <c r="V33" s="156" t="s">
        <v>143</v>
      </c>
      <c r="W33" s="49"/>
      <c r="Z33" s="197"/>
      <c r="AA33" s="198"/>
    </row>
    <row r="34" spans="5:27" ht="30" customHeight="1">
      <c r="E34" s="19"/>
      <c r="F34" s="788"/>
      <c r="G34" s="32"/>
      <c r="H34" s="33"/>
      <c r="I34" s="797"/>
      <c r="J34" s="771"/>
      <c r="K34" s="777"/>
      <c r="L34" s="771"/>
      <c r="M34" s="763"/>
      <c r="N34" s="747"/>
      <c r="O34" s="747"/>
      <c r="P34" s="768"/>
      <c r="Q34" s="130"/>
      <c r="R34" s="122"/>
      <c r="S34" s="123"/>
      <c r="T34" s="122"/>
      <c r="U34" s="113"/>
      <c r="V34" s="157" t="s">
        <v>120</v>
      </c>
      <c r="W34" s="49"/>
      <c r="Z34" s="197"/>
      <c r="AA34" s="198"/>
    </row>
    <row r="35" spans="5:27" ht="30" customHeight="1">
      <c r="E35" s="19"/>
      <c r="F35" s="788"/>
      <c r="G35" s="32"/>
      <c r="H35" s="33"/>
      <c r="I35" s="797"/>
      <c r="J35" s="771"/>
      <c r="K35" s="777"/>
      <c r="L35" s="771"/>
      <c r="M35" s="763"/>
      <c r="N35" s="747"/>
      <c r="O35" s="747"/>
      <c r="P35" s="768"/>
      <c r="Q35" s="130"/>
      <c r="R35" s="135"/>
      <c r="S35" s="158"/>
      <c r="T35" s="122"/>
      <c r="U35" s="159"/>
      <c r="V35" s="108"/>
      <c r="W35" s="49"/>
      <c r="Z35" s="197"/>
      <c r="AA35" s="198"/>
    </row>
    <row r="36" spans="5:27" ht="30" customHeight="1">
      <c r="E36" s="19"/>
      <c r="F36" s="788"/>
      <c r="G36" s="32"/>
      <c r="H36" s="33"/>
      <c r="I36" s="797"/>
      <c r="J36" s="771"/>
      <c r="K36" s="777"/>
      <c r="L36" s="771"/>
      <c r="M36" s="763"/>
      <c r="N36" s="747"/>
      <c r="O36" s="747"/>
      <c r="P36" s="768"/>
      <c r="Q36" s="804" t="s">
        <v>144</v>
      </c>
      <c r="R36" s="805"/>
      <c r="S36" s="805"/>
      <c r="T36" s="805"/>
      <c r="U36" s="806"/>
      <c r="V36" s="108"/>
      <c r="W36" s="49"/>
      <c r="Z36" s="197"/>
      <c r="AA36" s="198"/>
    </row>
    <row r="37" spans="5:27" ht="30" customHeight="1">
      <c r="E37" s="19"/>
      <c r="F37" s="788"/>
      <c r="G37" s="32"/>
      <c r="H37" s="33"/>
      <c r="I37" s="797"/>
      <c r="J37" s="771"/>
      <c r="K37" s="777"/>
      <c r="L37" s="771"/>
      <c r="M37" s="763"/>
      <c r="N37" s="747"/>
      <c r="O37" s="747"/>
      <c r="P37" s="768"/>
      <c r="Q37" s="130"/>
      <c r="R37" s="109"/>
      <c r="S37" s="112"/>
      <c r="T37" s="160"/>
      <c r="U37" s="107"/>
      <c r="V37" s="35"/>
      <c r="W37" s="49"/>
      <c r="Z37" s="197"/>
      <c r="AA37" s="198"/>
    </row>
    <row r="38" spans="5:27" ht="30" customHeight="1">
      <c r="E38" s="19"/>
      <c r="F38" s="788"/>
      <c r="G38" s="32"/>
      <c r="H38" s="33"/>
      <c r="I38" s="797"/>
      <c r="J38" s="771"/>
      <c r="K38" s="777"/>
      <c r="L38" s="771"/>
      <c r="M38" s="763"/>
      <c r="N38" s="747"/>
      <c r="O38" s="747"/>
      <c r="P38" s="768"/>
      <c r="Q38" s="130" t="s">
        <v>145</v>
      </c>
      <c r="R38" s="109">
        <v>4669.3</v>
      </c>
      <c r="S38" s="112"/>
      <c r="T38" s="98">
        <f>R38-H27</f>
        <v>247.39999999999964</v>
      </c>
      <c r="U38" s="161"/>
      <c r="V38" s="162" t="s">
        <v>146</v>
      </c>
      <c r="W38" s="49"/>
      <c r="Z38" s="197"/>
      <c r="AA38" s="198"/>
    </row>
    <row r="39" spans="5:27" ht="30" customHeight="1">
      <c r="E39" s="19"/>
      <c r="F39" s="788"/>
      <c r="G39" s="32"/>
      <c r="H39" s="33"/>
      <c r="I39" s="797"/>
      <c r="J39" s="771"/>
      <c r="K39" s="777"/>
      <c r="L39" s="771"/>
      <c r="M39" s="763"/>
      <c r="N39" s="747"/>
      <c r="O39" s="747"/>
      <c r="P39" s="768"/>
      <c r="Q39" s="163" t="s">
        <v>147</v>
      </c>
      <c r="R39" s="122">
        <v>4915.2</v>
      </c>
      <c r="S39" s="123"/>
      <c r="T39" s="122">
        <f>R39-H27</f>
        <v>493.29999999999927</v>
      </c>
      <c r="U39" s="164"/>
      <c r="V39" s="157" t="s">
        <v>120</v>
      </c>
      <c r="W39" s="49"/>
      <c r="Z39" s="197"/>
      <c r="AA39" s="198"/>
    </row>
    <row r="40" spans="5:27" ht="30" customHeight="1">
      <c r="E40" s="19"/>
      <c r="F40" s="788"/>
      <c r="G40" s="32"/>
      <c r="H40" s="33"/>
      <c r="I40" s="797"/>
      <c r="J40" s="771"/>
      <c r="K40" s="777"/>
      <c r="L40" s="771"/>
      <c r="M40" s="763"/>
      <c r="N40" s="747"/>
      <c r="O40" s="747"/>
      <c r="P40" s="768"/>
      <c r="Q40" s="151" t="s">
        <v>148</v>
      </c>
      <c r="R40" s="139"/>
      <c r="S40" s="116">
        <v>45578</v>
      </c>
      <c r="T40" s="139"/>
      <c r="U40" s="165">
        <f>S40-I2</f>
        <v>298</v>
      </c>
      <c r="V40" s="157"/>
      <c r="W40" s="49"/>
      <c r="Z40" s="197"/>
      <c r="AA40" s="198"/>
    </row>
    <row r="41" spans="5:27" ht="30" customHeight="1">
      <c r="E41" s="19"/>
      <c r="F41" s="788"/>
      <c r="G41" s="32"/>
      <c r="H41" s="33"/>
      <c r="I41" s="797"/>
      <c r="J41" s="771"/>
      <c r="K41" s="777"/>
      <c r="L41" s="771"/>
      <c r="M41" s="763"/>
      <c r="N41" s="747"/>
      <c r="O41" s="747"/>
      <c r="P41" s="768"/>
      <c r="Q41" s="130" t="s">
        <v>149</v>
      </c>
      <c r="R41" s="166"/>
      <c r="S41" s="131">
        <v>45322</v>
      </c>
      <c r="T41" s="167"/>
      <c r="U41" s="168">
        <f>S41-I2</f>
        <v>42</v>
      </c>
      <c r="V41" s="169"/>
      <c r="W41" s="49"/>
      <c r="Z41" s="197"/>
      <c r="AA41" s="198"/>
    </row>
    <row r="42" spans="5:27" ht="30" customHeight="1">
      <c r="E42" s="19"/>
      <c r="F42" s="788"/>
      <c r="G42" s="32"/>
      <c r="H42" s="33"/>
      <c r="I42" s="797"/>
      <c r="J42" s="771"/>
      <c r="K42" s="777"/>
      <c r="L42" s="771"/>
      <c r="M42" s="763"/>
      <c r="N42" s="747"/>
      <c r="O42" s="747"/>
      <c r="P42" s="768"/>
      <c r="Q42" s="130" t="s">
        <v>150</v>
      </c>
      <c r="R42" s="139"/>
      <c r="S42" s="131">
        <v>45328</v>
      </c>
      <c r="T42" s="170"/>
      <c r="U42" s="165">
        <f>S42-I2</f>
        <v>48</v>
      </c>
      <c r="V42" s="171" t="s">
        <v>151</v>
      </c>
      <c r="W42" s="49"/>
      <c r="Z42" s="197"/>
      <c r="AA42" s="198"/>
    </row>
    <row r="43" spans="5:27" ht="30" customHeight="1">
      <c r="E43" s="19"/>
      <c r="F43" s="789"/>
      <c r="G43" s="38"/>
      <c r="H43" s="39"/>
      <c r="I43" s="798"/>
      <c r="J43" s="772"/>
      <c r="K43" s="777"/>
      <c r="L43" s="772"/>
      <c r="M43" s="764"/>
      <c r="N43" s="748"/>
      <c r="O43" s="748"/>
      <c r="P43" s="769"/>
      <c r="Q43" s="130"/>
      <c r="R43" s="139"/>
      <c r="S43" s="123"/>
      <c r="T43" s="139"/>
      <c r="U43" s="113"/>
      <c r="V43" s="172">
        <v>700</v>
      </c>
      <c r="W43" s="49"/>
      <c r="Z43" s="197"/>
      <c r="AA43" s="198"/>
    </row>
    <row r="44" spans="5:27" ht="9.9499999999999993" customHeight="1" thickBo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3"/>
      <c r="R44" s="174"/>
      <c r="S44" s="175"/>
      <c r="T44" s="174"/>
      <c r="U44" s="176"/>
      <c r="V44" s="177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152</v>
      </c>
    </row>
    <row r="46" spans="5:27" ht="17.25" hidden="1" customHeight="1">
      <c r="E46" s="13"/>
      <c r="F46" s="15" t="s">
        <v>71</v>
      </c>
      <c r="G46" s="791" t="s">
        <v>72</v>
      </c>
      <c r="H46" s="16" t="s">
        <v>73</v>
      </c>
      <c r="I46" s="79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2"/>
      <c r="H47" s="18" t="s">
        <v>75</v>
      </c>
      <c r="I47" s="79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0" t="s">
        <v>153</v>
      </c>
      <c r="J53" s="781"/>
      <c r="K53" s="781"/>
      <c r="L53" s="781"/>
      <c r="M53" s="765" t="s">
        <v>154</v>
      </c>
      <c r="N53" s="766"/>
      <c r="O53" s="766"/>
      <c r="P53" s="766"/>
      <c r="Q53" s="759" t="s">
        <v>155</v>
      </c>
      <c r="R53" s="760"/>
      <c r="S53" s="760"/>
      <c r="T53" s="760"/>
      <c r="U53" s="761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8" t="s">
        <v>92</v>
      </c>
      <c r="R54" s="751" t="s">
        <v>156</v>
      </c>
      <c r="S54" s="752"/>
      <c r="T54" s="753" t="s">
        <v>157</v>
      </c>
      <c r="U54" s="754"/>
      <c r="V54" s="179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80" t="s">
        <v>104</v>
      </c>
      <c r="R55" s="181" t="s">
        <v>158</v>
      </c>
      <c r="S55" s="182" t="s">
        <v>159</v>
      </c>
      <c r="T55" s="181" t="s">
        <v>158</v>
      </c>
      <c r="U55" s="183" t="s">
        <v>160</v>
      </c>
      <c r="V55" s="184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35.32</v>
      </c>
      <c r="E56" s="19"/>
      <c r="F56" s="787" t="s">
        <v>161</v>
      </c>
      <c r="G56" s="28" t="s">
        <v>162</v>
      </c>
      <c r="H56" s="29"/>
      <c r="I56" s="796" t="s">
        <v>178</v>
      </c>
      <c r="J56" s="770" t="s">
        <v>195</v>
      </c>
      <c r="K56" s="776" t="s">
        <v>196</v>
      </c>
      <c r="L56" s="782" t="s">
        <v>198</v>
      </c>
      <c r="M56" s="762" t="s">
        <v>163</v>
      </c>
      <c r="N56" s="746" t="s">
        <v>164</v>
      </c>
      <c r="O56" s="746" t="s">
        <v>165</v>
      </c>
      <c r="P56" s="767" t="s">
        <v>116</v>
      </c>
      <c r="Q56" s="755" t="s">
        <v>117</v>
      </c>
      <c r="R56" s="756"/>
      <c r="S56" s="756"/>
      <c r="T56" s="756"/>
      <c r="U56" s="756"/>
      <c r="V56" s="96" t="s">
        <v>118</v>
      </c>
      <c r="W56" s="49"/>
      <c r="Z56" s="197" t="str">
        <f ca="1">IF(S56="","",(S56-TODAY()))</f>
        <v/>
      </c>
      <c r="AA56" s="198"/>
    </row>
    <row r="57" spans="1:27" ht="30" customHeight="1" thickTop="1" thickBot="1">
      <c r="A57" s="2">
        <v>1</v>
      </c>
      <c r="B57" s="30">
        <v>2</v>
      </c>
      <c r="C57" s="2">
        <v>17</v>
      </c>
      <c r="D57" s="30"/>
      <c r="E57" s="19"/>
      <c r="F57" s="788"/>
      <c r="G57" s="32"/>
      <c r="H57" s="33"/>
      <c r="I57" s="797"/>
      <c r="J57" s="773"/>
      <c r="K57" s="777"/>
      <c r="L57" s="783"/>
      <c r="M57" s="763"/>
      <c r="N57" s="747"/>
      <c r="O57" s="747"/>
      <c r="P57" s="768"/>
      <c r="Q57" s="97" t="s">
        <v>119</v>
      </c>
      <c r="R57" s="185">
        <v>4425.3</v>
      </c>
      <c r="S57" s="99">
        <v>45279</v>
      </c>
      <c r="T57" s="186">
        <f>R57-H71</f>
        <v>3.9800000000004729</v>
      </c>
      <c r="U57" s="101">
        <f>S57-I2</f>
        <v>-1</v>
      </c>
      <c r="V57" s="187" t="s">
        <v>120</v>
      </c>
      <c r="W57" s="49"/>
      <c r="Z57" s="197"/>
      <c r="AA57" s="198"/>
    </row>
    <row r="58" spans="1:27" ht="30" customHeight="1" thickTop="1" thickBot="1">
      <c r="A58" s="2">
        <v>2</v>
      </c>
      <c r="B58" s="30"/>
      <c r="C58" s="2">
        <v>18</v>
      </c>
      <c r="D58" s="30"/>
      <c r="E58" s="19"/>
      <c r="F58" s="788"/>
      <c r="G58" s="32"/>
      <c r="H58" s="33"/>
      <c r="I58" s="797"/>
      <c r="J58" s="773"/>
      <c r="K58" s="777"/>
      <c r="L58" s="783"/>
      <c r="M58" s="763"/>
      <c r="N58" s="747"/>
      <c r="O58" s="747"/>
      <c r="P58" s="768"/>
      <c r="Q58" s="103" t="s">
        <v>121</v>
      </c>
      <c r="R58" s="185">
        <v>4435.3</v>
      </c>
      <c r="S58" s="188"/>
      <c r="T58" s="186">
        <f>R58-H71</f>
        <v>13.980000000000473</v>
      </c>
      <c r="U58" s="107"/>
      <c r="V58" s="108"/>
      <c r="W58" s="49"/>
      <c r="Z58" s="197"/>
      <c r="AA58" s="198"/>
    </row>
    <row r="59" spans="1:27" ht="30" customHeight="1" thickTop="1" thickBot="1">
      <c r="A59" s="2">
        <v>3</v>
      </c>
      <c r="B59" s="30">
        <v>0.8</v>
      </c>
      <c r="C59" s="2">
        <v>19</v>
      </c>
      <c r="D59" s="30"/>
      <c r="E59" s="19"/>
      <c r="F59" s="788"/>
      <c r="G59" s="32"/>
      <c r="H59" s="33"/>
      <c r="I59" s="797"/>
      <c r="J59" s="773"/>
      <c r="K59" s="777"/>
      <c r="L59" s="783"/>
      <c r="M59" s="763"/>
      <c r="N59" s="747"/>
      <c r="O59" s="747"/>
      <c r="P59" s="768"/>
      <c r="Q59" s="103" t="s">
        <v>122</v>
      </c>
      <c r="R59" s="104">
        <v>4423.5</v>
      </c>
      <c r="S59" s="105"/>
      <c r="T59" s="189">
        <f>R59-H71</f>
        <v>2.180000000000291</v>
      </c>
      <c r="U59" s="107"/>
      <c r="V59" s="108"/>
      <c r="W59" s="49"/>
      <c r="Z59" s="197"/>
      <c r="AA59" s="198"/>
    </row>
    <row r="60" spans="1:27" ht="30" customHeight="1" thickTop="1" thickBot="1">
      <c r="A60" s="2">
        <v>4</v>
      </c>
      <c r="B60" s="34">
        <v>4</v>
      </c>
      <c r="C60" s="2">
        <v>20</v>
      </c>
      <c r="D60" s="30"/>
      <c r="E60" s="19"/>
      <c r="F60" s="788"/>
      <c r="G60" s="32"/>
      <c r="H60" s="33"/>
      <c r="I60" s="797"/>
      <c r="J60" s="773"/>
      <c r="K60" s="777"/>
      <c r="L60" s="783"/>
      <c r="M60" s="763"/>
      <c r="N60" s="747"/>
      <c r="O60" s="747"/>
      <c r="P60" s="768"/>
      <c r="Q60" s="110" t="s">
        <v>123</v>
      </c>
      <c r="R60" s="104">
        <v>4451</v>
      </c>
      <c r="S60" s="105"/>
      <c r="T60" s="190">
        <f>R60-H71</f>
        <v>29.680000000000291</v>
      </c>
      <c r="U60" s="113"/>
      <c r="V60" s="108"/>
      <c r="W60" s="49"/>
      <c r="Z60" s="197"/>
      <c r="AA60" s="198"/>
    </row>
    <row r="61" spans="1:27" ht="30" customHeight="1" thickTop="1" thickBot="1">
      <c r="A61" s="2">
        <v>5</v>
      </c>
      <c r="B61" s="30">
        <v>5.7</v>
      </c>
      <c r="C61" s="2">
        <v>21</v>
      </c>
      <c r="D61" s="30"/>
      <c r="E61" s="19"/>
      <c r="F61" s="788"/>
      <c r="G61" s="32"/>
      <c r="H61" s="33"/>
      <c r="I61" s="797"/>
      <c r="J61" s="773"/>
      <c r="K61" s="777"/>
      <c r="L61" s="783"/>
      <c r="M61" s="763"/>
      <c r="N61" s="747"/>
      <c r="O61" s="747"/>
      <c r="P61" s="768"/>
      <c r="Q61" s="114" t="s">
        <v>124</v>
      </c>
      <c r="R61" s="191">
        <v>4501</v>
      </c>
      <c r="S61" s="116">
        <v>45366</v>
      </c>
      <c r="T61" s="191">
        <f>R61-H71</f>
        <v>79.680000000000291</v>
      </c>
      <c r="U61" s="192">
        <f>S61-I2</f>
        <v>86</v>
      </c>
      <c r="V61" s="118"/>
      <c r="W61" s="49"/>
      <c r="Z61" s="197"/>
      <c r="AA61" s="198"/>
    </row>
    <row r="62" spans="1:27" ht="30" customHeight="1" thickTop="1" thickBot="1">
      <c r="A62" s="2">
        <v>6</v>
      </c>
      <c r="B62" s="30">
        <v>2.5</v>
      </c>
      <c r="C62" s="2">
        <v>22</v>
      </c>
      <c r="D62" s="30"/>
      <c r="E62" s="19"/>
      <c r="F62" s="788"/>
      <c r="G62" s="32"/>
      <c r="H62" s="33"/>
      <c r="I62" s="797"/>
      <c r="J62" s="773"/>
      <c r="K62" s="777"/>
      <c r="L62" s="783"/>
      <c r="M62" s="763"/>
      <c r="N62" s="747"/>
      <c r="O62" s="747"/>
      <c r="P62" s="768"/>
      <c r="Q62" s="114" t="s">
        <v>125</v>
      </c>
      <c r="R62" s="122">
        <v>4509.5</v>
      </c>
      <c r="S62" s="127">
        <v>45329</v>
      </c>
      <c r="T62" s="122">
        <f>R62-H71</f>
        <v>88.180000000000291</v>
      </c>
      <c r="U62" s="193">
        <f>S62-I2</f>
        <v>49</v>
      </c>
      <c r="V62" s="120" t="s">
        <v>126</v>
      </c>
      <c r="W62" s="49"/>
      <c r="Z62" s="197"/>
      <c r="AA62" s="198"/>
    </row>
    <row r="63" spans="1:27" ht="30" customHeight="1" thickTop="1" thickBot="1">
      <c r="A63" s="2">
        <v>7</v>
      </c>
      <c r="B63" s="34">
        <v>2.12</v>
      </c>
      <c r="C63" s="2">
        <v>23</v>
      </c>
      <c r="D63" s="30"/>
      <c r="E63" s="19"/>
      <c r="F63" s="788"/>
      <c r="G63" s="32"/>
      <c r="H63" s="33"/>
      <c r="I63" s="797"/>
      <c r="J63" s="773"/>
      <c r="K63" s="777"/>
      <c r="L63" s="783"/>
      <c r="M63" s="763"/>
      <c r="N63" s="747"/>
      <c r="O63" s="747"/>
      <c r="P63" s="768"/>
      <c r="Q63" s="121" t="s">
        <v>127</v>
      </c>
      <c r="R63" s="122">
        <v>4518</v>
      </c>
      <c r="S63" s="194"/>
      <c r="T63" s="122">
        <f>R63-H71</f>
        <v>96.680000000000291</v>
      </c>
      <c r="U63" s="153"/>
      <c r="V63" s="745" t="s">
        <v>128</v>
      </c>
      <c r="W63" s="49"/>
      <c r="Z63" s="197"/>
      <c r="AA63" s="198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88"/>
      <c r="G64" s="32"/>
      <c r="H64" s="33"/>
      <c r="I64" s="797"/>
      <c r="J64" s="773"/>
      <c r="K64" s="777"/>
      <c r="L64" s="783"/>
      <c r="M64" s="763"/>
      <c r="N64" s="747"/>
      <c r="O64" s="747"/>
      <c r="P64" s="768"/>
      <c r="Q64" s="126" t="s">
        <v>166</v>
      </c>
      <c r="R64" s="122">
        <v>4518</v>
      </c>
      <c r="S64" s="195">
        <v>45808</v>
      </c>
      <c r="T64" s="122">
        <f>R64-H71</f>
        <v>96.680000000000291</v>
      </c>
      <c r="U64" s="196">
        <f>S64-I2</f>
        <v>528</v>
      </c>
      <c r="V64" s="745"/>
      <c r="W64" s="49"/>
      <c r="Z64" s="197"/>
      <c r="AA64" s="198"/>
    </row>
    <row r="65" spans="1:27" ht="30" customHeight="1" thickTop="1" thickBot="1">
      <c r="A65" s="2">
        <v>9</v>
      </c>
      <c r="B65" s="30">
        <v>2.1</v>
      </c>
      <c r="C65" s="2">
        <v>25</v>
      </c>
      <c r="D65" s="30"/>
      <c r="E65" s="19"/>
      <c r="F65" s="788"/>
      <c r="G65" s="32"/>
      <c r="H65" s="33"/>
      <c r="I65" s="797"/>
      <c r="J65" s="773"/>
      <c r="K65" s="777"/>
      <c r="L65" s="783"/>
      <c r="M65" s="763"/>
      <c r="N65" s="747"/>
      <c r="O65" s="747"/>
      <c r="P65" s="768"/>
      <c r="Q65" s="130" t="s">
        <v>130</v>
      </c>
      <c r="R65" s="122">
        <v>4618</v>
      </c>
      <c r="S65" s="195">
        <v>45808</v>
      </c>
      <c r="T65" s="122">
        <f>R65-H71</f>
        <v>196.68000000000029</v>
      </c>
      <c r="U65" s="208">
        <f>S65-I2</f>
        <v>528</v>
      </c>
      <c r="V65" s="120"/>
      <c r="W65" s="49"/>
      <c r="Z65" s="197"/>
      <c r="AA65" s="198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88"/>
      <c r="G66" s="32"/>
      <c r="H66" s="33"/>
      <c r="I66" s="797"/>
      <c r="J66" s="773"/>
      <c r="K66" s="777"/>
      <c r="L66" s="783"/>
      <c r="M66" s="763"/>
      <c r="N66" s="747"/>
      <c r="O66" s="747"/>
      <c r="P66" s="768"/>
      <c r="Q66" s="134" t="s">
        <v>131</v>
      </c>
      <c r="R66" s="209">
        <v>4718</v>
      </c>
      <c r="S66" s="210"/>
      <c r="T66" s="209">
        <f>R66-H71</f>
        <v>296.68000000000029</v>
      </c>
      <c r="U66" s="211"/>
      <c r="V66" s="120"/>
      <c r="W66" s="49"/>
      <c r="Z66" s="197"/>
      <c r="AA66" s="198"/>
    </row>
    <row r="67" spans="1:27" ht="30" customHeight="1" thickTop="1" thickBot="1">
      <c r="A67" s="2">
        <v>11</v>
      </c>
      <c r="B67" s="30">
        <v>4.2</v>
      </c>
      <c r="C67" s="2">
        <v>27</v>
      </c>
      <c r="D67" s="30"/>
      <c r="E67" s="19"/>
      <c r="F67" s="788"/>
      <c r="G67" s="32"/>
      <c r="H67" s="33"/>
      <c r="I67" s="797"/>
      <c r="J67" s="773"/>
      <c r="K67" s="777"/>
      <c r="L67" s="783"/>
      <c r="M67" s="763"/>
      <c r="N67" s="747"/>
      <c r="O67" s="747"/>
      <c r="P67" s="768"/>
      <c r="Q67" s="132" t="s">
        <v>132</v>
      </c>
      <c r="R67" s="212">
        <v>4818</v>
      </c>
      <c r="S67" s="213">
        <v>45443</v>
      </c>
      <c r="T67" s="98">
        <f>R67-H71</f>
        <v>396.68000000000029</v>
      </c>
      <c r="U67" s="214">
        <f>S67-I2</f>
        <v>163</v>
      </c>
      <c r="V67" s="133"/>
      <c r="W67" s="49"/>
      <c r="Z67" s="197"/>
      <c r="AA67" s="198"/>
    </row>
    <row r="68" spans="1:27" ht="30" customHeight="1" thickTop="1" thickBot="1">
      <c r="A68" s="2">
        <v>12</v>
      </c>
      <c r="B68" s="30">
        <v>5.9</v>
      </c>
      <c r="C68" s="2">
        <v>28</v>
      </c>
      <c r="D68" s="30"/>
      <c r="E68" s="19"/>
      <c r="F68" s="788"/>
      <c r="G68" s="31"/>
      <c r="H68" s="33"/>
      <c r="I68" s="797"/>
      <c r="J68" s="773"/>
      <c r="K68" s="777"/>
      <c r="L68" s="783"/>
      <c r="M68" s="763"/>
      <c r="N68" s="747"/>
      <c r="O68" s="747"/>
      <c r="P68" s="768"/>
      <c r="Q68" s="134" t="s">
        <v>133</v>
      </c>
      <c r="R68" s="212">
        <v>4818</v>
      </c>
      <c r="S68" s="213">
        <v>45808</v>
      </c>
      <c r="T68" s="98">
        <f>R68-H71</f>
        <v>396.68000000000029</v>
      </c>
      <c r="U68" s="214">
        <f>S68-I2</f>
        <v>528</v>
      </c>
      <c r="V68" s="137" t="s">
        <v>167</v>
      </c>
      <c r="W68" s="49"/>
      <c r="Z68" s="197" t="str">
        <f ca="1">IF(S56="","",(S56-TODAY()))</f>
        <v/>
      </c>
      <c r="AA68" s="198"/>
    </row>
    <row r="69" spans="1:27" ht="30" customHeight="1" thickTop="1" thickBot="1">
      <c r="A69" s="2">
        <v>13</v>
      </c>
      <c r="B69" s="34">
        <v>6</v>
      </c>
      <c r="C69" s="2">
        <v>29</v>
      </c>
      <c r="D69" s="30"/>
      <c r="E69" s="19"/>
      <c r="F69" s="788"/>
      <c r="G69" s="31"/>
      <c r="H69" s="36"/>
      <c r="I69" s="797"/>
      <c r="J69" s="773"/>
      <c r="K69" s="777"/>
      <c r="L69" s="783"/>
      <c r="M69" s="763"/>
      <c r="N69" s="747"/>
      <c r="O69" s="747"/>
      <c r="P69" s="768"/>
      <c r="Q69" s="215" t="s">
        <v>135</v>
      </c>
      <c r="R69" s="138"/>
      <c r="S69" s="136">
        <v>45284</v>
      </c>
      <c r="T69" s="138"/>
      <c r="U69" s="128">
        <f>S69-I2</f>
        <v>4</v>
      </c>
      <c r="V69" s="102" t="s">
        <v>128</v>
      </c>
      <c r="W69" s="49"/>
      <c r="Z69" s="197"/>
      <c r="AA69" s="198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88"/>
      <c r="G70" s="32"/>
      <c r="H70" s="33"/>
      <c r="I70" s="797"/>
      <c r="J70" s="773"/>
      <c r="K70" s="777"/>
      <c r="L70" s="783"/>
      <c r="M70" s="763"/>
      <c r="N70" s="747"/>
      <c r="O70" s="747"/>
      <c r="P70" s="768"/>
      <c r="Q70" s="134" t="s">
        <v>136</v>
      </c>
      <c r="R70" s="216"/>
      <c r="S70" s="217">
        <v>45317</v>
      </c>
      <c r="T70" s="218"/>
      <c r="U70" s="214">
        <f>S70-I2</f>
        <v>37</v>
      </c>
      <c r="V70" s="120"/>
      <c r="W70" s="49"/>
      <c r="Z70" s="197"/>
      <c r="AA70" s="198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88"/>
      <c r="G71" s="31"/>
      <c r="H71" s="36">
        <f>4386+B56</f>
        <v>4421.32</v>
      </c>
      <c r="I71" s="797"/>
      <c r="J71" s="773"/>
      <c r="K71" s="777"/>
      <c r="L71" s="783"/>
      <c r="M71" s="763"/>
      <c r="N71" s="747"/>
      <c r="O71" s="747"/>
      <c r="P71" s="768"/>
      <c r="Q71" s="219"/>
      <c r="R71" s="220"/>
      <c r="S71" s="221"/>
      <c r="T71" s="222"/>
      <c r="U71" s="223"/>
      <c r="V71" s="137"/>
      <c r="W71" s="49"/>
      <c r="Z71" s="197" t="str">
        <f ca="1">IF(S59="","",(S59-TODAY()))</f>
        <v/>
      </c>
      <c r="AA71" s="198"/>
    </row>
    <row r="72" spans="1:27" ht="30" customHeight="1" thickTop="1" thickBot="1">
      <c r="A72" s="2">
        <v>16</v>
      </c>
      <c r="B72" s="30"/>
      <c r="D72" s="199"/>
      <c r="E72" s="19"/>
      <c r="F72" s="788"/>
      <c r="G72" s="31" t="s">
        <v>137</v>
      </c>
      <c r="H72" s="36"/>
      <c r="I72" s="797"/>
      <c r="J72" s="773"/>
      <c r="K72" s="777"/>
      <c r="L72" s="783"/>
      <c r="M72" s="763"/>
      <c r="N72" s="747"/>
      <c r="O72" s="747"/>
      <c r="P72" s="768"/>
      <c r="Q72" s="224"/>
      <c r="R72" s="225"/>
      <c r="S72" s="152"/>
      <c r="T72" s="225"/>
      <c r="U72" s="226"/>
      <c r="V72" s="102"/>
      <c r="W72" s="49"/>
      <c r="Z72" s="197"/>
      <c r="AA72" s="198"/>
    </row>
    <row r="73" spans="1:27" ht="30" customHeight="1" thickTop="1" thickBot="1">
      <c r="E73" s="19"/>
      <c r="F73" s="788"/>
      <c r="G73" s="36">
        <f>4755.5+B56</f>
        <v>4790.82</v>
      </c>
      <c r="I73" s="797"/>
      <c r="J73" s="773"/>
      <c r="K73" s="777"/>
      <c r="L73" s="783"/>
      <c r="M73" s="763"/>
      <c r="N73" s="747"/>
      <c r="O73" s="747"/>
      <c r="P73" s="768"/>
      <c r="Q73" s="224"/>
      <c r="R73" s="139"/>
      <c r="S73" s="227"/>
      <c r="T73" s="139"/>
      <c r="U73" s="228"/>
      <c r="V73" s="137"/>
      <c r="W73" s="49"/>
      <c r="Z73" s="197"/>
      <c r="AA73" s="198"/>
    </row>
    <row r="74" spans="1:27" ht="30" customHeight="1" thickTop="1" thickBot="1">
      <c r="E74" s="19"/>
      <c r="F74" s="788"/>
      <c r="G74" s="31"/>
      <c r="H74" s="36"/>
      <c r="I74" s="797"/>
      <c r="J74" s="773"/>
      <c r="K74" s="777"/>
      <c r="L74" s="783"/>
      <c r="M74" s="763"/>
      <c r="N74" s="747"/>
      <c r="O74" s="747"/>
      <c r="P74" s="768"/>
      <c r="Q74" s="219"/>
      <c r="R74" s="139"/>
      <c r="S74" s="227"/>
      <c r="T74" s="139"/>
      <c r="U74" s="228"/>
      <c r="V74" s="102"/>
      <c r="W74" s="49"/>
      <c r="Z74" s="197"/>
      <c r="AA74" s="198"/>
    </row>
    <row r="75" spans="1:27" ht="30" customHeight="1" thickTop="1" thickBot="1">
      <c r="E75" s="19"/>
      <c r="F75" s="788"/>
      <c r="G75" s="31" t="s">
        <v>139</v>
      </c>
      <c r="H75" s="36"/>
      <c r="I75" s="797"/>
      <c r="J75" s="773"/>
      <c r="K75" s="777"/>
      <c r="L75" s="783"/>
      <c r="M75" s="763"/>
      <c r="N75" s="747"/>
      <c r="O75" s="747"/>
      <c r="P75" s="768"/>
      <c r="Q75" s="755" t="s">
        <v>140</v>
      </c>
      <c r="R75" s="756"/>
      <c r="S75" s="756"/>
      <c r="T75" s="756"/>
      <c r="U75" s="756"/>
      <c r="V75" s="150"/>
      <c r="W75" s="49"/>
      <c r="Z75" s="197"/>
      <c r="AA75" s="198"/>
    </row>
    <row r="76" spans="1:27" ht="30" customHeight="1" thickTop="1" thickBot="1">
      <c r="E76" s="19"/>
      <c r="F76" s="788"/>
      <c r="G76" s="36">
        <f>5631.8+B56</f>
        <v>5667.12</v>
      </c>
      <c r="H76" s="33"/>
      <c r="I76" s="797"/>
      <c r="J76" s="773"/>
      <c r="K76" s="777"/>
      <c r="L76" s="783"/>
      <c r="M76" s="763"/>
      <c r="N76" s="747"/>
      <c r="O76" s="747"/>
      <c r="P76" s="768"/>
      <c r="Q76" s="151" t="s">
        <v>141</v>
      </c>
      <c r="R76" s="122">
        <v>4584.8</v>
      </c>
      <c r="S76" s="112"/>
      <c r="T76" s="229">
        <f>R76-H71</f>
        <v>163.48000000000047</v>
      </c>
      <c r="U76" s="230"/>
      <c r="V76" s="150"/>
      <c r="W76" s="49"/>
      <c r="Z76" s="197"/>
      <c r="AA76" s="198"/>
    </row>
    <row r="77" spans="1:27" ht="30" customHeight="1" thickTop="1" thickBot="1">
      <c r="E77" s="19"/>
      <c r="F77" s="788"/>
      <c r="G77" s="32"/>
      <c r="H77" s="33"/>
      <c r="I77" s="797"/>
      <c r="J77" s="773"/>
      <c r="K77" s="777"/>
      <c r="L77" s="783"/>
      <c r="M77" s="763"/>
      <c r="N77" s="747"/>
      <c r="O77" s="747"/>
      <c r="P77" s="768"/>
      <c r="Q77" s="151" t="s">
        <v>168</v>
      </c>
      <c r="R77" s="109">
        <v>4445.5</v>
      </c>
      <c r="S77" s="227"/>
      <c r="T77" s="122">
        <f>R77-H71</f>
        <v>24.180000000000291</v>
      </c>
      <c r="U77" s="228"/>
      <c r="V77" s="156" t="s">
        <v>143</v>
      </c>
      <c r="W77" s="49"/>
      <c r="Z77" s="197"/>
      <c r="AA77" s="198"/>
    </row>
    <row r="78" spans="1:27" ht="30" customHeight="1" thickTop="1" thickBot="1">
      <c r="E78" s="19"/>
      <c r="F78" s="788"/>
      <c r="G78" s="32"/>
      <c r="H78" s="33"/>
      <c r="I78" s="797"/>
      <c r="J78" s="773"/>
      <c r="K78" s="777"/>
      <c r="L78" s="783"/>
      <c r="M78" s="763"/>
      <c r="N78" s="747"/>
      <c r="O78" s="747"/>
      <c r="P78" s="768"/>
      <c r="Q78" s="151" t="s">
        <v>169</v>
      </c>
      <c r="R78" s="109">
        <v>4852.3</v>
      </c>
      <c r="S78" s="123"/>
      <c r="T78" s="122">
        <f>R78-H71</f>
        <v>430.98000000000047</v>
      </c>
      <c r="U78" s="113"/>
      <c r="V78" s="102" t="s">
        <v>120</v>
      </c>
      <c r="W78" s="49"/>
      <c r="Z78" s="197"/>
      <c r="AA78" s="198"/>
    </row>
    <row r="79" spans="1:27" ht="30" customHeight="1" thickTop="1" thickBot="1">
      <c r="E79" s="19"/>
      <c r="F79" s="788"/>
      <c r="G79" s="32"/>
      <c r="H79" s="33"/>
      <c r="I79" s="797"/>
      <c r="J79" s="773"/>
      <c r="K79" s="777"/>
      <c r="L79" s="783"/>
      <c r="M79" s="763"/>
      <c r="N79" s="747"/>
      <c r="O79" s="747"/>
      <c r="P79" s="768"/>
      <c r="Q79" s="130" t="s">
        <v>170</v>
      </c>
      <c r="R79" s="109">
        <v>4818</v>
      </c>
      <c r="S79" s="158"/>
      <c r="T79" s="122">
        <f>R79-H71</f>
        <v>396.68000000000029</v>
      </c>
      <c r="U79" s="159"/>
      <c r="V79" s="108"/>
      <c r="W79" s="49"/>
      <c r="Z79" s="197"/>
      <c r="AA79" s="198"/>
    </row>
    <row r="80" spans="1:27" ht="30" customHeight="1" thickTop="1" thickBot="1">
      <c r="E80" s="19"/>
      <c r="F80" s="788"/>
      <c r="G80" s="32"/>
      <c r="H80" s="33"/>
      <c r="I80" s="797"/>
      <c r="J80" s="773"/>
      <c r="K80" s="777"/>
      <c r="L80" s="783"/>
      <c r="M80" s="763"/>
      <c r="N80" s="747"/>
      <c r="O80" s="747"/>
      <c r="P80" s="768"/>
      <c r="Q80" s="757" t="s">
        <v>144</v>
      </c>
      <c r="R80" s="758"/>
      <c r="S80" s="758"/>
      <c r="T80" s="758"/>
      <c r="U80" s="758"/>
      <c r="V80" s="108"/>
      <c r="W80" s="49"/>
      <c r="Z80" s="197"/>
      <c r="AA80" s="198"/>
    </row>
    <row r="81" spans="5:27" ht="30" customHeight="1" thickTop="1" thickBot="1">
      <c r="E81" s="19"/>
      <c r="F81" s="788"/>
      <c r="G81" s="32"/>
      <c r="H81" s="33"/>
      <c r="I81" s="797"/>
      <c r="J81" s="773"/>
      <c r="K81" s="777"/>
      <c r="L81" s="783"/>
      <c r="M81" s="763"/>
      <c r="N81" s="747"/>
      <c r="O81" s="747"/>
      <c r="P81" s="768"/>
      <c r="Q81" s="132" t="s">
        <v>171</v>
      </c>
      <c r="R81" s="109">
        <v>4421.6000000000004</v>
      </c>
      <c r="S81" s="231"/>
      <c r="T81" s="109">
        <f>R81-H71</f>
        <v>0.28000000000065484</v>
      </c>
      <c r="U81" s="231"/>
      <c r="V81" s="35"/>
      <c r="W81" s="49"/>
      <c r="Z81" s="197"/>
      <c r="AA81" s="198"/>
    </row>
    <row r="82" spans="5:27" ht="30" customHeight="1" thickTop="1" thickBot="1">
      <c r="E82" s="19"/>
      <c r="F82" s="788"/>
      <c r="G82" s="32"/>
      <c r="H82" s="33"/>
      <c r="I82" s="797"/>
      <c r="J82" s="773"/>
      <c r="K82" s="777"/>
      <c r="L82" s="783"/>
      <c r="M82" s="763"/>
      <c r="N82" s="747"/>
      <c r="O82" s="747"/>
      <c r="P82" s="768"/>
      <c r="Q82" s="163" t="s">
        <v>147</v>
      </c>
      <c r="R82" s="109">
        <v>4572.6000000000004</v>
      </c>
      <c r="S82" s="218"/>
      <c r="T82" s="98">
        <f>R82-H71</f>
        <v>151.28000000000065</v>
      </c>
      <c r="U82" s="218"/>
      <c r="V82" s="162" t="s">
        <v>146</v>
      </c>
      <c r="W82" s="49"/>
      <c r="Z82" s="197"/>
      <c r="AA82" s="198"/>
    </row>
    <row r="83" spans="5:27" ht="30" customHeight="1" thickTop="1" thickBot="1">
      <c r="E83" s="19"/>
      <c r="F83" s="788"/>
      <c r="G83" s="32"/>
      <c r="H83" s="33"/>
      <c r="I83" s="797"/>
      <c r="J83" s="773"/>
      <c r="K83" s="777"/>
      <c r="L83" s="783"/>
      <c r="M83" s="763"/>
      <c r="N83" s="747"/>
      <c r="O83" s="747"/>
      <c r="P83" s="768"/>
      <c r="Q83" s="130" t="s">
        <v>172</v>
      </c>
      <c r="R83" s="122">
        <v>4695.6000000000004</v>
      </c>
      <c r="S83" s="139"/>
      <c r="T83" s="122">
        <f>R83-H71</f>
        <v>274.28000000000065</v>
      </c>
      <c r="U83" s="139"/>
      <c r="V83" s="157" t="s">
        <v>120</v>
      </c>
      <c r="W83" s="49"/>
      <c r="Z83" s="197"/>
      <c r="AA83" s="198"/>
    </row>
    <row r="84" spans="5:27" ht="30" customHeight="1" thickTop="1" thickBot="1">
      <c r="E84" s="19"/>
      <c r="F84" s="788"/>
      <c r="G84" s="32"/>
      <c r="H84" s="33"/>
      <c r="I84" s="797"/>
      <c r="J84" s="773"/>
      <c r="K84" s="777"/>
      <c r="L84" s="783"/>
      <c r="M84" s="763"/>
      <c r="N84" s="747"/>
      <c r="O84" s="747"/>
      <c r="P84" s="768"/>
      <c r="Q84" s="163" t="s">
        <v>173</v>
      </c>
      <c r="R84" s="122">
        <v>4572.6000000000004</v>
      </c>
      <c r="S84" s="232"/>
      <c r="T84" s="122">
        <f>R84-H71</f>
        <v>151.28000000000065</v>
      </c>
      <c r="U84" s="232"/>
      <c r="V84" s="157"/>
      <c r="W84" s="49"/>
      <c r="Z84" s="197"/>
      <c r="AA84" s="198"/>
    </row>
    <row r="85" spans="5:27" ht="30" customHeight="1" thickTop="1" thickBot="1">
      <c r="E85" s="19"/>
      <c r="F85" s="788"/>
      <c r="G85" s="32"/>
      <c r="H85" s="33"/>
      <c r="I85" s="797"/>
      <c r="J85" s="773"/>
      <c r="K85" s="777"/>
      <c r="L85" s="783"/>
      <c r="M85" s="763"/>
      <c r="N85" s="747"/>
      <c r="O85" s="747"/>
      <c r="P85" s="768"/>
      <c r="Q85" s="163" t="s">
        <v>174</v>
      </c>
      <c r="R85" s="233"/>
      <c r="S85" s="234">
        <v>45407</v>
      </c>
      <c r="T85" s="167"/>
      <c r="U85" s="235">
        <f>S85-I2</f>
        <v>127</v>
      </c>
      <c r="V85" s="169"/>
      <c r="W85" s="49"/>
      <c r="Z85" s="197"/>
      <c r="AA85" s="198"/>
    </row>
    <row r="86" spans="5:27" ht="30" customHeight="1" thickTop="1" thickBot="1">
      <c r="E86" s="19"/>
      <c r="F86" s="788"/>
      <c r="G86" s="32"/>
      <c r="H86" s="33"/>
      <c r="I86" s="797"/>
      <c r="J86" s="773"/>
      <c r="K86" s="777"/>
      <c r="L86" s="783"/>
      <c r="M86" s="763"/>
      <c r="N86" s="747"/>
      <c r="O86" s="747"/>
      <c r="P86" s="768"/>
      <c r="Q86" s="130" t="s">
        <v>175</v>
      </c>
      <c r="R86" s="139"/>
      <c r="S86" s="131">
        <v>45419</v>
      </c>
      <c r="T86" s="170"/>
      <c r="U86" s="165">
        <f>S86-I2</f>
        <v>139</v>
      </c>
      <c r="V86" s="171" t="s">
        <v>151</v>
      </c>
      <c r="W86" s="49"/>
      <c r="Z86" s="197"/>
      <c r="AA86" s="198"/>
    </row>
    <row r="87" spans="5:27" ht="30" customHeight="1" thickTop="1">
      <c r="E87" s="19"/>
      <c r="F87" s="789"/>
      <c r="G87" s="38"/>
      <c r="H87" s="39"/>
      <c r="I87" s="798"/>
      <c r="J87" s="205"/>
      <c r="K87" s="777"/>
      <c r="L87" s="784"/>
      <c r="M87" s="764"/>
      <c r="N87" s="748"/>
      <c r="O87" s="748"/>
      <c r="P87" s="769"/>
      <c r="Q87" s="130"/>
      <c r="R87" s="139"/>
      <c r="S87" s="131"/>
      <c r="T87" s="139"/>
      <c r="U87" s="165"/>
      <c r="V87" s="172">
        <v>700</v>
      </c>
      <c r="W87" s="49"/>
      <c r="Z87" s="197"/>
      <c r="AA87" s="198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3"/>
      <c r="R88" s="174"/>
      <c r="S88" s="175"/>
      <c r="T88" s="174"/>
      <c r="U88" s="176"/>
      <c r="V88" s="177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152</v>
      </c>
    </row>
    <row r="90" spans="5:27" ht="17.25" hidden="1" customHeight="1">
      <c r="E90" s="13"/>
      <c r="F90" s="15" t="s">
        <v>71</v>
      </c>
      <c r="G90" s="791" t="s">
        <v>72</v>
      </c>
      <c r="H90" s="16" t="s">
        <v>73</v>
      </c>
      <c r="I90" s="79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2"/>
      <c r="H91" s="18" t="s">
        <v>75</v>
      </c>
      <c r="I91" s="79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0" t="s">
        <v>153</v>
      </c>
      <c r="J97" s="781"/>
      <c r="K97" s="781"/>
      <c r="L97" s="781"/>
      <c r="M97" s="765" t="s">
        <v>154</v>
      </c>
      <c r="N97" s="766"/>
      <c r="O97" s="766"/>
      <c r="P97" s="766"/>
      <c r="Q97" s="759" t="s">
        <v>155</v>
      </c>
      <c r="R97" s="760"/>
      <c r="S97" s="760"/>
      <c r="T97" s="760"/>
      <c r="U97" s="761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8" t="s">
        <v>92</v>
      </c>
      <c r="R98" s="751" t="s">
        <v>156</v>
      </c>
      <c r="S98" s="752"/>
      <c r="T98" s="753" t="s">
        <v>157</v>
      </c>
      <c r="U98" s="754"/>
      <c r="V98" s="179" t="s">
        <v>96</v>
      </c>
      <c r="W98" s="49"/>
    </row>
    <row r="99" spans="1:27" ht="36" hidden="1">
      <c r="E99" s="19"/>
      <c r="F99" s="200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80" t="s">
        <v>104</v>
      </c>
      <c r="R99" s="181" t="s">
        <v>158</v>
      </c>
      <c r="S99" s="182" t="s">
        <v>159</v>
      </c>
      <c r="T99" s="181" t="s">
        <v>158</v>
      </c>
      <c r="U99" s="183" t="s">
        <v>160</v>
      </c>
      <c r="V99" s="184" t="s">
        <v>61</v>
      </c>
      <c r="W99" s="49"/>
    </row>
    <row r="100" spans="1:27" ht="30" customHeight="1" thickTop="1" thickBot="1">
      <c r="E100" s="19"/>
      <c r="F100" s="790" t="s">
        <v>176</v>
      </c>
      <c r="G100" s="201" t="s">
        <v>177</v>
      </c>
      <c r="H100" s="29"/>
      <c r="I100" s="796" t="s">
        <v>178</v>
      </c>
      <c r="J100" s="774" t="s">
        <v>179</v>
      </c>
      <c r="K100" s="778" t="s">
        <v>180</v>
      </c>
      <c r="L100" s="785" t="s">
        <v>181</v>
      </c>
      <c r="M100" s="762" t="s">
        <v>182</v>
      </c>
      <c r="N100" s="746" t="s">
        <v>183</v>
      </c>
      <c r="O100" s="749" t="s">
        <v>184</v>
      </c>
      <c r="P100" s="767" t="s">
        <v>116</v>
      </c>
      <c r="Q100" s="755" t="s">
        <v>117</v>
      </c>
      <c r="R100" s="756"/>
      <c r="S100" s="756"/>
      <c r="T100" s="756"/>
      <c r="U100" s="756"/>
      <c r="V100" s="96" t="s">
        <v>118</v>
      </c>
      <c r="W100" s="49"/>
      <c r="Z100" s="197" t="str">
        <f ca="1">IF(S100="","",(S100-TODAY()))</f>
        <v/>
      </c>
      <c r="AA100" s="198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88"/>
      <c r="G101" s="202"/>
      <c r="H101" s="33"/>
      <c r="I101" s="797"/>
      <c r="J101" s="775"/>
      <c r="K101" s="779"/>
      <c r="L101" s="786"/>
      <c r="M101" s="763"/>
      <c r="N101" s="747"/>
      <c r="O101" s="750"/>
      <c r="P101" s="768"/>
      <c r="Q101" s="97" t="s">
        <v>119</v>
      </c>
      <c r="R101" s="185">
        <v>4452.5</v>
      </c>
      <c r="S101" s="99">
        <v>45093</v>
      </c>
      <c r="T101" s="186">
        <f>R101-H115</f>
        <v>4.5</v>
      </c>
      <c r="U101" s="236">
        <f>S101-I2</f>
        <v>-187</v>
      </c>
      <c r="V101" s="102" t="s">
        <v>120</v>
      </c>
      <c r="W101" s="49"/>
      <c r="Z101" s="197"/>
      <c r="AA101" s="198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8"/>
      <c r="G102" s="202"/>
      <c r="H102" s="33"/>
      <c r="I102" s="797"/>
      <c r="J102" s="775"/>
      <c r="K102" s="779"/>
      <c r="L102" s="786"/>
      <c r="M102" s="763"/>
      <c r="N102" s="747"/>
      <c r="O102" s="750"/>
      <c r="P102" s="768"/>
      <c r="Q102" s="103" t="s">
        <v>121</v>
      </c>
      <c r="R102" s="104">
        <v>4449.3999999999996</v>
      </c>
      <c r="S102" s="105"/>
      <c r="T102" s="189">
        <f>R102-H115</f>
        <v>1.3999999999996362</v>
      </c>
      <c r="U102" s="107"/>
      <c r="V102" s="108"/>
      <c r="W102" s="49"/>
      <c r="Z102" s="197"/>
      <c r="AA102" s="198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8"/>
      <c r="G103" s="202"/>
      <c r="H103" s="33"/>
      <c r="I103" s="797"/>
      <c r="J103" s="775"/>
      <c r="K103" s="779"/>
      <c r="L103" s="786"/>
      <c r="M103" s="763"/>
      <c r="N103" s="747"/>
      <c r="O103" s="750"/>
      <c r="P103" s="768"/>
      <c r="Q103" s="103" t="s">
        <v>122</v>
      </c>
      <c r="R103" s="104">
        <v>4457.3999999999996</v>
      </c>
      <c r="S103" s="105"/>
      <c r="T103" s="190">
        <f>R103-H115</f>
        <v>9.3999999999996362</v>
      </c>
      <c r="U103" s="107"/>
      <c r="V103" s="108"/>
      <c r="W103" s="49"/>
      <c r="Z103" s="197"/>
      <c r="AA103" s="198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8"/>
      <c r="G104" s="202"/>
      <c r="H104" s="33"/>
      <c r="I104" s="797"/>
      <c r="J104" s="775"/>
      <c r="K104" s="779"/>
      <c r="L104" s="786"/>
      <c r="M104" s="763"/>
      <c r="N104" s="747"/>
      <c r="O104" s="750"/>
      <c r="P104" s="768"/>
      <c r="Q104" s="110" t="s">
        <v>123</v>
      </c>
      <c r="R104" s="111">
        <v>4482.3999999999996</v>
      </c>
      <c r="S104" s="112"/>
      <c r="T104" s="190">
        <f>R104-H115</f>
        <v>34.399999999999636</v>
      </c>
      <c r="U104" s="113"/>
      <c r="V104" s="108"/>
      <c r="W104" s="49"/>
      <c r="Z104" s="197"/>
      <c r="AA104" s="198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8"/>
      <c r="G105" s="202"/>
      <c r="H105" s="33"/>
      <c r="I105" s="797"/>
      <c r="J105" s="775"/>
      <c r="K105" s="779"/>
      <c r="L105" s="786"/>
      <c r="M105" s="763"/>
      <c r="N105" s="747"/>
      <c r="O105" s="750"/>
      <c r="P105" s="768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7">
        <f>S105-I2</f>
        <v>-96</v>
      </c>
      <c r="V105" s="118"/>
      <c r="W105" s="49"/>
      <c r="Z105" s="197"/>
      <c r="AA105" s="198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8"/>
      <c r="G106" s="202"/>
      <c r="H106" s="33"/>
      <c r="I106" s="797"/>
      <c r="J106" s="775"/>
      <c r="K106" s="779"/>
      <c r="L106" s="786"/>
      <c r="M106" s="763"/>
      <c r="N106" s="747"/>
      <c r="O106" s="750"/>
      <c r="P106" s="768"/>
      <c r="Q106" s="114" t="s">
        <v>125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-169</v>
      </c>
      <c r="V106" s="120" t="s">
        <v>126</v>
      </c>
      <c r="W106" s="49"/>
      <c r="Z106" s="197"/>
      <c r="AA106" s="198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8"/>
      <c r="G107" s="202"/>
      <c r="H107" s="33"/>
      <c r="I107" s="797"/>
      <c r="J107" s="775"/>
      <c r="K107" s="779"/>
      <c r="L107" s="786"/>
      <c r="M107" s="763"/>
      <c r="N107" s="747"/>
      <c r="O107" s="750"/>
      <c r="P107" s="768"/>
      <c r="Q107" s="121" t="s">
        <v>127</v>
      </c>
      <c r="R107" s="122">
        <v>4550.2</v>
      </c>
      <c r="S107" s="194"/>
      <c r="T107" s="122">
        <f>R107-H115</f>
        <v>102.19999999999982</v>
      </c>
      <c r="U107" s="153"/>
      <c r="V107" s="125" t="s">
        <v>120</v>
      </c>
      <c r="W107" s="49"/>
      <c r="Z107" s="197"/>
      <c r="AA107" s="198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8"/>
      <c r="G108" s="202"/>
      <c r="H108" s="33"/>
      <c r="I108" s="797"/>
      <c r="J108" s="775"/>
      <c r="K108" s="779"/>
      <c r="L108" s="786"/>
      <c r="M108" s="763"/>
      <c r="N108" s="747"/>
      <c r="O108" s="750"/>
      <c r="P108" s="768"/>
      <c r="Q108" s="126" t="s">
        <v>166</v>
      </c>
      <c r="R108" s="122">
        <v>4550.2</v>
      </c>
      <c r="S108" s="131">
        <v>45107</v>
      </c>
      <c r="T108" s="122">
        <f>R108-H115</f>
        <v>102.19999999999982</v>
      </c>
      <c r="U108" s="241">
        <f>S108-I2</f>
        <v>-173</v>
      </c>
      <c r="V108" s="129"/>
      <c r="W108" s="49"/>
      <c r="Z108" s="197"/>
      <c r="AA108" s="198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8"/>
      <c r="G109" s="202"/>
      <c r="H109" s="33"/>
      <c r="I109" s="797"/>
      <c r="J109" s="775"/>
      <c r="K109" s="779"/>
      <c r="L109" s="786"/>
      <c r="M109" s="763"/>
      <c r="N109" s="747"/>
      <c r="O109" s="750"/>
      <c r="P109" s="768"/>
      <c r="Q109" s="130" t="s">
        <v>130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131</v>
      </c>
      <c r="V109" s="120"/>
      <c r="W109" s="49"/>
      <c r="Z109" s="197"/>
      <c r="AA109" s="198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8"/>
      <c r="G110" s="202"/>
      <c r="H110" s="33"/>
      <c r="I110" s="797"/>
      <c r="J110" s="775"/>
      <c r="K110" s="779"/>
      <c r="L110" s="786"/>
      <c r="M110" s="763"/>
      <c r="N110" s="747"/>
      <c r="O110" s="750"/>
      <c r="P110" s="768"/>
      <c r="Q110" s="130" t="s">
        <v>131</v>
      </c>
      <c r="R110" s="212">
        <v>4894.3</v>
      </c>
      <c r="S110" s="245"/>
      <c r="T110" s="98">
        <f>R110-H115</f>
        <v>446.30000000000018</v>
      </c>
      <c r="U110" s="161"/>
      <c r="V110" s="120"/>
      <c r="W110" s="49"/>
      <c r="Z110" s="197"/>
      <c r="AA110" s="198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8"/>
      <c r="G111" s="202"/>
      <c r="H111" s="33"/>
      <c r="I111" s="797"/>
      <c r="J111" s="775"/>
      <c r="K111" s="779"/>
      <c r="L111" s="786"/>
      <c r="M111" s="763"/>
      <c r="N111" s="747"/>
      <c r="O111" s="750"/>
      <c r="P111" s="768"/>
      <c r="Q111" s="132" t="s">
        <v>132</v>
      </c>
      <c r="R111" s="212">
        <v>4868.6000000000004</v>
      </c>
      <c r="S111" s="213">
        <v>45206</v>
      </c>
      <c r="T111" s="98">
        <f>R111-H115</f>
        <v>420.60000000000036</v>
      </c>
      <c r="U111" s="241">
        <f>S111-I2</f>
        <v>-74</v>
      </c>
      <c r="V111" s="133"/>
      <c r="W111" s="49"/>
      <c r="Z111" s="197"/>
      <c r="AA111" s="198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8"/>
      <c r="G112" s="202"/>
      <c r="H112" s="33"/>
      <c r="I112" s="797"/>
      <c r="J112" s="775"/>
      <c r="K112" s="779"/>
      <c r="L112" s="786"/>
      <c r="M112" s="763"/>
      <c r="N112" s="747"/>
      <c r="O112" s="750"/>
      <c r="P112" s="768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1">
        <f>S112-I2</f>
        <v>-172</v>
      </c>
      <c r="V112" s="137" t="s">
        <v>167</v>
      </c>
      <c r="W112" s="49"/>
      <c r="Z112" s="197" t="str">
        <f ca="1">IF(S103="","",(S103-TODAY()))</f>
        <v/>
      </c>
      <c r="AA112" s="198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8"/>
      <c r="H113" s="33"/>
      <c r="I113" s="797"/>
      <c r="J113" s="775"/>
      <c r="K113" s="779"/>
      <c r="L113" s="786"/>
      <c r="M113" s="763"/>
      <c r="N113" s="747"/>
      <c r="O113" s="750"/>
      <c r="P113" s="768"/>
      <c r="Q113" s="132" t="s">
        <v>135</v>
      </c>
      <c r="R113" s="216"/>
      <c r="S113" s="213">
        <v>45109</v>
      </c>
      <c r="T113" s="218"/>
      <c r="U113" s="241">
        <f>S113-I2</f>
        <v>-171</v>
      </c>
      <c r="V113" s="102" t="s">
        <v>120</v>
      </c>
      <c r="W113" s="49"/>
      <c r="Z113" s="197"/>
      <c r="AA113" s="198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8"/>
      <c r="H114" s="33"/>
      <c r="I114" s="797"/>
      <c r="J114" s="775"/>
      <c r="K114" s="779"/>
      <c r="L114" s="786"/>
      <c r="M114" s="763"/>
      <c r="N114" s="747"/>
      <c r="O114" s="750"/>
      <c r="P114" s="768"/>
      <c r="Q114" s="130" t="s">
        <v>136</v>
      </c>
      <c r="R114" s="246"/>
      <c r="S114" s="247">
        <v>45245</v>
      </c>
      <c r="T114" s="246"/>
      <c r="U114" s="248">
        <f>S114-I2</f>
        <v>-35</v>
      </c>
      <c r="V114" s="137"/>
      <c r="W114" s="49"/>
      <c r="Z114" s="197"/>
      <c r="AA114" s="198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8"/>
      <c r="G115" s="203" t="s">
        <v>137</v>
      </c>
      <c r="H115" s="36">
        <f>4448+B101</f>
        <v>4448</v>
      </c>
      <c r="I115" s="797"/>
      <c r="J115" s="775"/>
      <c r="K115" s="779"/>
      <c r="L115" s="786"/>
      <c r="M115" s="763"/>
      <c r="N115" s="747"/>
      <c r="O115" s="750"/>
      <c r="P115" s="768"/>
      <c r="Q115" s="249" t="s">
        <v>185</v>
      </c>
      <c r="R115" s="98">
        <v>5162.3</v>
      </c>
      <c r="S115" s="247">
        <v>45124</v>
      </c>
      <c r="T115" s="250">
        <f>R115-H115</f>
        <v>714.30000000000018</v>
      </c>
      <c r="U115" s="236">
        <f>S115-I2</f>
        <v>-156</v>
      </c>
      <c r="V115" s="102"/>
      <c r="W115" s="49"/>
      <c r="Z115" s="197"/>
      <c r="AA115" s="198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8"/>
      <c r="G116" s="204">
        <f>1895.2+B101</f>
        <v>1895.2</v>
      </c>
      <c r="H116" s="33"/>
      <c r="I116" s="797"/>
      <c r="J116" s="775"/>
      <c r="K116" s="779"/>
      <c r="L116" s="786"/>
      <c r="M116" s="763"/>
      <c r="N116" s="747"/>
      <c r="O116" s="750"/>
      <c r="P116" s="768"/>
      <c r="Q116" s="130" t="s">
        <v>186</v>
      </c>
      <c r="R116" s="122">
        <v>5361.3</v>
      </c>
      <c r="S116" s="247">
        <v>45124</v>
      </c>
      <c r="T116" s="251">
        <f>R116-H115</f>
        <v>913.30000000000018</v>
      </c>
      <c r="U116" s="241">
        <f>S116-I2</f>
        <v>-156</v>
      </c>
      <c r="V116" s="150"/>
      <c r="W116" s="49"/>
      <c r="Z116" s="197"/>
      <c r="AA116" s="198"/>
    </row>
    <row r="117" spans="1:27" ht="30" customHeight="1">
      <c r="A117" s="2">
        <v>16</v>
      </c>
      <c r="B117" s="30"/>
      <c r="E117" s="19"/>
      <c r="F117" s="788"/>
      <c r="G117" s="203"/>
      <c r="H117" s="33"/>
      <c r="I117" s="797"/>
      <c r="J117" s="775"/>
      <c r="K117" s="779"/>
      <c r="L117" s="786"/>
      <c r="M117" s="763"/>
      <c r="N117" s="747"/>
      <c r="O117" s="750"/>
      <c r="P117" s="768"/>
      <c r="Q117" s="252"/>
      <c r="R117" s="253"/>
      <c r="S117" s="254"/>
      <c r="T117" s="255"/>
      <c r="U117" s="153"/>
      <c r="V117" s="150"/>
      <c r="W117" s="49"/>
      <c r="Z117" s="197"/>
      <c r="AA117" s="198"/>
    </row>
    <row r="118" spans="1:27" ht="30" customHeight="1">
      <c r="E118" s="19"/>
      <c r="F118" s="788"/>
      <c r="G118" s="203" t="s">
        <v>139</v>
      </c>
      <c r="H118" s="33"/>
      <c r="I118" s="797"/>
      <c r="J118" s="775"/>
      <c r="K118" s="779"/>
      <c r="L118" s="786"/>
      <c r="M118" s="763"/>
      <c r="N118" s="747"/>
      <c r="O118" s="750"/>
      <c r="P118" s="768"/>
      <c r="Q118" s="256"/>
      <c r="R118" s="139"/>
      <c r="S118" s="112"/>
      <c r="T118" s="139"/>
      <c r="U118" s="113"/>
      <c r="V118" s="150"/>
      <c r="W118" s="49"/>
      <c r="Z118" s="197"/>
      <c r="AA118" s="198"/>
    </row>
    <row r="119" spans="1:27" ht="30" customHeight="1">
      <c r="E119" s="19"/>
      <c r="F119" s="788"/>
      <c r="G119" s="204">
        <f>4721.2+B101</f>
        <v>4721.2</v>
      </c>
      <c r="H119" s="33"/>
      <c r="I119" s="797"/>
      <c r="J119" s="775"/>
      <c r="K119" s="779"/>
      <c r="L119" s="786"/>
      <c r="M119" s="763"/>
      <c r="N119" s="747"/>
      <c r="O119" s="750"/>
      <c r="P119" s="768"/>
      <c r="Q119" s="755" t="s">
        <v>140</v>
      </c>
      <c r="R119" s="756"/>
      <c r="S119" s="756"/>
      <c r="T119" s="756"/>
      <c r="U119" s="756"/>
      <c r="V119" s="156" t="s">
        <v>143</v>
      </c>
      <c r="W119" s="49"/>
      <c r="Z119" s="197"/>
      <c r="AA119" s="198"/>
    </row>
    <row r="120" spans="1:27" ht="30" customHeight="1">
      <c r="E120" s="19"/>
      <c r="F120" s="788"/>
      <c r="G120" s="202"/>
      <c r="H120" s="33"/>
      <c r="I120" s="797"/>
      <c r="J120" s="775"/>
      <c r="K120" s="779"/>
      <c r="L120" s="786"/>
      <c r="M120" s="763"/>
      <c r="N120" s="747"/>
      <c r="O120" s="750"/>
      <c r="P120" s="768"/>
      <c r="Q120" s="151" t="s">
        <v>141</v>
      </c>
      <c r="R120" s="257">
        <v>4462.3</v>
      </c>
      <c r="S120" s="112"/>
      <c r="T120" s="258">
        <f>R120-H115</f>
        <v>14.300000000000182</v>
      </c>
      <c r="U120" s="230"/>
      <c r="V120" s="102" t="s">
        <v>120</v>
      </c>
      <c r="W120" s="49"/>
      <c r="Z120" s="197"/>
      <c r="AA120" s="198"/>
    </row>
    <row r="121" spans="1:27" ht="30" customHeight="1">
      <c r="E121" s="19"/>
      <c r="F121" s="788"/>
      <c r="G121" s="202"/>
      <c r="H121" s="33"/>
      <c r="I121" s="797"/>
      <c r="J121" s="775"/>
      <c r="K121" s="779"/>
      <c r="L121" s="786"/>
      <c r="M121" s="763"/>
      <c r="N121" s="747"/>
      <c r="O121" s="750"/>
      <c r="P121" s="768"/>
      <c r="Q121" s="130" t="s">
        <v>187</v>
      </c>
      <c r="R121" s="122">
        <v>4461.3999999999996</v>
      </c>
      <c r="S121" s="112"/>
      <c r="T121" s="251">
        <f>R121-H115</f>
        <v>13.399999999999636</v>
      </c>
      <c r="U121" s="113"/>
      <c r="V121" s="108"/>
      <c r="W121" s="49"/>
      <c r="Z121" s="197"/>
      <c r="AA121" s="198"/>
    </row>
    <row r="122" spans="1:27" ht="30" customHeight="1">
      <c r="E122" s="19"/>
      <c r="F122" s="788"/>
      <c r="G122" s="202"/>
      <c r="H122" s="33"/>
      <c r="I122" s="797"/>
      <c r="J122" s="775"/>
      <c r="K122" s="779"/>
      <c r="L122" s="786"/>
      <c r="M122" s="763"/>
      <c r="N122" s="747"/>
      <c r="O122" s="750"/>
      <c r="P122" s="768"/>
      <c r="Q122" s="130" t="s">
        <v>142</v>
      </c>
      <c r="R122" s="104">
        <v>4887.8999999999996</v>
      </c>
      <c r="S122" s="259">
        <v>45590</v>
      </c>
      <c r="T122" s="104">
        <f>R122-H115</f>
        <v>439.89999999999964</v>
      </c>
      <c r="U122" s="260">
        <f>S122-I2</f>
        <v>310</v>
      </c>
      <c r="V122" s="108"/>
      <c r="W122" s="49"/>
      <c r="Z122" s="197"/>
      <c r="AA122" s="198"/>
    </row>
    <row r="123" spans="1:27" ht="30" customHeight="1">
      <c r="E123" s="19"/>
      <c r="F123" s="788"/>
      <c r="G123" s="202"/>
      <c r="H123" s="33"/>
      <c r="I123" s="797"/>
      <c r="J123" s="775"/>
      <c r="K123" s="779"/>
      <c r="L123" s="786"/>
      <c r="M123" s="763"/>
      <c r="N123" s="747"/>
      <c r="O123" s="750"/>
      <c r="P123" s="768"/>
      <c r="Q123" s="252"/>
      <c r="R123" s="261"/>
      <c r="S123" s="262"/>
      <c r="T123" s="261"/>
      <c r="U123" s="263"/>
      <c r="V123" s="35"/>
      <c r="W123" s="49"/>
      <c r="Z123" s="197"/>
      <c r="AA123" s="198"/>
    </row>
    <row r="124" spans="1:27" ht="30" customHeight="1">
      <c r="E124" s="19"/>
      <c r="F124" s="788"/>
      <c r="G124" s="202"/>
      <c r="H124" s="33"/>
      <c r="I124" s="797"/>
      <c r="J124" s="775"/>
      <c r="K124" s="779"/>
      <c r="L124" s="786"/>
      <c r="M124" s="763"/>
      <c r="N124" s="747"/>
      <c r="O124" s="750"/>
      <c r="P124" s="768"/>
      <c r="Q124" s="757" t="s">
        <v>144</v>
      </c>
      <c r="R124" s="758"/>
      <c r="S124" s="758"/>
      <c r="T124" s="758"/>
      <c r="U124" s="758"/>
      <c r="V124" s="162" t="s">
        <v>146</v>
      </c>
      <c r="W124" s="49"/>
      <c r="Z124" s="197"/>
      <c r="AA124" s="198"/>
    </row>
    <row r="125" spans="1:27" ht="30" customHeight="1">
      <c r="E125" s="19"/>
      <c r="F125" s="788"/>
      <c r="G125" s="202"/>
      <c r="H125" s="33"/>
      <c r="I125" s="797"/>
      <c r="J125" s="775"/>
      <c r="K125" s="779"/>
      <c r="L125" s="786"/>
      <c r="M125" s="763"/>
      <c r="N125" s="747"/>
      <c r="O125" s="750"/>
      <c r="P125" s="768"/>
      <c r="Q125" s="130" t="s">
        <v>188</v>
      </c>
      <c r="R125" s="122">
        <v>4604.1000000000004</v>
      </c>
      <c r="S125" s="264"/>
      <c r="T125" s="122">
        <f>R125-H115</f>
        <v>156.10000000000036</v>
      </c>
      <c r="U125" s="107"/>
      <c r="V125" s="157" t="s">
        <v>120</v>
      </c>
      <c r="W125" s="49"/>
      <c r="Z125" s="197"/>
      <c r="AA125" s="198"/>
    </row>
    <row r="126" spans="1:27" ht="30" customHeight="1">
      <c r="E126" s="19"/>
      <c r="F126" s="788"/>
      <c r="G126" s="202"/>
      <c r="H126" s="33"/>
      <c r="I126" s="797"/>
      <c r="J126" s="775"/>
      <c r="K126" s="779"/>
      <c r="L126" s="786"/>
      <c r="M126" s="763"/>
      <c r="N126" s="747"/>
      <c r="O126" s="750"/>
      <c r="P126" s="768"/>
      <c r="Q126" s="163" t="s">
        <v>189</v>
      </c>
      <c r="R126" s="122">
        <v>4878.1000000000004</v>
      </c>
      <c r="S126" s="123"/>
      <c r="T126" s="122">
        <f>R126-H115</f>
        <v>430.10000000000036</v>
      </c>
      <c r="U126" s="265"/>
      <c r="V126" s="157"/>
      <c r="W126" s="49"/>
      <c r="Z126" s="197"/>
      <c r="AA126" s="198"/>
    </row>
    <row r="127" spans="1:27" ht="30" customHeight="1">
      <c r="E127" s="19"/>
      <c r="F127" s="788"/>
      <c r="G127" s="202"/>
      <c r="H127" s="33"/>
      <c r="I127" s="797"/>
      <c r="J127" s="775"/>
      <c r="K127" s="779"/>
      <c r="L127" s="786"/>
      <c r="M127" s="763"/>
      <c r="N127" s="747"/>
      <c r="O127" s="750"/>
      <c r="P127" s="768"/>
      <c r="Q127" s="163" t="s">
        <v>190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7"/>
      <c r="AA127" s="198"/>
    </row>
    <row r="128" spans="1:27" ht="30" customHeight="1">
      <c r="E128" s="19"/>
      <c r="F128" s="788"/>
      <c r="G128" s="202"/>
      <c r="H128" s="33"/>
      <c r="I128" s="797"/>
      <c r="J128" s="775"/>
      <c r="K128" s="779"/>
      <c r="L128" s="786"/>
      <c r="M128" s="763"/>
      <c r="N128" s="747"/>
      <c r="O128" s="750"/>
      <c r="P128" s="768"/>
      <c r="Q128" s="130" t="s">
        <v>191</v>
      </c>
      <c r="R128" s="122">
        <v>4952.5</v>
      </c>
      <c r="S128" s="123"/>
      <c r="T128" s="270">
        <f>R128-H115</f>
        <v>504.5</v>
      </c>
      <c r="U128" s="113"/>
      <c r="V128" s="171"/>
      <c r="W128" s="49"/>
      <c r="Z128" s="197"/>
      <c r="AA128" s="198"/>
    </row>
    <row r="129" spans="1:27" ht="30" customHeight="1">
      <c r="E129" s="19"/>
      <c r="F129" s="788"/>
      <c r="G129" s="32"/>
      <c r="H129" s="33"/>
      <c r="I129" s="797"/>
      <c r="J129" s="775"/>
      <c r="K129" s="779"/>
      <c r="L129" s="786"/>
      <c r="M129" s="763"/>
      <c r="N129" s="747"/>
      <c r="O129" s="750"/>
      <c r="P129" s="768"/>
      <c r="Q129" s="130" t="s">
        <v>192</v>
      </c>
      <c r="R129" s="139"/>
      <c r="S129" s="282">
        <v>45321</v>
      </c>
      <c r="T129" s="139"/>
      <c r="U129" s="283">
        <f>S129-I2</f>
        <v>41</v>
      </c>
      <c r="V129" s="172"/>
      <c r="W129" s="49"/>
      <c r="Z129" s="197"/>
      <c r="AA129" s="198"/>
    </row>
    <row r="130" spans="1:27" ht="30" customHeight="1">
      <c r="E130" s="19"/>
      <c r="F130" s="788"/>
      <c r="G130" s="32"/>
      <c r="H130" s="33"/>
      <c r="I130" s="59"/>
      <c r="J130" s="60"/>
      <c r="K130" s="206"/>
      <c r="L130" s="207"/>
      <c r="M130" s="61"/>
      <c r="N130" s="62"/>
      <c r="O130" s="62"/>
      <c r="P130" s="273"/>
      <c r="Q130" s="284" t="s">
        <v>193</v>
      </c>
      <c r="R130" s="139"/>
      <c r="S130" s="285">
        <v>45340</v>
      </c>
      <c r="T130" s="286"/>
      <c r="U130" s="287">
        <f>S130-I2</f>
        <v>60</v>
      </c>
      <c r="V130" s="171" t="s">
        <v>151</v>
      </c>
      <c r="W130" s="49"/>
      <c r="Z130" s="292"/>
      <c r="AA130" s="293"/>
    </row>
    <row r="131" spans="1:27" ht="30" customHeight="1">
      <c r="E131" s="19"/>
      <c r="F131" s="789"/>
      <c r="G131" s="38"/>
      <c r="H131" s="39"/>
      <c r="I131" s="63"/>
      <c r="J131" s="64"/>
      <c r="K131" s="206"/>
      <c r="L131" s="274"/>
      <c r="M131" s="61"/>
      <c r="N131" s="62"/>
      <c r="O131" s="62"/>
      <c r="P131" s="273"/>
      <c r="Q131" s="284"/>
      <c r="R131" s="288"/>
      <c r="S131" s="289"/>
      <c r="T131" s="290"/>
      <c r="U131"/>
      <c r="V131" s="172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5"/>
      <c r="J132" s="65"/>
      <c r="K132" s="275"/>
      <c r="L132" s="276"/>
      <c r="M132" s="277"/>
      <c r="N132" s="278"/>
      <c r="O132" s="278"/>
      <c r="P132" s="278"/>
      <c r="Q132" s="173"/>
      <c r="R132" s="174"/>
      <c r="S132" s="175"/>
      <c r="T132" s="174"/>
      <c r="U132" s="176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H74:H87 H56:H72 I12:I43 I56:I8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12:J43" name="ac01_1_6_3_2"/>
    <protectedRange sqref="L12:L43" name="ac01_1_6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1" priority="324" stopIfTrue="1">
      <formula>I44="Maint."</formula>
    </cfRule>
    <cfRule type="expression" dxfId="120" priority="323" stopIfTrue="1">
      <formula>I44="Serviceable"</formula>
    </cfRule>
  </conditionalFormatting>
  <conditionalFormatting sqref="R115">
    <cfRule type="cellIs" dxfId="119" priority="301" stopIfTrue="1" operator="lessThan">
      <formula>0</formula>
    </cfRule>
    <cfRule type="cellIs" dxfId="118" priority="299" stopIfTrue="1" operator="between">
      <formula>#REF!</formula>
      <formula>#REF!</formula>
    </cfRule>
    <cfRule type="cellIs" dxfId="117" priority="300" stopIfTrue="1" operator="between">
      <formula>#REF!</formula>
      <formula>0</formula>
    </cfRule>
  </conditionalFormatting>
  <conditionalFormatting sqref="T13">
    <cfRule type="cellIs" dxfId="116" priority="120" operator="lessThanOrEqual">
      <formula>10</formula>
    </cfRule>
  </conditionalFormatting>
  <conditionalFormatting sqref="T14:T15">
    <cfRule type="cellIs" dxfId="115" priority="114" stopIfTrue="1" operator="lessThanOrEqual">
      <formula>5</formula>
    </cfRule>
    <cfRule type="cellIs" dxfId="114" priority="115" stopIfTrue="1" operator="lessThanOrEqual">
      <formula>10</formula>
    </cfRule>
  </conditionalFormatting>
  <conditionalFormatting sqref="T16:T18">
    <cfRule type="cellIs" dxfId="113" priority="179" stopIfTrue="1" operator="lessThanOrEqual">
      <formula>10</formula>
    </cfRule>
    <cfRule type="cellIs" dxfId="112" priority="180" stopIfTrue="1" operator="lessThanOrEqual">
      <formula>25</formula>
    </cfRule>
  </conditionalFormatting>
  <conditionalFormatting sqref="T19:T22">
    <cfRule type="cellIs" dxfId="111" priority="105" stopIfTrue="1" operator="lessThanOrEqual">
      <formula>50</formula>
    </cfRule>
    <cfRule type="cellIs" dxfId="110" priority="104" stopIfTrue="1" operator="lessThanOrEqual">
      <formula>25</formula>
    </cfRule>
  </conditionalFormatting>
  <conditionalFormatting sqref="T23:T24">
    <cfRule type="cellIs" dxfId="109" priority="168" stopIfTrue="1" operator="lessThanOrEqual">
      <formula>100</formula>
    </cfRule>
    <cfRule type="cellIs" dxfId="108" priority="167" stopIfTrue="1" operator="lessThanOrEqual">
      <formula>50</formula>
    </cfRule>
  </conditionalFormatting>
  <conditionalFormatting sqref="T32">
    <cfRule type="cellIs" dxfId="107" priority="101" stopIfTrue="1" operator="lessThanOrEqual">
      <formula>150</formula>
    </cfRule>
  </conditionalFormatting>
  <conditionalFormatting sqref="T32:T33">
    <cfRule type="cellIs" dxfId="106" priority="98" stopIfTrue="1" operator="lessThanOrEqual">
      <formula>50</formula>
    </cfRule>
  </conditionalFormatting>
  <conditionalFormatting sqref="T33">
    <cfRule type="cellIs" dxfId="105" priority="99" stopIfTrue="1" operator="lessThanOrEqual">
      <formula>100</formula>
    </cfRule>
  </conditionalFormatting>
  <conditionalFormatting sqref="T57">
    <cfRule type="cellIs" dxfId="104" priority="94" operator="lessThanOrEqual">
      <formula>0</formula>
    </cfRule>
    <cfRule type="cellIs" dxfId="103" priority="95" stopIfTrue="1" operator="lessThanOrEqual">
      <formula>10</formula>
    </cfRule>
  </conditionalFormatting>
  <conditionalFormatting sqref="T58:T59">
    <cfRule type="cellIs" dxfId="102" priority="88" stopIfTrue="1" operator="lessThanOrEqual">
      <formula>5</formula>
    </cfRule>
    <cfRule type="cellIs" dxfId="101" priority="89" stopIfTrue="1" operator="lessThanOrEqual">
      <formula>10</formula>
    </cfRule>
  </conditionalFormatting>
  <conditionalFormatting sqref="T60:T62">
    <cfRule type="cellIs" dxfId="100" priority="82" stopIfTrue="1" operator="lessThanOrEqual">
      <formula>10</formula>
    </cfRule>
    <cfRule type="cellIs" dxfId="99" priority="83" stopIfTrue="1" operator="lessThanOrEqual">
      <formula>25</formula>
    </cfRule>
  </conditionalFormatting>
  <conditionalFormatting sqref="T63:T66">
    <cfRule type="cellIs" dxfId="98" priority="70" stopIfTrue="1" operator="lessThanOrEqual">
      <formula>25</formula>
    </cfRule>
    <cfRule type="cellIs" dxfId="97" priority="71" stopIfTrue="1" operator="lessThanOrEqual">
      <formula>50</formula>
    </cfRule>
  </conditionalFormatting>
  <conditionalFormatting sqref="T67:T68">
    <cfRule type="cellIs" dxfId="96" priority="66" stopIfTrue="1" operator="lessThanOrEqual">
      <formula>50</formula>
    </cfRule>
    <cfRule type="cellIs" dxfId="95" priority="67" stopIfTrue="1" operator="lessThanOrEqual">
      <formula>100</formula>
    </cfRule>
  </conditionalFormatting>
  <conditionalFormatting sqref="T76">
    <cfRule type="cellIs" dxfId="94" priority="62" stopIfTrue="1" operator="lessThanOrEqual">
      <formula>50</formula>
    </cfRule>
    <cfRule type="cellIs" dxfId="93" priority="63" stopIfTrue="1" operator="lessThanOrEqual">
      <formula>150</formula>
    </cfRule>
  </conditionalFormatting>
  <conditionalFormatting sqref="T77:T79">
    <cfRule type="cellIs" dxfId="92" priority="234" operator="lessThan">
      <formula>5</formula>
    </cfRule>
  </conditionalFormatting>
  <conditionalFormatting sqref="T81:T84">
    <cfRule type="cellIs" dxfId="91" priority="54" stopIfTrue="1" operator="lessThanOrEqual">
      <formula>30</formula>
    </cfRule>
    <cfRule type="cellIs" dxfId="90" priority="55" stopIfTrue="1" operator="lessThanOrEqual">
      <formula>100</formula>
    </cfRule>
  </conditionalFormatting>
  <conditionalFormatting sqref="T101 T104 T115:T116">
    <cfRule type="cellIs" dxfId="89" priority="317" operator="lessThan">
      <formula>10</formula>
    </cfRule>
  </conditionalFormatting>
  <conditionalFormatting sqref="T101 T104">
    <cfRule type="cellIs" dxfId="88" priority="288" operator="lessThan">
      <formula>20</formula>
    </cfRule>
  </conditionalFormatting>
  <conditionalFormatting sqref="T101">
    <cfRule type="cellIs" dxfId="87" priority="292" operator="lessThan">
      <formula>10</formula>
    </cfRule>
    <cfRule type="cellIs" dxfId="86" priority="291" operator="lessThan">
      <formula>0</formula>
    </cfRule>
  </conditionalFormatting>
  <conditionalFormatting sqref="T102:T103">
    <cfRule type="cellIs" dxfId="85" priority="42" stopIfTrue="1" operator="lessThanOrEqual">
      <formula>5</formula>
    </cfRule>
    <cfRule type="cellIs" dxfId="84" priority="43" stopIfTrue="1" operator="lessThanOrEqual">
      <formula>10</formula>
    </cfRule>
  </conditionalFormatting>
  <conditionalFormatting sqref="T104:T106">
    <cfRule type="cellIs" dxfId="83" priority="34" stopIfTrue="1" operator="lessThanOrEqual">
      <formula>10</formula>
    </cfRule>
    <cfRule type="cellIs" dxfId="82" priority="35" stopIfTrue="1" operator="lessThanOrEqual">
      <formula>25</formula>
    </cfRule>
  </conditionalFormatting>
  <conditionalFormatting sqref="T107">
    <cfRule type="cellIs" dxfId="81" priority="30" stopIfTrue="1" operator="lessThanOrEqual">
      <formula>25</formula>
    </cfRule>
    <cfRule type="cellIs" dxfId="80" priority="31" stopIfTrue="1" operator="lessThanOrEqual">
      <formula>50</formula>
    </cfRule>
  </conditionalFormatting>
  <conditionalFormatting sqref="T109">
    <cfRule type="cellIs" dxfId="79" priority="27" operator="lessThanOrEqual">
      <formula>50</formula>
    </cfRule>
    <cfRule type="cellIs" dxfId="78" priority="26" operator="lessThanOrEqual">
      <formula>25</formula>
    </cfRule>
  </conditionalFormatting>
  <conditionalFormatting sqref="T110">
    <cfRule type="cellIs" dxfId="77" priority="23" stopIfTrue="1" operator="lessThanOrEqual">
      <formula>50</formula>
    </cfRule>
    <cfRule type="cellIs" dxfId="76" priority="22" stopIfTrue="1" operator="lessThanOrEqual">
      <formula>25</formula>
    </cfRule>
  </conditionalFormatting>
  <conditionalFormatting sqref="T111">
    <cfRule type="cellIs" dxfId="75" priority="21" stopIfTrue="1" operator="lessThanOrEqual">
      <formula>100</formula>
    </cfRule>
    <cfRule type="cellIs" dxfId="74" priority="20" stopIfTrue="1" operator="lessThanOrEqual">
      <formula>50</formula>
    </cfRule>
  </conditionalFormatting>
  <conditionalFormatting sqref="T112">
    <cfRule type="cellIs" dxfId="73" priority="16" operator="lessThanOrEqual">
      <formula>50</formula>
    </cfRule>
    <cfRule type="cellIs" dxfId="72" priority="17" operator="lessThanOrEqual">
      <formula>100</formula>
    </cfRule>
  </conditionalFormatting>
  <conditionalFormatting sqref="T115:T116 T101 T104">
    <cfRule type="cellIs" dxfId="71" priority="316" operator="lessThan">
      <formula>0</formula>
    </cfRule>
  </conditionalFormatting>
  <conditionalFormatting sqref="T116">
    <cfRule type="cellIs" dxfId="70" priority="295" operator="lessThan">
      <formula>10</formula>
    </cfRule>
    <cfRule type="cellIs" dxfId="69" priority="287" operator="lessThan">
      <formula>0</formula>
    </cfRule>
    <cfRule type="cellIs" dxfId="68" priority="285" operator="lessThan">
      <formula>15</formula>
    </cfRule>
  </conditionalFormatting>
  <conditionalFormatting sqref="T120">
    <cfRule type="cellIs" dxfId="67" priority="8" stopIfTrue="1" operator="lessThanOrEqual">
      <formula>50</formula>
    </cfRule>
    <cfRule type="cellIs" dxfId="66" priority="9" stopIfTrue="1" operator="lessThanOrEqual">
      <formula>150</formula>
    </cfRule>
  </conditionalFormatting>
  <conditionalFormatting sqref="T121">
    <cfRule type="cellIs" dxfId="65" priority="122" stopIfTrue="1" operator="lessThanOrEqual">
      <formula>30</formula>
    </cfRule>
    <cfRule type="cellIs" dxfId="64" priority="121" stopIfTrue="1" operator="lessThanOrEqual">
      <formula>15</formula>
    </cfRule>
  </conditionalFormatting>
  <conditionalFormatting sqref="T122">
    <cfRule type="cellIs" dxfId="63" priority="126" stopIfTrue="1" operator="lessThanOrEqual">
      <formula>100</formula>
    </cfRule>
    <cfRule type="cellIs" dxfId="62" priority="7" stopIfTrue="1" operator="lessThanOrEqual">
      <formula>50</formula>
    </cfRule>
    <cfRule type="cellIs" dxfId="61" priority="125" operator="lessThanOrEqual">
      <formula>30</formula>
    </cfRule>
  </conditionalFormatting>
  <conditionalFormatting sqref="T125">
    <cfRule type="cellIs" dxfId="60" priority="128" stopIfTrue="1" operator="lessThanOrEqual">
      <formula>100</formula>
    </cfRule>
    <cfRule type="cellIs" dxfId="59" priority="127" stopIfTrue="1" operator="lessThanOrEqual">
      <formula>35</formula>
    </cfRule>
  </conditionalFormatting>
  <conditionalFormatting sqref="T126:T127">
    <cfRule type="cellIs" dxfId="58" priority="130" stopIfTrue="1" operator="lessThanOrEqual">
      <formula>100</formula>
    </cfRule>
    <cfRule type="cellIs" dxfId="57" priority="129" stopIfTrue="1" operator="lessThanOrEqual">
      <formula>30</formula>
    </cfRule>
  </conditionalFormatting>
  <conditionalFormatting sqref="T128">
    <cfRule type="cellIs" dxfId="56" priority="134" stopIfTrue="1" operator="lessThanOrEqual">
      <formula>100</formula>
    </cfRule>
    <cfRule type="cellIs" dxfId="55" priority="133" stopIfTrue="1" operator="lessThanOrEqual">
      <formula>25</formula>
    </cfRule>
  </conditionalFormatting>
  <conditionalFormatting sqref="U13">
    <cfRule type="cellIs" dxfId="54" priority="118" stopIfTrue="1" operator="lessThanOrEqual">
      <formula>0</formula>
    </cfRule>
    <cfRule type="cellIs" dxfId="53" priority="119" stopIfTrue="1" operator="lessThanOrEqual">
      <formula>3</formula>
    </cfRule>
  </conditionalFormatting>
  <conditionalFormatting sqref="U17:U18">
    <cfRule type="cellIs" dxfId="52" priority="112" stopIfTrue="1" operator="lessThanOrEqual">
      <formula>10</formula>
    </cfRule>
    <cfRule type="cellIs" dxfId="51" priority="113" stopIfTrue="1" operator="lessThanOrEqual">
      <formula>30</formula>
    </cfRule>
  </conditionalFormatting>
  <conditionalFormatting sqref="U20:U21">
    <cfRule type="cellIs" dxfId="50" priority="162" stopIfTrue="1" operator="lessThanOrEqual">
      <formula>90</formula>
    </cfRule>
    <cfRule type="cellIs" dxfId="49" priority="161" stopIfTrue="1" operator="lessThanOrEqual">
      <formula>30</formula>
    </cfRule>
  </conditionalFormatting>
  <conditionalFormatting sqref="U23 U70 T101 T104 T115:U116">
    <cfRule type="cellIs" dxfId="48" priority="258" operator="lessThanOrEqual">
      <formula>15</formula>
    </cfRule>
  </conditionalFormatting>
  <conditionalFormatting sqref="U23:U24">
    <cfRule type="cellIs" dxfId="47" priority="103" stopIfTrue="1" operator="lessThanOrEqual">
      <formula>90</formula>
    </cfRule>
    <cfRule type="cellIs" dxfId="46" priority="102" stopIfTrue="1" operator="lessThanOrEqual">
      <formula>30</formula>
    </cfRule>
  </conditionalFormatting>
  <conditionalFormatting sqref="U25">
    <cfRule type="cellIs" dxfId="45" priority="193" stopIfTrue="1" operator="lessThanOrEqual">
      <formula>5</formula>
    </cfRule>
    <cfRule type="cellIs" dxfId="44" priority="194" stopIfTrue="1" operator="lessThanOrEqual">
      <formula>10</formula>
    </cfRule>
  </conditionalFormatting>
  <conditionalFormatting sqref="U26">
    <cfRule type="cellIs" dxfId="43" priority="191" stopIfTrue="1" operator="lessThanOrEqual">
      <formula>15</formula>
    </cfRule>
    <cfRule type="cellIs" dxfId="42" priority="192" stopIfTrue="1" operator="lessThanOrEqual">
      <formula>30</formula>
    </cfRule>
  </conditionalFormatting>
  <conditionalFormatting sqref="U33">
    <cfRule type="cellIs" dxfId="41" priority="5" stopIfTrue="1" operator="lessThanOrEqual">
      <formula>30</formula>
    </cfRule>
    <cfRule type="cellIs" dxfId="40" priority="6" stopIfTrue="1" operator="lessThanOrEqual">
      <formula>90</formula>
    </cfRule>
  </conditionalFormatting>
  <conditionalFormatting sqref="U57">
    <cfRule type="cellIs" dxfId="39" priority="92" stopIfTrue="1" operator="lessThanOrEqual">
      <formula>0</formula>
    </cfRule>
    <cfRule type="cellIs" dxfId="38" priority="93" stopIfTrue="1" operator="lessThanOrEqual">
      <formula>3</formula>
    </cfRule>
  </conditionalFormatting>
  <conditionalFormatting sqref="U61:U62">
    <cfRule type="cellIs" dxfId="37" priority="80" stopIfTrue="1" operator="lessThanOrEqual">
      <formula>10</formula>
    </cfRule>
    <cfRule type="cellIs" dxfId="36" priority="81" stopIfTrue="1" operator="lessThanOrEqual">
      <formula>30</formula>
    </cfRule>
  </conditionalFormatting>
  <conditionalFormatting sqref="U64:U65">
    <cfRule type="cellIs" dxfId="35" priority="75" stopIfTrue="1" operator="lessThanOrEqual">
      <formula>90</formula>
    </cfRule>
    <cfRule type="cellIs" dxfId="34" priority="74" stopIfTrue="1" operator="lessThanOrEqual">
      <formula>30</formula>
    </cfRule>
  </conditionalFormatting>
  <conditionalFormatting sqref="U67:U68">
    <cfRule type="cellIs" dxfId="33" priority="65" stopIfTrue="1" operator="lessThanOrEqual">
      <formula>90</formula>
    </cfRule>
    <cfRule type="cellIs" dxfId="32" priority="64" stopIfTrue="1" operator="lessThanOrEqual">
      <formula>30</formula>
    </cfRule>
  </conditionalFormatting>
  <conditionalFormatting sqref="U69">
    <cfRule type="cellIs" dxfId="31" priority="155" stopIfTrue="1" operator="lessThanOrEqual">
      <formula>5</formula>
    </cfRule>
    <cfRule type="cellIs" dxfId="30" priority="156" stopIfTrue="1" operator="lessThanOrEqual">
      <formula>10</formula>
    </cfRule>
  </conditionalFormatting>
  <conditionalFormatting sqref="U70 U23 T104 T101 T115:U116">
    <cfRule type="cellIs" dxfId="29" priority="257" operator="lessThanOrEqual">
      <formula>0</formula>
    </cfRule>
  </conditionalFormatting>
  <conditionalFormatting sqref="U70">
    <cfRule type="cellIs" dxfId="28" priority="157" stopIfTrue="1" operator="lessThanOrEqual">
      <formula>15</formula>
    </cfRule>
    <cfRule type="cellIs" dxfId="27" priority="158" stopIfTrue="1" operator="lessThanOrEqual">
      <formula>30</formula>
    </cfRule>
  </conditionalFormatting>
  <conditionalFormatting sqref="U85">
    <cfRule type="cellIs" dxfId="26" priority="53" stopIfTrue="1" operator="lessThanOrEqual">
      <formula>60</formula>
    </cfRule>
    <cfRule type="cellIs" dxfId="25" priority="52" stopIfTrue="1" operator="lessThanOrEqual">
      <formula>15</formula>
    </cfRule>
  </conditionalFormatting>
  <conditionalFormatting sqref="U86">
    <cfRule type="cellIs" dxfId="24" priority="50" stopIfTrue="1" operator="lessThanOrEqual">
      <formula>10</formula>
    </cfRule>
    <cfRule type="cellIs" dxfId="23" priority="51" stopIfTrue="1" operator="lessThanOrEqual">
      <formula>30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3" stopIfTrue="1" operator="lessThanOrEqual">
      <formula>10</formula>
    </cfRule>
    <cfRule type="cellIs" dxfId="13" priority="12" stopIfTrue="1" operator="lessThanOrEqual">
      <formula>5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123" operator="lessThanOrEqual">
      <formula>10</formula>
    </cfRule>
    <cfRule type="cellIs" dxfId="8" priority="4" stopIfTrue="1" operator="lessThanOrEqual">
      <formula>90</formula>
    </cfRule>
    <cfRule type="cellIs" dxfId="7" priority="3" stopIfTrue="1" operator="lessThanOrEqual">
      <formula>30</formula>
    </cfRule>
  </conditionalFormatting>
  <conditionalFormatting sqref="U129">
    <cfRule type="cellIs" dxfId="6" priority="136" stopIfTrue="1" operator="lessThanOrEqual">
      <formula>90</formula>
    </cfRule>
    <cfRule type="cellIs" dxfId="5" priority="135" stopIfTrue="1" operator="lessThanOrEqual">
      <formula>30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2023-12-19T08:53:03Z</cp:lastPrinted>
  <dcterms:created xsi:type="dcterms:W3CDTF">2022-10-07T06:47:00Z</dcterms:created>
  <dcterms:modified xsi:type="dcterms:W3CDTF">2023-12-20T06:47:37Z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