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BB7C5329-8200-4710-95D7-D98261448A8E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<sst xmlns="http://schemas.openxmlformats.org/spreadsheetml/2006/main" count="568" uniqueCount="208">
  <si>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</si>
  <si>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</si>
  <si>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</si>
  <si>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</si>
  <si>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</si>
  <si>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</si>
  <si>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</si>
  <si>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</si>
  <si>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</si>
  <si>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</si>
  <si>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</si>
  <si>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</si>
  <si>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</si>
  <si>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</si>
  <si>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</si>
  <si>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</si>
  <si>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</si>
  <si>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</si>
  <si>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</si>
  <si>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</si>
  <si>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</si>
  <si>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</si>
  <si>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</si>
  <si>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</si>
  <si>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</si>
  <si>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</si>
  <si>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</si>
  <si>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</si>
  <si>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</si>
  <si>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</si>
  <si>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</si>
  <si>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</si>
  <si>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</si>
  <si>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</si>
  <si>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</si>
  <si>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</si>
  <si>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</si>
  <si>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</si>
  <si>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</si>
  <si>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</si>
  <si>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</si>
  <si>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</si>
  <si>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</si>
  <si>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</si>
  <si>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</si>
  <si>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</si>
  <si>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</si>
  <si>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</si>
  <si>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</si>
  <si>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</si>
  <si>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</si>
  <si>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</si>
  <si>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</si>
  <si>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</si>
  <si>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</si>
  <si>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</si>
  <si>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</si>
  <si>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</si>
  <si>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</si>
  <si>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</si>
  <si>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</si>
  <si>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</si>
  <si>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</si>
  <si>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</si>
  <si>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r>
      <rPr>
        <sz val="10"/>
        <rFont val="Tahoma"/>
        <family val="2"/>
      </rPr>
      <t>AEOTQ CODE APPEAR ON FAU MEMORY DURING AFTER LAST FLIGHT CHECK.</t>
    </r>
  </si>
  <si>
    <r>
      <rPr>
        <sz val="10"/>
        <rFont val="Tahoma"/>
        <family val="2"/>
      </rPr>
      <t>UW/M70-01/23-053</t>
    </r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</si>
  <si>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</si>
  <si>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</si>
  <si>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</si>
  <si>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</si>
  <si>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</si>
  <si>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</si>
  <si>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</si>
  <si>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</si>
  <si>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</si>
  <si>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</si>
  <si>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</si>
  <si>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</si>
  <si>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</si>
  <si>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</si>
  <si>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</si>
  <si>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</si>
  <si>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</si>
  <si>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</si>
  <si>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</si>
  <si>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</si>
  <si>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</si>
  <si>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</si>
  <si>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</si>
  <si>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</si>
  <si>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</si>
  <si>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</si>
  <si>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</si>
  <si>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</si>
  <si>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</si>
  <si>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</si>
  <si>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</si>
  <si>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</si>
  <si>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</si>
  <si>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</si>
  <si>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</si>
  <si>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</si>
  <si>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</si>
  <si>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</si>
  <si>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</si>
  <si>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</si>
  <si>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</si>
  <si>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</si>
  <si>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</si>
  <si>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</si>
  <si>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</si>
  <si>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</si>
  <si>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</si>
  <si>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</si>
  <si>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</si>
  <si>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</si>
  <si>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</si>
  <si>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</si>
  <si>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</si>
  <si>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</si>
  <si>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</si>
  <si>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</si>
  <si>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</si>
  <si>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</si>
  <si>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</si>
  <si>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</si>
  <si>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</si>
  <si>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</si>
  <si>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</si>
  <si>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</si>
  <si>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</si>
  <si>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</si>
  <si>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</si>
  <si>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</si>
  <si>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</si>
  <si>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</si>
  <si>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</si>
  <si>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</si>
  <si>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</si>
  <si>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</si>
  <si>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</si>
  <si>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</si>
  <si>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</si>
  <si>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</si>
  <si>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</si>
  <si>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</si>
  <si>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</si>
  <si>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</si>
  <si>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</si>
  <si>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</si>
  <si>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</si>
  <si>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</si>
  <si>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</si>
  <si>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</si>
  <si>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</si>
  <si>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</si>
  <si>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</si>
  <si>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</si>
  <si>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</si>
  <si>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</si>
  <si>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</si>
  <si>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</si>
  <si>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</si>
  <si>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</si>
  <si>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</si>
  <si>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</si>
  <si>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</si>
  <si>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</si>
  <si>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</si>
  <si>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</si>
  <si>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</si>
  <si>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</si>
  <si>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</si>
  <si>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</si>
  <si>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</si>
  <si>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</si>
  <si>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</si>
  <si>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</si>
  <si>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</si>
  <si>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</si>
  <si>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</si>
  <si>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</si>
  <si>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</si>
  <si>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</si>
  <si>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</si>
  <si>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</si>
  <si>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</si>
  <si>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</si>
  <si>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</si>
  <si>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</si>
  <si>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</si>
  <si>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</si>
  <si>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</si>
  <si>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</si>
  <si>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</si>
  <si>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</si>
  <si>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</si>
  <si>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EGR 15/12/2023</t>
  </si>
  <si>
    <t>15 DEC 2023 @ 1700H</t>
  </si>
  <si>
    <t>UPPER AND LOWER ATTACHMENT BEAM LIFE LIMIT DUE</t>
  </si>
  <si>
    <t>M70-02-4708</t>
  </si>
  <si>
    <t>A'
(AWAITNG SPARE)</t>
  </si>
  <si>
    <t>20 DEC 2023 @ 2359H</t>
  </si>
  <si>
    <t>AWAITING SPARE (A)</t>
  </si>
  <si>
    <t>AWAITING PART</t>
  </si>
  <si>
    <t>1. WMSA - WMSA 1100H-1242H (1.7)</t>
  </si>
  <si>
    <t>FLIGHT TEST SATISFACTORY</t>
  </si>
  <si>
    <t>LAST FLOWN 16/12/2023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</si>
</sst>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45" fillId="19" borderId="40" xfId="0" applyFont="1" applyFill="1" applyBorder="1" applyAlignment="1" applyProtection="1">
      <alignment horizontal="center" vertical="center" wrapText="1"/>
      <protection locked="0"/>
    </xf>
    <xf numFmtId="0" fontId="45" fillId="19" borderId="41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5" fillId="19" borderId="38" xfId="0" applyFont="1" applyFill="1" applyBorder="1" applyAlignment="1" applyProtection="1">
      <alignment horizontal="center" vertical="center" wrapText="1"/>
      <protection locked="0"/>
    </xf>
    <xf numFmtId="0" fontId="45" fillId="19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5" fillId="21" borderId="39" xfId="0" applyFont="1" applyFill="1" applyBorder="1" applyAlignment="1" applyProtection="1">
      <alignment horizontal="center" vertical="center" wrapText="1"/>
      <protection locked="0"/>
    </xf>
    <xf numFmtId="0" fontId="45" fillId="21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40" fillId="23" borderId="39" xfId="3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1" borderId="40" xfId="0" applyFont="1" applyFill="1" applyBorder="1" applyAlignment="1" applyProtection="1">
      <alignment horizontal="center" vertical="center" wrapText="1"/>
      <protection locked="0"/>
    </xf>
    <xf numFmtId="0" fontId="45" fillId="21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41" fillId="23" borderId="41" xfId="0" applyFont="1" applyFill="1" applyBorder="1" applyAlignment="1" applyProtection="1">
      <alignment horizontal="center" vertical="center" wrapText="1"/>
      <protection locked="0"/>
    </xf>
    <xf numFmtId="0" fontId="41" fillId="23" borderId="38" xfId="0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41" fillId="23" borderId="44" xfId="0" applyFont="1" applyFill="1" applyBorder="1" applyAlignment="1" applyProtection="1">
      <alignment horizontal="center" vertical="center" wrapText="1"/>
      <protection locked="0"/>
    </xf>
    <xf numFmtId="0" fontId="41" fillId="23" borderId="45" xfId="0" applyFont="1" applyFill="1" applyBorder="1" applyAlignment="1" applyProtection="1">
      <alignment horizontal="center" vertical="center" wrapText="1"/>
      <protection locked="0"/>
    </xf>
    <xf numFmtId="0" fontId="41" fillId="23" borderId="13" xfId="0" applyFont="1" applyFill="1" applyBorder="1" applyAlignment="1" applyProtection="1">
      <alignment horizontal="center" vertical="center" wrapText="1"/>
      <protection locked="0"/>
    </xf>
    <xf numFmtId="0" fontId="41" fillId="23" borderId="17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9" fillId="2" borderId="59" xfId="3" applyFont="1" applyFill="1" applyBorder="1" applyAlignment="1" applyProtection="1">
      <alignment horizontal="left"/>
      <protection locked="0"/>
    </xf>
    <xf numFmtId="0" fontId="69" fillId="2" borderId="60" xfId="3" applyFont="1" applyFill="1" applyBorder="1" applyAlignment="1" applyProtection="1">
      <alignment horizontal="left"/>
      <protection locked="0"/>
    </xf>
    <xf numFmtId="0" fontId="69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" borderId="61" xfId="3" applyFont="1" applyFill="1" applyBorder="1" applyAlignment="1" applyProtection="1">
      <alignment horizontal="left"/>
      <protection locked="0"/>
    </xf>
    <xf numFmtId="0" fontId="69" fillId="2" borderId="0" xfId="3" applyFont="1" applyFill="1" applyAlignment="1" applyProtection="1">
      <alignment horizontal="left"/>
      <protection locked="0"/>
    </xf>
    <xf numFmtId="0" fontId="69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6" fillId="2" borderId="61" xfId="3" applyFont="1" applyFill="1" applyBorder="1" applyAlignment="1" applyProtection="1">
      <alignment horizontal="left"/>
      <protection locked="0"/>
    </xf>
    <xf numFmtId="0" fontId="56" fillId="2" borderId="0" xfId="3" applyFont="1" applyFill="1" applyAlignment="1" applyProtection="1">
      <alignment horizontal="left"/>
      <protection locked="0"/>
    </xf>
    <xf numFmtId="0" fontId="56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4" fillId="2" borderId="70" xfId="2" applyNumberFormat="1" applyFont="1" applyFill="1" applyBorder="1" applyAlignment="1">
      <alignment horizontal="center" vertical="center" wrapText="1"/>
      <protection locked="0"/>
    </xf>
    <xf numFmtId="175" fontId="64" fillId="2" borderId="71" xfId="2" applyNumberFormat="1" applyFont="1" applyFill="1" applyBorder="1" applyAlignment="1">
      <alignment horizontal="center" vertical="center" wrapText="1"/>
      <protection locked="0"/>
    </xf>
    <xf numFmtId="175" fontId="64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64" fillId="22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0" fontId="64" fillId="22" borderId="51" xfId="0" applyFont="1" applyFill="1" applyBorder="1" applyAlignment="1" applyProtection="1">
      <alignment horizontal="center" vertical="center" wrapText="1"/>
      <protection locked="0"/>
    </xf>
    <xf numFmtId="0" fontId="33" fillId="22" borderId="51" xfId="0" applyFont="1" applyFill="1" applyBorder="1" applyAlignment="1" applyProtection="1">
      <alignment horizontal="left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52" fillId="22" borderId="51" xfId="0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70" fillId="2" borderId="21" xfId="2" applyFont="1" applyFill="1" applyBorder="1" applyAlignment="1">
      <alignment horizontal="center" vertical="center" wrapText="1"/>
      <protection locked="0"/>
    </xf>
    <xf numFmtId="0" fontId="70" fillId="2" borderId="34" xfId="2" applyFont="1" applyFill="1" applyBorder="1" applyAlignment="1">
      <alignment horizontal="center" vertical="center" wrapText="1"/>
      <protection locked="0"/>
    </xf>
    <xf numFmtId="0" fontId="70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71" fillId="0" borderId="5" xfId="2" applyNumberFormat="1" applyFont="1" applyBorder="1" applyAlignment="1" applyProtection="1">
      <alignment horizontal="center" vertical="center" wrapText="1"/>
    </xf>
    <xf numFmtId="171" fontId="71" fillId="0" borderId="7" xfId="2" applyNumberFormat="1" applyFont="1" applyBorder="1" applyAlignment="1" applyProtection="1">
      <alignment horizontal="center" vertical="center" wrapText="1"/>
    </xf>
    <xf numFmtId="171" fontId="71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BD63" sqref="BD63:BK63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7"/>
      <c r="K1" s="302"/>
      <c r="L1" s="303"/>
      <c r="M1" s="367"/>
      <c r="N1" s="302"/>
      <c r="O1" s="303"/>
      <c r="P1" s="303"/>
      <c r="Q1" s="381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472"/>
      <c r="BK1" s="472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68"/>
      <c r="L4" s="368"/>
      <c r="M4" s="368"/>
      <c r="N4" s="368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30" t="s">
        <v>4</v>
      </c>
      <c r="B5" s="530"/>
      <c r="C5" s="530"/>
      <c r="D5" s="530"/>
      <c r="E5" s="532">
        <v>45276</v>
      </c>
      <c r="F5" s="532"/>
      <c r="G5" s="532"/>
      <c r="H5" s="532"/>
      <c r="I5" s="532"/>
      <c r="J5" s="532"/>
      <c r="K5" s="369"/>
      <c r="L5" s="369"/>
      <c r="M5" s="369"/>
      <c r="N5" s="369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71" t="s">
        <v>5</v>
      </c>
      <c r="B7" s="680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696" t="s">
        <v>9</v>
      </c>
      <c r="BI7" s="696" t="s">
        <v>10</v>
      </c>
      <c r="BJ7" s="682" t="s">
        <v>11</v>
      </c>
      <c r="BK7" s="682" t="s">
        <v>12</v>
      </c>
    </row>
    <row r="8" spans="1:63" ht="29.25" customHeight="1">
      <c r="A8" s="672"/>
      <c r="B8" s="681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24" t="s">
        <v>13</v>
      </c>
      <c r="AZ8" s="425" t="s">
        <v>14</v>
      </c>
      <c r="BA8" s="426" t="s">
        <v>15</v>
      </c>
      <c r="BB8" s="427" t="s">
        <v>16</v>
      </c>
      <c r="BC8" s="428" t="s">
        <v>17</v>
      </c>
      <c r="BD8" s="429" t="s">
        <v>18</v>
      </c>
      <c r="BE8" s="473" t="s">
        <v>19</v>
      </c>
      <c r="BF8" s="474" t="s">
        <v>20</v>
      </c>
      <c r="BG8" s="475" t="s">
        <v>21</v>
      </c>
      <c r="BH8" s="697"/>
      <c r="BI8" s="697"/>
      <c r="BJ8" s="683"/>
      <c r="BK8" s="683"/>
    </row>
    <row r="9" spans="1:63" ht="17.100000000000001" customHeight="1">
      <c r="A9" s="673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514" t="s">
        <v>24</v>
      </c>
      <c r="Z9" s="515" t="s">
        <v>24</v>
      </c>
      <c r="AA9" s="514" t="s">
        <v>24</v>
      </c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30">
        <v>1.7</v>
      </c>
      <c r="AZ9" s="431"/>
      <c r="BA9" s="432"/>
      <c r="BB9" s="433" t="s">
        <v>23</v>
      </c>
      <c r="BC9" s="434"/>
      <c r="BD9" s="430"/>
      <c r="BE9" s="476"/>
      <c r="BF9" s="461"/>
      <c r="BG9" s="434"/>
      <c r="BH9" s="728">
        <f>BC13+BB12+BA11</f>
        <v>14</v>
      </c>
      <c r="BI9" s="698">
        <f>BH9+BH14</f>
        <v>24</v>
      </c>
      <c r="BJ9" s="684">
        <f>(BH9/24)</f>
        <v>0.58333333333333337</v>
      </c>
      <c r="BK9" s="714">
        <f>((BA11+(0.6*BB12))/BI9)</f>
        <v>0.35000000000000003</v>
      </c>
    </row>
    <row r="10" spans="1:63" ht="17.100000000000001" customHeight="1">
      <c r="A10" s="674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7"/>
      <c r="V10" s="386"/>
      <c r="W10" s="503"/>
      <c r="X10" s="508"/>
      <c r="Y10" s="503"/>
      <c r="Z10" s="508"/>
      <c r="AA10" s="509"/>
      <c r="AB10" s="510"/>
      <c r="AC10" s="511"/>
      <c r="AD10" s="508"/>
      <c r="AE10" s="503"/>
      <c r="AF10" s="316"/>
      <c r="AG10" s="499"/>
      <c r="AH10" s="500"/>
      <c r="AI10" s="312"/>
      <c r="AJ10" s="373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5"/>
      <c r="AY10" s="436"/>
      <c r="AZ10" s="437"/>
      <c r="BA10" s="436"/>
      <c r="BB10" s="436"/>
      <c r="BC10" s="438"/>
      <c r="BD10" s="439"/>
      <c r="BE10" s="477"/>
      <c r="BF10" s="440"/>
      <c r="BG10" s="438"/>
      <c r="BH10" s="729"/>
      <c r="BI10" s="699"/>
      <c r="BJ10" s="685"/>
      <c r="BK10" s="715"/>
    </row>
    <row r="11" spans="1:63" ht="17.100000000000001" customHeight="1">
      <c r="A11" s="674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7"/>
      <c r="V11" s="386"/>
      <c r="W11" s="387"/>
      <c r="X11" s="386"/>
      <c r="Y11" s="387"/>
      <c r="Z11" s="386"/>
      <c r="AA11" s="387"/>
      <c r="AB11" s="386"/>
      <c r="AC11" s="387"/>
      <c r="AD11" s="38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0"/>
      <c r="AZ11" s="437"/>
      <c r="BA11" s="436"/>
      <c r="BB11" s="436"/>
      <c r="BC11" s="438"/>
      <c r="BD11" s="439"/>
      <c r="BE11" s="477"/>
      <c r="BF11" s="440"/>
      <c r="BG11" s="438"/>
      <c r="BH11" s="729"/>
      <c r="BI11" s="699"/>
      <c r="BJ11" s="685"/>
      <c r="BK11" s="715"/>
    </row>
    <row r="12" spans="1:63" ht="17.100000000000001" customHeight="1">
      <c r="A12" s="674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512"/>
      <c r="V12" s="513"/>
      <c r="W12" s="503"/>
      <c r="X12" s="508"/>
      <c r="Y12" s="502" t="s">
        <v>24</v>
      </c>
      <c r="Z12" s="501" t="s">
        <v>24</v>
      </c>
      <c r="AA12" s="502" t="s">
        <v>24</v>
      </c>
      <c r="AB12" s="501" t="s">
        <v>24</v>
      </c>
      <c r="AC12" s="502" t="s">
        <v>24</v>
      </c>
      <c r="AD12" s="501" t="s">
        <v>24</v>
      </c>
      <c r="AE12" s="516" t="s">
        <v>24</v>
      </c>
      <c r="AF12" s="501" t="s">
        <v>24</v>
      </c>
      <c r="AG12" s="516" t="s">
        <v>24</v>
      </c>
      <c r="AH12" s="517" t="s">
        <v>24</v>
      </c>
      <c r="AI12" s="516" t="s">
        <v>24</v>
      </c>
      <c r="AJ12" s="517" t="s">
        <v>24</v>
      </c>
      <c r="AK12" s="516" t="s">
        <v>24</v>
      </c>
      <c r="AL12" s="517" t="s">
        <v>24</v>
      </c>
      <c r="AM12" s="516" t="s">
        <v>24</v>
      </c>
      <c r="AN12" s="517" t="s">
        <v>24</v>
      </c>
      <c r="AO12" s="516" t="s">
        <v>24</v>
      </c>
      <c r="AP12" s="517" t="s">
        <v>24</v>
      </c>
      <c r="AQ12" s="502" t="s">
        <v>24</v>
      </c>
      <c r="AR12" s="501" t="s">
        <v>24</v>
      </c>
      <c r="AS12" s="502" t="s">
        <v>24</v>
      </c>
      <c r="AT12" s="501" t="s">
        <v>24</v>
      </c>
      <c r="AU12" s="502" t="s">
        <v>24</v>
      </c>
      <c r="AV12" s="501" t="s">
        <v>24</v>
      </c>
      <c r="AW12" s="502" t="s">
        <v>24</v>
      </c>
      <c r="AX12" s="501" t="s">
        <v>24</v>
      </c>
      <c r="AY12" s="440"/>
      <c r="AZ12" s="437"/>
      <c r="BA12" s="436"/>
      <c r="BB12" s="436">
        <v>14</v>
      </c>
      <c r="BC12" s="438"/>
      <c r="BD12" s="441"/>
      <c r="BE12" s="477"/>
      <c r="BF12" s="440"/>
      <c r="BG12" s="438"/>
      <c r="BH12" s="729"/>
      <c r="BI12" s="699"/>
      <c r="BJ12" s="685"/>
      <c r="BK12" s="715"/>
    </row>
    <row r="13" spans="1:63" ht="17.100000000000001" customHeight="1">
      <c r="A13" s="67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0"/>
      <c r="Z13" s="401"/>
      <c r="AA13" s="322"/>
      <c r="AB13" s="323"/>
      <c r="AC13" s="322"/>
      <c r="AD13" s="323"/>
      <c r="AE13" s="322"/>
      <c r="AF13" s="323"/>
      <c r="AG13" s="322"/>
      <c r="AH13" s="323"/>
      <c r="AI13" s="322"/>
      <c r="AJ13" s="405"/>
      <c r="AK13" s="406"/>
      <c r="AL13" s="323"/>
      <c r="AM13" s="40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2"/>
      <c r="AY13" s="443"/>
      <c r="AZ13" s="444"/>
      <c r="BA13" s="445"/>
      <c r="BB13" s="445"/>
      <c r="BC13" s="446"/>
      <c r="BD13" s="447"/>
      <c r="BE13" s="466"/>
      <c r="BF13" s="469"/>
      <c r="BG13" s="446"/>
      <c r="BH13" s="730"/>
      <c r="BI13" s="699"/>
      <c r="BJ13" s="685"/>
      <c r="BK13" s="715"/>
    </row>
    <row r="14" spans="1:63" ht="17.100000000000001" customHeight="1">
      <c r="A14" s="674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2"/>
      <c r="V14" s="383"/>
      <c r="W14" s="382"/>
      <c r="X14" s="383"/>
      <c r="Y14" s="402"/>
      <c r="Z14" s="403"/>
      <c r="AA14" s="382"/>
      <c r="AB14" s="383"/>
      <c r="AC14" s="382"/>
      <c r="AD14" s="383"/>
      <c r="AE14" s="382"/>
      <c r="AF14" s="383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2"/>
      <c r="AR14" s="383"/>
      <c r="AS14" s="382"/>
      <c r="AT14" s="383"/>
      <c r="AU14" s="382"/>
      <c r="AV14" s="383"/>
      <c r="AW14" s="382"/>
      <c r="AX14" s="383"/>
      <c r="AY14" s="448"/>
      <c r="AZ14" s="449"/>
      <c r="BA14" s="450"/>
      <c r="BB14" s="450"/>
      <c r="BC14" s="451"/>
      <c r="BD14" s="441"/>
      <c r="BE14" s="452"/>
      <c r="BF14" s="448"/>
      <c r="BG14" s="451"/>
      <c r="BH14" s="731">
        <f>BD14+BE15+BF16+BG17</f>
        <v>10</v>
      </c>
      <c r="BI14" s="699"/>
      <c r="BJ14" s="685"/>
      <c r="BK14" s="715"/>
    </row>
    <row r="15" spans="1:63" ht="17.100000000000001" customHeight="1">
      <c r="A15" s="674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84" t="s">
        <v>24</v>
      </c>
      <c r="V15" s="385" t="s">
        <v>24</v>
      </c>
      <c r="W15" s="384" t="s">
        <v>24</v>
      </c>
      <c r="X15" s="385" t="s">
        <v>24</v>
      </c>
      <c r="Y15" s="509"/>
      <c r="Z15" s="508"/>
      <c r="AA15" s="509"/>
      <c r="AB15" s="508"/>
      <c r="AC15" s="509"/>
      <c r="AD15" s="508"/>
      <c r="AE15" s="518"/>
      <c r="AF15" s="508"/>
      <c r="AG15" s="518"/>
      <c r="AH15" s="519"/>
      <c r="AI15" s="518"/>
      <c r="AJ15" s="519"/>
      <c r="AK15" s="518"/>
      <c r="AL15" s="519"/>
      <c r="AM15" s="518"/>
      <c r="AN15" s="519"/>
      <c r="AO15" s="518"/>
      <c r="AP15" s="519"/>
      <c r="AQ15" s="509"/>
      <c r="AR15" s="508"/>
      <c r="AS15" s="509"/>
      <c r="AT15" s="508"/>
      <c r="AU15" s="509"/>
      <c r="AV15" s="508"/>
      <c r="AW15" s="509"/>
      <c r="AX15" s="508"/>
      <c r="AY15" s="441"/>
      <c r="AZ15" s="453"/>
      <c r="BA15" s="454"/>
      <c r="BB15" s="454"/>
      <c r="BC15" s="452"/>
      <c r="BD15" s="441"/>
      <c r="BE15" s="452">
        <v>10</v>
      </c>
      <c r="BF15" s="441"/>
      <c r="BG15" s="452"/>
      <c r="BH15" s="732"/>
      <c r="BI15" s="699"/>
      <c r="BJ15" s="685"/>
      <c r="BK15" s="715"/>
    </row>
    <row r="16" spans="1:63" ht="17.100000000000001" customHeight="1">
      <c r="A16" s="674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86"/>
      <c r="W16" s="387"/>
      <c r="X16" s="386"/>
      <c r="Y16" s="387"/>
      <c r="Z16" s="386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41"/>
      <c r="AZ16" s="453"/>
      <c r="BA16" s="454"/>
      <c r="BB16" s="454"/>
      <c r="BC16" s="452"/>
      <c r="BD16" s="441"/>
      <c r="BE16" s="452"/>
      <c r="BF16" s="441"/>
      <c r="BG16" s="452"/>
      <c r="BH16" s="732"/>
      <c r="BI16" s="699"/>
      <c r="BJ16" s="685"/>
      <c r="BK16" s="715"/>
    </row>
    <row r="17" spans="1:75" ht="17.100000000000001" customHeight="1">
      <c r="A17" s="675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0"/>
      <c r="P17" s="371"/>
      <c r="Q17" s="333"/>
      <c r="R17" s="334"/>
      <c r="S17" s="333"/>
      <c r="T17" s="334"/>
      <c r="U17" s="333"/>
      <c r="V17" s="371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15"/>
      <c r="AP17" s="371"/>
      <c r="AQ17" s="333"/>
      <c r="AR17" s="334"/>
      <c r="AS17" s="333"/>
      <c r="AT17" s="334"/>
      <c r="AU17" s="333"/>
      <c r="AV17" s="334"/>
      <c r="AW17" s="370"/>
      <c r="AX17" s="334"/>
      <c r="AY17" s="455"/>
      <c r="AZ17" s="456"/>
      <c r="BA17" s="457"/>
      <c r="BB17" s="457"/>
      <c r="BC17" s="458"/>
      <c r="BD17" s="455"/>
      <c r="BE17" s="458"/>
      <c r="BF17" s="455"/>
      <c r="BG17" s="478"/>
      <c r="BH17" s="733"/>
      <c r="BI17" s="700"/>
      <c r="BJ17" s="686"/>
      <c r="BK17" s="716"/>
    </row>
    <row r="18" spans="1:75" ht="17.100000000000001" customHeight="1">
      <c r="A18" s="673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31"/>
      <c r="Y18" s="315"/>
      <c r="Z18" s="316"/>
      <c r="AA18" s="315"/>
      <c r="AB18" s="316"/>
      <c r="AC18" s="315"/>
      <c r="AD18" s="313"/>
      <c r="AE18" s="320"/>
      <c r="AF18" s="331"/>
      <c r="AG18" s="315"/>
      <c r="AH18" s="316"/>
      <c r="AI18" s="315"/>
      <c r="AJ18" s="316"/>
      <c r="AK18" s="312"/>
      <c r="AL18" s="313"/>
      <c r="AM18" s="312"/>
      <c r="AN18" s="373"/>
      <c r="AO18" s="416"/>
      <c r="AP18" s="313"/>
      <c r="AQ18" s="315"/>
      <c r="AR18" s="316"/>
      <c r="AS18" s="315"/>
      <c r="AT18" s="417"/>
      <c r="AU18" s="416"/>
      <c r="AV18" s="418"/>
      <c r="AW18" s="341"/>
      <c r="AX18" s="459"/>
      <c r="AY18" s="439"/>
      <c r="AZ18" s="433"/>
      <c r="BA18" s="460"/>
      <c r="BB18" s="433"/>
      <c r="BC18" s="434"/>
      <c r="BD18" s="461"/>
      <c r="BE18" s="479"/>
      <c r="BF18" s="461"/>
      <c r="BG18" s="434"/>
      <c r="BH18" s="728">
        <f>BC22+BB21+BA20</f>
        <v>0</v>
      </c>
      <c r="BI18" s="698">
        <f>BH18+BH23</f>
        <v>24</v>
      </c>
      <c r="BJ18" s="687">
        <f>BH18/24</f>
        <v>0</v>
      </c>
      <c r="BK18" s="714">
        <f>((BA20+(0.6*BB21))/BI18)</f>
        <v>0</v>
      </c>
    </row>
    <row r="19" spans="1:75" ht="17.100000000000001" customHeight="1">
      <c r="A19" s="674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2"/>
      <c r="Q19" s="312"/>
      <c r="R19" s="313"/>
      <c r="S19" s="312"/>
      <c r="T19" s="313"/>
      <c r="U19" s="312"/>
      <c r="V19" s="388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3"/>
      <c r="AQ19" s="312"/>
      <c r="AR19" s="373"/>
      <c r="AS19" s="312"/>
      <c r="AT19" s="373"/>
      <c r="AU19" s="312"/>
      <c r="AV19" s="344"/>
      <c r="AW19" s="343"/>
      <c r="AX19" s="462"/>
      <c r="AY19" s="436"/>
      <c r="AZ19" s="436"/>
      <c r="BA19" s="463"/>
      <c r="BB19" s="436"/>
      <c r="BC19" s="438"/>
      <c r="BD19" s="440"/>
      <c r="BE19" s="480"/>
      <c r="BF19" s="440"/>
      <c r="BG19" s="438"/>
      <c r="BH19" s="729"/>
      <c r="BI19" s="699"/>
      <c r="BJ19" s="688"/>
      <c r="BK19" s="715"/>
    </row>
    <row r="20" spans="1:75" ht="17.100000000000001" customHeight="1">
      <c r="A20" s="674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8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0"/>
      <c r="AZ20" s="436"/>
      <c r="BA20" s="436"/>
      <c r="BB20" s="436"/>
      <c r="BC20" s="438"/>
      <c r="BD20" s="440"/>
      <c r="BE20" s="480"/>
      <c r="BF20" s="440"/>
      <c r="BG20" s="438"/>
      <c r="BH20" s="729"/>
      <c r="BI20" s="699"/>
      <c r="BJ20" s="688"/>
      <c r="BK20" s="715"/>
    </row>
    <row r="21" spans="1:75" ht="17.100000000000001" customHeight="1">
      <c r="A21" s="674"/>
      <c r="B21" s="336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31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31"/>
      <c r="Y21" s="387"/>
      <c r="Z21" s="316"/>
      <c r="AA21" s="315"/>
      <c r="AB21" s="316"/>
      <c r="AC21" s="315"/>
      <c r="AD21" s="316"/>
      <c r="AE21" s="320"/>
      <c r="AF21" s="331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0"/>
      <c r="AZ21" s="436"/>
      <c r="BA21" s="463"/>
      <c r="BB21" s="464"/>
      <c r="BC21" s="438"/>
      <c r="BD21" s="440"/>
      <c r="BE21" s="480"/>
      <c r="BF21" s="440"/>
      <c r="BG21" s="438"/>
      <c r="BH21" s="729"/>
      <c r="BI21" s="699"/>
      <c r="BJ21" s="688"/>
      <c r="BK21" s="715"/>
    </row>
    <row r="22" spans="1:75" ht="18.75" customHeight="1">
      <c r="A22" s="674"/>
      <c r="B22" s="337" t="s">
        <v>17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38"/>
      <c r="N22" s="339"/>
      <c r="O22" s="338"/>
      <c r="P22" s="339"/>
      <c r="Q22" s="338"/>
      <c r="R22" s="339"/>
      <c r="S22" s="338"/>
      <c r="T22" s="339"/>
      <c r="U22" s="338"/>
      <c r="V22" s="39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00"/>
      <c r="AJ22" s="407"/>
      <c r="AK22" s="406"/>
      <c r="AL22" s="323"/>
      <c r="AM22" s="40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2"/>
      <c r="AY22" s="443"/>
      <c r="AZ22" s="465"/>
      <c r="BA22" s="465"/>
      <c r="BB22" s="465"/>
      <c r="BC22" s="466"/>
      <c r="BD22" s="443"/>
      <c r="BE22" s="481"/>
      <c r="BF22" s="469"/>
      <c r="BG22" s="446"/>
      <c r="BH22" s="730"/>
      <c r="BI22" s="699"/>
      <c r="BJ22" s="688"/>
      <c r="BK22" s="715"/>
    </row>
    <row r="23" spans="1:75" ht="17.100000000000001" customHeight="1">
      <c r="A23" s="674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3"/>
      <c r="Y23" s="382"/>
      <c r="Z23" s="383"/>
      <c r="AA23" s="382"/>
      <c r="AB23" s="383"/>
      <c r="AC23" s="382"/>
      <c r="AD23" s="383"/>
      <c r="AE23" s="382"/>
      <c r="AF23" s="383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41"/>
      <c r="AZ23" s="454"/>
      <c r="BA23" s="454"/>
      <c r="BB23" s="454"/>
      <c r="BC23" s="452"/>
      <c r="BD23" s="441"/>
      <c r="BE23" s="452"/>
      <c r="BF23" s="441"/>
      <c r="BG23" s="452"/>
      <c r="BH23" s="731">
        <f>BD23+BE24+BF25+BG26</f>
        <v>24</v>
      </c>
      <c r="BI23" s="699"/>
      <c r="BJ23" s="688"/>
      <c r="BK23" s="715"/>
    </row>
    <row r="24" spans="1:75" ht="17.100000000000001" customHeight="1">
      <c r="A24" s="674"/>
      <c r="B24" s="327" t="s">
        <v>19</v>
      </c>
      <c r="C24" s="512"/>
      <c r="D24" s="386"/>
      <c r="E24" s="512"/>
      <c r="F24" s="513"/>
      <c r="G24" s="387"/>
      <c r="H24" s="513"/>
      <c r="I24" s="520"/>
      <c r="J24" s="386"/>
      <c r="K24" s="520"/>
      <c r="L24" s="510"/>
      <c r="M24" s="512"/>
      <c r="N24" s="513"/>
      <c r="O24" s="512"/>
      <c r="P24" s="513"/>
      <c r="Q24" s="387"/>
      <c r="R24" s="386"/>
      <c r="S24" s="387"/>
      <c r="T24" s="386"/>
      <c r="U24" s="387"/>
      <c r="V24" s="386"/>
      <c r="W24" s="387"/>
      <c r="X24" s="510"/>
      <c r="Y24" s="315"/>
      <c r="Z24" s="316"/>
      <c r="AA24" s="315"/>
      <c r="AB24" s="316"/>
      <c r="AC24" s="315"/>
      <c r="AD24" s="316"/>
      <c r="AE24" s="320"/>
      <c r="AF24" s="331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41"/>
      <c r="AZ24" s="454"/>
      <c r="BA24" s="454"/>
      <c r="BB24" s="454"/>
      <c r="BC24" s="452"/>
      <c r="BD24" s="441"/>
      <c r="BE24" s="452"/>
      <c r="BF24" s="441"/>
      <c r="BG24" s="452"/>
      <c r="BH24" s="732"/>
      <c r="BI24" s="699"/>
      <c r="BJ24" s="688"/>
      <c r="BK24" s="715"/>
    </row>
    <row r="25" spans="1:75" ht="17.100000000000001" customHeight="1">
      <c r="A25" s="674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3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6"/>
      <c r="AK25" s="370"/>
      <c r="AL25" s="396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1"/>
      <c r="AZ25" s="454"/>
      <c r="BA25" s="454"/>
      <c r="BB25" s="454"/>
      <c r="BC25" s="452"/>
      <c r="BD25" s="441"/>
      <c r="BE25" s="452"/>
      <c r="BF25" s="441"/>
      <c r="BG25" s="452"/>
      <c r="BH25" s="732"/>
      <c r="BI25" s="699"/>
      <c r="BJ25" s="688"/>
      <c r="BK25" s="715"/>
    </row>
    <row r="26" spans="1:75" ht="17.100000000000001" customHeight="1">
      <c r="A26" s="675"/>
      <c r="B26" s="340" t="s">
        <v>21</v>
      </c>
      <c r="C26" s="521" t="s">
        <v>24</v>
      </c>
      <c r="D26" s="507" t="s">
        <v>24</v>
      </c>
      <c r="E26" s="521" t="s">
        <v>24</v>
      </c>
      <c r="F26" s="522" t="s">
        <v>24</v>
      </c>
      <c r="G26" s="506" t="s">
        <v>24</v>
      </c>
      <c r="H26" s="522" t="s">
        <v>24</v>
      </c>
      <c r="I26" s="523" t="s">
        <v>24</v>
      </c>
      <c r="J26" s="507" t="s">
        <v>24</v>
      </c>
      <c r="K26" s="523" t="s">
        <v>24</v>
      </c>
      <c r="L26" s="524" t="s">
        <v>24</v>
      </c>
      <c r="M26" s="521" t="s">
        <v>24</v>
      </c>
      <c r="N26" s="522" t="s">
        <v>24</v>
      </c>
      <c r="O26" s="521" t="s">
        <v>24</v>
      </c>
      <c r="P26" s="522" t="s">
        <v>24</v>
      </c>
      <c r="Q26" s="506" t="s">
        <v>24</v>
      </c>
      <c r="R26" s="507" t="s">
        <v>24</v>
      </c>
      <c r="S26" s="506" t="s">
        <v>24</v>
      </c>
      <c r="T26" s="507" t="s">
        <v>24</v>
      </c>
      <c r="U26" s="506" t="s">
        <v>24</v>
      </c>
      <c r="V26" s="507" t="s">
        <v>24</v>
      </c>
      <c r="W26" s="506" t="s">
        <v>24</v>
      </c>
      <c r="X26" s="524" t="s">
        <v>24</v>
      </c>
      <c r="Y26" s="525" t="s">
        <v>24</v>
      </c>
      <c r="Z26" s="526" t="s">
        <v>24</v>
      </c>
      <c r="AA26" s="525" t="s">
        <v>24</v>
      </c>
      <c r="AB26" s="526" t="s">
        <v>24</v>
      </c>
      <c r="AC26" s="525" t="s">
        <v>24</v>
      </c>
      <c r="AD26" s="526" t="s">
        <v>24</v>
      </c>
      <c r="AE26" s="525" t="s">
        <v>24</v>
      </c>
      <c r="AF26" s="526" t="s">
        <v>24</v>
      </c>
      <c r="AG26" s="527" t="s">
        <v>24</v>
      </c>
      <c r="AH26" s="528" t="s">
        <v>24</v>
      </c>
      <c r="AI26" s="527" t="s">
        <v>24</v>
      </c>
      <c r="AJ26" s="528" t="s">
        <v>24</v>
      </c>
      <c r="AK26" s="504" t="s">
        <v>24</v>
      </c>
      <c r="AL26" s="505" t="s">
        <v>24</v>
      </c>
      <c r="AM26" s="506" t="s">
        <v>24</v>
      </c>
      <c r="AN26" s="507" t="s">
        <v>24</v>
      </c>
      <c r="AO26" s="504" t="s">
        <v>24</v>
      </c>
      <c r="AP26" s="505" t="s">
        <v>24</v>
      </c>
      <c r="AQ26" s="506" t="s">
        <v>24</v>
      </c>
      <c r="AR26" s="507" t="s">
        <v>24</v>
      </c>
      <c r="AS26" s="506" t="s">
        <v>24</v>
      </c>
      <c r="AT26" s="507" t="s">
        <v>24</v>
      </c>
      <c r="AU26" s="504" t="s">
        <v>24</v>
      </c>
      <c r="AV26" s="505" t="s">
        <v>24</v>
      </c>
      <c r="AW26" s="506" t="s">
        <v>24</v>
      </c>
      <c r="AX26" s="507" t="s">
        <v>24</v>
      </c>
      <c r="AY26" s="455"/>
      <c r="AZ26" s="457"/>
      <c r="BA26" s="457"/>
      <c r="BB26" s="457"/>
      <c r="BC26" s="458"/>
      <c r="BD26" s="455"/>
      <c r="BE26" s="458"/>
      <c r="BF26" s="455"/>
      <c r="BG26" s="482">
        <v>24</v>
      </c>
      <c r="BH26" s="733"/>
      <c r="BI26" s="700"/>
      <c r="BJ26" s="689"/>
      <c r="BK26" s="716"/>
      <c r="BW26" s="300" t="s">
        <v>27</v>
      </c>
    </row>
    <row r="27" spans="1:75" ht="17.100000000000001" customHeight="1">
      <c r="A27" s="673" t="s">
        <v>28</v>
      </c>
      <c r="B27" s="306" t="s">
        <v>13</v>
      </c>
      <c r="C27" s="341"/>
      <c r="D27" s="342"/>
      <c r="E27" s="341"/>
      <c r="F27" s="342"/>
      <c r="G27" s="341"/>
      <c r="H27" s="342"/>
      <c r="I27" s="341"/>
      <c r="J27" s="342"/>
      <c r="K27" s="341"/>
      <c r="L27" s="342"/>
      <c r="M27" s="374"/>
      <c r="N27" s="375"/>
      <c r="O27" s="374"/>
      <c r="P27" s="375"/>
      <c r="Q27" s="389"/>
      <c r="R27" s="393"/>
      <c r="S27" s="394"/>
      <c r="T27" s="395"/>
      <c r="U27" s="389"/>
      <c r="V27" s="393"/>
      <c r="W27" s="389"/>
      <c r="X27" s="393"/>
      <c r="Y27" s="389"/>
      <c r="Z27" s="393"/>
      <c r="AA27" s="318"/>
      <c r="AB27" s="393"/>
      <c r="AC27" s="394"/>
      <c r="AD27" s="395"/>
      <c r="AE27" s="389"/>
      <c r="AF27" s="393"/>
      <c r="AG27" s="389"/>
      <c r="AH27" s="393"/>
      <c r="AI27" s="394"/>
      <c r="AJ27" s="395"/>
      <c r="AK27" s="394"/>
      <c r="AL27" s="393"/>
      <c r="AM27" s="408"/>
      <c r="AN27" s="319"/>
      <c r="AO27" s="374"/>
      <c r="AP27" s="375"/>
      <c r="AQ27" s="394"/>
      <c r="AR27" s="393"/>
      <c r="AS27" s="389"/>
      <c r="AT27" s="393"/>
      <c r="AU27" s="419"/>
      <c r="AV27" s="418"/>
      <c r="AW27" s="341"/>
      <c r="AX27" s="459"/>
      <c r="AY27" s="441"/>
      <c r="AZ27" s="433"/>
      <c r="BA27" s="433"/>
      <c r="BB27" s="433"/>
      <c r="BC27" s="434"/>
      <c r="BD27" s="461"/>
      <c r="BE27" s="476"/>
      <c r="BF27" s="461"/>
      <c r="BG27" s="434"/>
      <c r="BH27" s="728">
        <f>BA29+BB30+BC31</f>
        <v>0</v>
      </c>
      <c r="BI27" s="698">
        <f t="shared" ref="BI27" si="0">BH27+BH32</f>
        <v>24</v>
      </c>
      <c r="BJ27" s="687">
        <f>BH27/24</f>
        <v>0</v>
      </c>
      <c r="BK27" s="714">
        <f>((BA29+(0.6*BB30))/BI27)</f>
        <v>0</v>
      </c>
    </row>
    <row r="28" spans="1:75" ht="17.100000000000001" customHeight="1">
      <c r="A28" s="674"/>
      <c r="B28" s="311" t="s">
        <v>14</v>
      </c>
      <c r="C28" s="343"/>
      <c r="D28" s="344"/>
      <c r="E28" s="343"/>
      <c r="F28" s="344"/>
      <c r="G28" s="343"/>
      <c r="H28" s="344"/>
      <c r="I28" s="343"/>
      <c r="J28" s="344"/>
      <c r="K28" s="343"/>
      <c r="L28" s="344"/>
      <c r="M28" s="343"/>
      <c r="N28" s="344"/>
      <c r="O28" s="343"/>
      <c r="P28" s="344"/>
      <c r="Q28" s="312"/>
      <c r="R28" s="313"/>
      <c r="S28" s="312"/>
      <c r="T28" s="313"/>
      <c r="U28" s="370"/>
      <c r="V28" s="396"/>
      <c r="W28" s="370"/>
      <c r="X28" s="396"/>
      <c r="Y28" s="370"/>
      <c r="Z28" s="396"/>
      <c r="AA28" s="315"/>
      <c r="AB28" s="396"/>
      <c r="AC28" s="370"/>
      <c r="AD28" s="396"/>
      <c r="AE28" s="370"/>
      <c r="AF28" s="396"/>
      <c r="AG28" s="370"/>
      <c r="AH28" s="396"/>
      <c r="AI28" s="315"/>
      <c r="AJ28" s="409"/>
      <c r="AK28" s="343"/>
      <c r="AL28" s="344"/>
      <c r="AM28" s="343"/>
      <c r="AN28" s="316"/>
      <c r="AO28" s="343"/>
      <c r="AP28" s="344"/>
      <c r="AQ28" s="343"/>
      <c r="AR28" s="344"/>
      <c r="AS28" s="343"/>
      <c r="AT28" s="344"/>
      <c r="AU28" s="343"/>
      <c r="AV28" s="344"/>
      <c r="AW28" s="343"/>
      <c r="AX28" s="462"/>
      <c r="AY28" s="436"/>
      <c r="AZ28" s="436"/>
      <c r="BA28" s="436"/>
      <c r="BB28" s="436"/>
      <c r="BC28" s="438"/>
      <c r="BD28" s="440"/>
      <c r="BE28" s="477"/>
      <c r="BF28" s="440"/>
      <c r="BG28" s="438"/>
      <c r="BH28" s="729"/>
      <c r="BI28" s="699"/>
      <c r="BJ28" s="688"/>
      <c r="BK28" s="715"/>
    </row>
    <row r="29" spans="1:75" ht="17.100000000000001" customHeight="1">
      <c r="A29" s="674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0"/>
      <c r="AV29" s="344"/>
      <c r="AW29" s="315"/>
      <c r="AX29" s="316"/>
      <c r="AY29" s="440"/>
      <c r="AZ29" s="436"/>
      <c r="BA29" s="436"/>
      <c r="BB29" s="436"/>
      <c r="BC29" s="438"/>
      <c r="BD29" s="440"/>
      <c r="BE29" s="477"/>
      <c r="BF29" s="440"/>
      <c r="BG29" s="438"/>
      <c r="BH29" s="729"/>
      <c r="BI29" s="699"/>
      <c r="BJ29" s="688"/>
      <c r="BK29" s="715"/>
    </row>
    <row r="30" spans="1:75" ht="17.100000000000001" customHeight="1">
      <c r="A30" s="674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4"/>
      <c r="AW30" s="467"/>
      <c r="AY30" s="440"/>
      <c r="AZ30" s="436"/>
      <c r="BA30" s="436"/>
      <c r="BB30" s="436"/>
      <c r="BC30" s="438"/>
      <c r="BD30" s="440"/>
      <c r="BE30" s="477"/>
      <c r="BF30" s="440"/>
      <c r="BG30" s="438"/>
      <c r="BH30" s="729"/>
      <c r="BI30" s="699"/>
      <c r="BJ30" s="688"/>
      <c r="BK30" s="715"/>
    </row>
    <row r="31" spans="1:75" ht="17.100000000000001" customHeight="1">
      <c r="A31" s="674"/>
      <c r="B31" s="337" t="s">
        <v>17</v>
      </c>
      <c r="C31" s="345"/>
      <c r="D31" s="346"/>
      <c r="E31" s="345"/>
      <c r="F31" s="346"/>
      <c r="G31" s="345"/>
      <c r="H31" s="346"/>
      <c r="I31" s="345"/>
      <c r="J31" s="346"/>
      <c r="K31" s="345"/>
      <c r="L31" s="346"/>
      <c r="M31" s="345"/>
      <c r="N31" s="346"/>
      <c r="O31" s="345"/>
      <c r="P31" s="346"/>
      <c r="Q31" s="345"/>
      <c r="R31" s="346"/>
      <c r="S31" s="345"/>
      <c r="T31" s="397"/>
      <c r="U31" s="398"/>
      <c r="V31" s="346"/>
      <c r="W31" s="345"/>
      <c r="X31" s="346"/>
      <c r="Y31" s="345"/>
      <c r="Z31" s="346"/>
      <c r="AA31" s="345"/>
      <c r="AB31" s="346"/>
      <c r="AC31" s="345"/>
      <c r="AD31" s="346"/>
      <c r="AE31" s="404"/>
      <c r="AF31" s="346"/>
      <c r="AG31" s="345"/>
      <c r="AH31" s="346"/>
      <c r="AI31" s="345"/>
      <c r="AJ31" s="404"/>
      <c r="AK31" s="345"/>
      <c r="AL31" s="346"/>
      <c r="AM31" s="345"/>
      <c r="AN31" s="346"/>
      <c r="AO31" s="345"/>
      <c r="AP31" s="346"/>
      <c r="AQ31" s="345"/>
      <c r="AR31" s="346"/>
      <c r="AS31" s="345"/>
      <c r="AT31" s="346"/>
      <c r="AU31" s="421"/>
      <c r="AV31" s="422"/>
      <c r="AW31" s="345"/>
      <c r="AX31" s="468"/>
      <c r="AY31" s="469"/>
      <c r="AZ31" s="445"/>
      <c r="BA31" s="445"/>
      <c r="BB31" s="445"/>
      <c r="BC31" s="446"/>
      <c r="BD31" s="469"/>
      <c r="BE31" s="466"/>
      <c r="BF31" s="469"/>
      <c r="BG31" s="446"/>
      <c r="BH31" s="730"/>
      <c r="BI31" s="699"/>
      <c r="BJ31" s="688"/>
      <c r="BK31" s="715"/>
    </row>
    <row r="32" spans="1:75" ht="17.100000000000001" customHeight="1">
      <c r="A32" s="674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2" t="s">
        <v>24</v>
      </c>
      <c r="V32" s="383" t="s">
        <v>24</v>
      </c>
      <c r="W32" s="382" t="s">
        <v>24</v>
      </c>
      <c r="X32" s="383" t="s">
        <v>24</v>
      </c>
      <c r="Y32" s="402" t="s">
        <v>24</v>
      </c>
      <c r="Z32" s="403" t="s">
        <v>24</v>
      </c>
      <c r="AA32" s="382" t="s">
        <v>24</v>
      </c>
      <c r="AB32" s="383" t="s">
        <v>24</v>
      </c>
      <c r="AC32" s="382" t="s">
        <v>24</v>
      </c>
      <c r="AD32" s="383" t="s">
        <v>24</v>
      </c>
      <c r="AE32" s="382" t="s">
        <v>24</v>
      </c>
      <c r="AF32" s="383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2" t="s">
        <v>24</v>
      </c>
      <c r="AR32" s="383" t="s">
        <v>24</v>
      </c>
      <c r="AS32" s="382" t="s">
        <v>24</v>
      </c>
      <c r="AT32" s="383" t="s">
        <v>24</v>
      </c>
      <c r="AU32" s="382" t="s">
        <v>24</v>
      </c>
      <c r="AV32" s="383" t="s">
        <v>24</v>
      </c>
      <c r="AW32" s="382" t="s">
        <v>24</v>
      </c>
      <c r="AX32" s="383" t="s">
        <v>24</v>
      </c>
      <c r="AY32" s="441"/>
      <c r="AZ32" s="454"/>
      <c r="BA32" s="454"/>
      <c r="BB32" s="454"/>
      <c r="BC32" s="452"/>
      <c r="BD32" s="441">
        <v>24</v>
      </c>
      <c r="BE32" s="452"/>
      <c r="BF32" s="441"/>
      <c r="BG32" s="452"/>
      <c r="BH32" s="731">
        <f>BD32+BE33+BF34+BG35</f>
        <v>24</v>
      </c>
      <c r="BI32" s="699"/>
      <c r="BJ32" s="688"/>
      <c r="BK32" s="715"/>
    </row>
    <row r="33" spans="1:63" ht="17.100000000000001" customHeight="1">
      <c r="A33" s="674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1"/>
      <c r="AZ33" s="454"/>
      <c r="BA33" s="454"/>
      <c r="BB33" s="454"/>
      <c r="BC33" s="452"/>
      <c r="BD33" s="441"/>
      <c r="BE33" s="452"/>
      <c r="BF33" s="441"/>
      <c r="BG33" s="452"/>
      <c r="BH33" s="732"/>
      <c r="BI33" s="699"/>
      <c r="BJ33" s="688"/>
      <c r="BK33" s="715"/>
    </row>
    <row r="34" spans="1:63" ht="17.100000000000001" customHeight="1">
      <c r="A34" s="674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6"/>
      <c r="AK34" s="370"/>
      <c r="AL34" s="396"/>
      <c r="AM34" s="410"/>
      <c r="AN34" s="411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1"/>
      <c r="AZ34" s="454"/>
      <c r="BA34" s="454"/>
      <c r="BB34" s="454"/>
      <c r="BC34" s="452"/>
      <c r="BD34" s="441"/>
      <c r="BE34" s="452"/>
      <c r="BF34" s="441"/>
      <c r="BG34" s="452"/>
      <c r="BH34" s="732"/>
      <c r="BI34" s="699"/>
      <c r="BJ34" s="688"/>
      <c r="BK34" s="715"/>
    </row>
    <row r="35" spans="1:63" ht="17.100000000000001" customHeight="1">
      <c r="A35" s="675"/>
      <c r="B35" s="340" t="s">
        <v>21</v>
      </c>
      <c r="C35" s="347"/>
      <c r="D35" s="348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91"/>
      <c r="AL35" s="392"/>
      <c r="AM35" s="347"/>
      <c r="AN35" s="348"/>
      <c r="AO35" s="347"/>
      <c r="AP35" s="348"/>
      <c r="AQ35" s="347"/>
      <c r="AR35" s="348"/>
      <c r="AS35" s="347"/>
      <c r="AT35" s="348"/>
      <c r="AU35" s="347"/>
      <c r="AV35" s="348"/>
      <c r="AW35" s="347"/>
      <c r="AX35" s="470"/>
      <c r="AY35" s="455"/>
      <c r="AZ35" s="457"/>
      <c r="BA35" s="457"/>
      <c r="BB35" s="457"/>
      <c r="BC35" s="458"/>
      <c r="BD35" s="455"/>
      <c r="BE35" s="458"/>
      <c r="BF35" s="455"/>
      <c r="BG35" s="458"/>
      <c r="BH35" s="733"/>
      <c r="BI35" s="700"/>
      <c r="BJ35" s="689"/>
      <c r="BK35" s="716"/>
    </row>
    <row r="36" spans="1:63" ht="23.2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04"/>
      <c r="AZ36" s="304"/>
      <c r="BA36" s="471"/>
      <c r="BB36" s="471"/>
      <c r="BC36" s="304"/>
      <c r="BD36" s="304"/>
      <c r="BE36" s="304"/>
      <c r="BG36" s="304"/>
      <c r="BH36" s="304"/>
      <c r="BI36" s="483" t="s">
        <v>29</v>
      </c>
      <c r="BJ36" s="484">
        <f>AVERAGE(BJ9:BJ35)</f>
        <v>0.19444444444444445</v>
      </c>
      <c r="BK36" s="484">
        <f>AVERAGE(BK9:BK35)</f>
        <v>0.11666666666666668</v>
      </c>
    </row>
    <row r="37" spans="1:63" ht="18" customHeight="1">
      <c r="A37" s="351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6" t="s">
        <v>31</v>
      </c>
      <c r="O37" s="377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304"/>
      <c r="BD37" s="351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8"/>
      <c r="O38" s="304"/>
      <c r="P38" s="547" t="s">
        <v>205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304"/>
      <c r="M39" s="304"/>
      <c r="N39" s="378"/>
      <c r="O39" s="304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9"/>
      <c r="AC39" s="560"/>
      <c r="AD39" s="561"/>
      <c r="AE39" s="561"/>
      <c r="AF39" s="561"/>
      <c r="AG39" s="561"/>
      <c r="AH39" s="561"/>
      <c r="AI39" s="561"/>
      <c r="AJ39" s="561"/>
      <c r="AK39" s="561"/>
      <c r="AL39" s="561"/>
      <c r="AM39" s="561"/>
      <c r="AN39" s="561"/>
      <c r="AO39" s="561"/>
      <c r="AP39" s="561"/>
      <c r="AQ39" s="562"/>
      <c r="AR39" s="563"/>
      <c r="AS39" s="564"/>
      <c r="AT39" s="564"/>
      <c r="AU39" s="564"/>
      <c r="AV39" s="564"/>
      <c r="AW39" s="564"/>
      <c r="AX39" s="564"/>
      <c r="AY39" s="564"/>
      <c r="AZ39" s="564"/>
      <c r="BA39" s="564"/>
      <c r="BB39" s="565"/>
      <c r="BC39" s="304"/>
      <c r="BD39" s="352" t="s">
        <v>37</v>
      </c>
      <c r="BE39" s="485"/>
      <c r="BF39" s="485"/>
      <c r="BG39" s="485"/>
      <c r="BH39" s="485"/>
      <c r="BI39" s="353"/>
      <c r="BJ39" s="414"/>
      <c r="BK39" s="414"/>
    </row>
    <row r="40" spans="1:63" ht="18" customHeight="1">
      <c r="A40" s="352" t="s">
        <v>38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  <c r="L40" s="304"/>
      <c r="M40" s="304"/>
      <c r="N40" s="378"/>
      <c r="O40" s="304"/>
      <c r="P40" s="557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9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63"/>
      <c r="AS40" s="564"/>
      <c r="AT40" s="564"/>
      <c r="AU40" s="564"/>
      <c r="AV40" s="564"/>
      <c r="AW40" s="564"/>
      <c r="AX40" s="564"/>
      <c r="AY40" s="564"/>
      <c r="AZ40" s="564"/>
      <c r="BA40" s="564"/>
      <c r="BB40" s="565"/>
      <c r="BC40" s="304"/>
      <c r="BD40" s="352" t="s">
        <v>38</v>
      </c>
      <c r="BE40" s="566"/>
      <c r="BF40" s="566"/>
      <c r="BG40" s="566"/>
      <c r="BH40" s="354"/>
      <c r="BI40" s="354"/>
      <c r="BJ40" s="354"/>
      <c r="BK40" s="354"/>
    </row>
    <row r="41" spans="1:63" ht="18" customHeight="1">
      <c r="A41" s="352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304"/>
      <c r="M41" s="304"/>
      <c r="N41" s="378"/>
      <c r="O41" s="304"/>
      <c r="P41" s="575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7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2"/>
      <c r="AR41" s="497"/>
      <c r="AS41" s="399"/>
      <c r="AT41" s="399"/>
      <c r="AU41" s="399"/>
      <c r="AV41" s="399"/>
      <c r="AW41" s="399"/>
      <c r="AX41" s="399"/>
      <c r="AY41" s="399"/>
      <c r="AZ41" s="399"/>
      <c r="BA41" s="399"/>
      <c r="BB41" s="498"/>
      <c r="BC41" s="304"/>
      <c r="BD41" s="352"/>
      <c r="BE41" s="414"/>
      <c r="BF41" s="414"/>
      <c r="BG41" s="414"/>
      <c r="BH41" s="414"/>
      <c r="BI41" s="414"/>
      <c r="BJ41" s="414"/>
      <c r="BK41" s="414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9"/>
      <c r="O42" s="380"/>
      <c r="P42" s="567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9"/>
      <c r="AC42" s="570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2"/>
      <c r="AR42" s="567"/>
      <c r="AS42" s="568"/>
      <c r="AT42" s="568"/>
      <c r="AU42" s="568"/>
      <c r="AV42" s="568"/>
      <c r="AW42" s="568"/>
      <c r="AX42" s="568"/>
      <c r="AY42" s="568"/>
      <c r="AZ42" s="568"/>
      <c r="BA42" s="568"/>
      <c r="BB42" s="569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5" t="s">
        <v>13</v>
      </c>
      <c r="C44" s="356"/>
      <c r="D44" s="357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73" t="s">
        <v>18</v>
      </c>
      <c r="S44" s="574"/>
      <c r="T44" s="356"/>
      <c r="U44" s="357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73" t="s">
        <v>42</v>
      </c>
      <c r="AJ44" s="574"/>
      <c r="AK44" s="412"/>
      <c r="AL44" s="357" t="s">
        <v>43</v>
      </c>
      <c r="AM44" s="359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5" t="s">
        <v>14</v>
      </c>
      <c r="C45" s="356"/>
      <c r="D45" s="357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73" t="s">
        <v>19</v>
      </c>
      <c r="S45" s="574"/>
      <c r="T45" s="356"/>
      <c r="U45" s="357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73" t="s">
        <v>17</v>
      </c>
      <c r="AJ45" s="574"/>
      <c r="AK45" s="413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5" t="s">
        <v>15</v>
      </c>
      <c r="C46" s="356"/>
      <c r="D46" s="357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73" t="s">
        <v>20</v>
      </c>
      <c r="S46" s="574"/>
      <c r="T46" s="356"/>
      <c r="U46" s="357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13"/>
      <c r="AJ46" s="413"/>
      <c r="AK46" s="413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5" t="s">
        <v>16</v>
      </c>
      <c r="C47" s="356"/>
      <c r="D47" s="357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73" t="s">
        <v>21</v>
      </c>
      <c r="S47" s="574"/>
      <c r="T47" s="356"/>
      <c r="U47" s="357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51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5" t="s">
        <v>52</v>
      </c>
      <c r="C48" s="356"/>
      <c r="D48" s="357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73" t="s">
        <v>54</v>
      </c>
      <c r="S48" s="574"/>
      <c r="T48" s="356"/>
      <c r="U48" s="357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78" t="s">
        <v>56</v>
      </c>
      <c r="AK48" s="578"/>
      <c r="AL48" s="578"/>
      <c r="AM48" s="578"/>
      <c r="AN48" s="578"/>
      <c r="AO48" s="578"/>
      <c r="AP48" s="578"/>
      <c r="AQ48" s="578"/>
      <c r="AR48" s="578"/>
      <c r="AS48" s="304"/>
      <c r="AT48" s="304"/>
      <c r="AU48" s="304"/>
      <c r="AV48" s="304"/>
      <c r="AW48" s="304"/>
      <c r="AX48" s="304"/>
      <c r="AY48" s="304"/>
      <c r="AZ48" s="578" t="s">
        <v>57</v>
      </c>
      <c r="BA48" s="578"/>
      <c r="BB48" s="578"/>
      <c r="BC48" s="578"/>
      <c r="BD48" s="578"/>
      <c r="BE48" s="578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8"/>
      <c r="C49" s="356"/>
      <c r="D49" s="357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8"/>
      <c r="S49" s="358"/>
      <c r="T49" s="356"/>
      <c r="U49" s="357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78">
        <v>24</v>
      </c>
      <c r="AL49" s="578"/>
      <c r="AM49" s="578"/>
      <c r="AN49" s="578"/>
      <c r="AO49" s="578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78">
        <v>24</v>
      </c>
      <c r="BB49" s="578"/>
      <c r="BC49" s="578"/>
      <c r="BD49" s="578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8"/>
      <c r="C50" s="356"/>
      <c r="D50" s="357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8"/>
      <c r="S50" s="358"/>
      <c r="T50" s="356"/>
      <c r="U50" s="357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78"/>
      <c r="BB50" s="578"/>
      <c r="BC50" s="578"/>
      <c r="BD50" s="578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7"/>
      <c r="K52" s="302"/>
      <c r="L52" s="303"/>
      <c r="M52" s="367"/>
      <c r="N52" s="302"/>
      <c r="O52" s="303"/>
      <c r="P52" s="303"/>
      <c r="Q52" s="381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</row>
    <row r="53" spans="1:63" ht="18" hidden="1" customHeight="1">
      <c r="A53" s="579"/>
      <c r="B53" s="579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</row>
    <row r="54" spans="1:63" ht="18" hidden="1" customHeight="1">
      <c r="A54" s="359"/>
      <c r="B54" s="301"/>
      <c r="C54" s="301"/>
      <c r="D54" s="302"/>
      <c r="E54" s="303"/>
      <c r="F54" s="303"/>
      <c r="G54" s="303"/>
      <c r="H54" s="302"/>
      <c r="I54" s="303"/>
      <c r="J54" s="367"/>
      <c r="K54" s="302"/>
      <c r="L54" s="303"/>
      <c r="M54" s="367"/>
      <c r="N54" s="302"/>
      <c r="O54" s="303"/>
      <c r="P54" s="303"/>
      <c r="Q54" s="381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</row>
    <row r="55" spans="1:63" s="294" customFormat="1" ht="18" customHeight="1">
      <c r="A55" s="360" t="s">
        <v>5</v>
      </c>
      <c r="B55" s="580" t="s">
        <v>58</v>
      </c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2"/>
      <c r="AQ55" s="583" t="s">
        <v>59</v>
      </c>
      <c r="AR55" s="581"/>
      <c r="AS55" s="581"/>
      <c r="AT55" s="581"/>
      <c r="AU55" s="582"/>
      <c r="AV55" s="583" t="s">
        <v>60</v>
      </c>
      <c r="AW55" s="581"/>
      <c r="AX55" s="581"/>
      <c r="AY55" s="581"/>
      <c r="AZ55" s="581"/>
      <c r="BA55" s="581"/>
      <c r="BB55" s="581"/>
      <c r="BC55" s="423"/>
      <c r="BD55" s="583" t="s">
        <v>61</v>
      </c>
      <c r="BE55" s="581"/>
      <c r="BF55" s="581"/>
      <c r="BG55" s="581"/>
      <c r="BH55" s="581"/>
      <c r="BI55" s="581"/>
      <c r="BJ55" s="581"/>
      <c r="BK55" s="582"/>
    </row>
    <row r="56" spans="1:63" ht="27" customHeight="1">
      <c r="A56" s="676" t="s">
        <v>62</v>
      </c>
      <c r="B56" s="361">
        <v>1</v>
      </c>
      <c r="C56" s="584" t="s">
        <v>67</v>
      </c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6"/>
      <c r="AQ56" s="587">
        <v>14</v>
      </c>
      <c r="AR56" s="588"/>
      <c r="AS56" s="588"/>
      <c r="AT56" s="588"/>
      <c r="AU56" s="589"/>
      <c r="AV56" s="590"/>
      <c r="AW56" s="591"/>
      <c r="AX56" s="591"/>
      <c r="AY56" s="591"/>
      <c r="AZ56" s="591"/>
      <c r="BA56" s="591"/>
      <c r="BB56" s="591"/>
      <c r="BC56" s="592"/>
      <c r="BD56" s="593" t="s">
        <v>207</v>
      </c>
      <c r="BE56" s="594"/>
      <c r="BF56" s="594"/>
      <c r="BG56" s="594"/>
      <c r="BH56" s="594"/>
      <c r="BI56" s="594"/>
      <c r="BJ56" s="594"/>
      <c r="BK56" s="595"/>
    </row>
    <row r="57" spans="1:63" ht="23.1" customHeight="1">
      <c r="A57" s="677"/>
      <c r="B57" s="362">
        <v>2</v>
      </c>
      <c r="C57" s="584" t="s">
        <v>63</v>
      </c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6"/>
      <c r="AQ57" s="596">
        <v>10</v>
      </c>
      <c r="AR57" s="596"/>
      <c r="AS57" s="596"/>
      <c r="AT57" s="596"/>
      <c r="AU57" s="596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  <c r="BG57" s="597"/>
      <c r="BH57" s="597"/>
      <c r="BI57" s="597"/>
      <c r="BJ57" s="597"/>
      <c r="BK57" s="597"/>
    </row>
    <row r="58" spans="1:63" ht="23.1" customHeight="1">
      <c r="A58" s="678"/>
      <c r="B58" s="363">
        <v>3</v>
      </c>
      <c r="C58" s="598" t="s">
        <v>64</v>
      </c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6">
        <v>10</v>
      </c>
      <c r="AR58" s="596"/>
      <c r="AS58" s="596"/>
      <c r="AT58" s="596"/>
      <c r="AU58" s="596"/>
      <c r="AV58" s="597" t="s">
        <v>65</v>
      </c>
      <c r="AW58" s="597"/>
      <c r="AX58" s="597"/>
      <c r="AY58" s="597"/>
      <c r="AZ58" s="597"/>
      <c r="BA58" s="597"/>
      <c r="BB58" s="597"/>
      <c r="BC58" s="597"/>
      <c r="BD58" s="599" t="s">
        <v>206</v>
      </c>
      <c r="BE58" s="599"/>
      <c r="BF58" s="599"/>
      <c r="BG58" s="599"/>
      <c r="BH58" s="599"/>
      <c r="BI58" s="599"/>
      <c r="BJ58" s="599"/>
      <c r="BK58" s="599"/>
    </row>
    <row r="59" spans="1:63" ht="23.1" customHeight="1">
      <c r="A59" s="678"/>
      <c r="B59" s="364"/>
      <c r="C59" s="600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601"/>
      <c r="AR59" s="602"/>
      <c r="AS59" s="602"/>
      <c r="AT59" s="602"/>
      <c r="AU59" s="603"/>
      <c r="AV59" s="604"/>
      <c r="AW59" s="604"/>
      <c r="AX59" s="604"/>
      <c r="AY59" s="604"/>
      <c r="AZ59" s="604"/>
      <c r="BA59" s="604"/>
      <c r="BB59" s="604"/>
      <c r="BC59" s="604"/>
      <c r="BD59" s="599"/>
      <c r="BE59" s="599"/>
      <c r="BF59" s="599"/>
      <c r="BG59" s="599"/>
      <c r="BH59" s="599"/>
      <c r="BI59" s="599"/>
      <c r="BJ59" s="599"/>
      <c r="BK59" s="599"/>
    </row>
    <row r="60" spans="1:63" ht="23.1" customHeight="1">
      <c r="A60" s="678"/>
      <c r="B60" s="364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605"/>
      <c r="AR60" s="606"/>
      <c r="AS60" s="606"/>
      <c r="AT60" s="606"/>
      <c r="AU60" s="607"/>
      <c r="AV60" s="608"/>
      <c r="AW60" s="609"/>
      <c r="AX60" s="609"/>
      <c r="AY60" s="609"/>
      <c r="AZ60" s="609"/>
      <c r="BA60" s="609"/>
      <c r="BB60" s="609"/>
      <c r="BC60" s="610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678"/>
      <c r="B61" s="364"/>
      <c r="C61" s="611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3"/>
      <c r="AQ61" s="614"/>
      <c r="AR61" s="615"/>
      <c r="AS61" s="615"/>
      <c r="AT61" s="615"/>
      <c r="AU61" s="616"/>
      <c r="AV61" s="617"/>
      <c r="AW61" s="618"/>
      <c r="AX61" s="618"/>
      <c r="AY61" s="618"/>
      <c r="AZ61" s="618"/>
      <c r="BA61" s="618"/>
      <c r="BB61" s="618"/>
      <c r="BC61" s="619"/>
      <c r="BD61" s="608"/>
      <c r="BE61" s="609"/>
      <c r="BF61" s="609"/>
      <c r="BG61" s="609"/>
      <c r="BH61" s="609"/>
      <c r="BI61" s="609"/>
      <c r="BJ61" s="609"/>
      <c r="BK61" s="610"/>
    </row>
    <row r="62" spans="1:63" ht="23.1" customHeight="1">
      <c r="A62" s="678"/>
      <c r="B62" s="364"/>
      <c r="C62" s="611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  <c r="AM62" s="612"/>
      <c r="AN62" s="612"/>
      <c r="AO62" s="612"/>
      <c r="AP62" s="613"/>
      <c r="AQ62" s="614"/>
      <c r="AR62" s="615"/>
      <c r="AS62" s="615"/>
      <c r="AT62" s="615"/>
      <c r="AU62" s="616"/>
      <c r="AV62" s="620"/>
      <c r="AW62" s="621"/>
      <c r="AX62" s="621"/>
      <c r="AY62" s="621"/>
      <c r="AZ62" s="621"/>
      <c r="BA62" s="621"/>
      <c r="BB62" s="621"/>
      <c r="BC62" s="622"/>
      <c r="BD62" s="608"/>
      <c r="BE62" s="609"/>
      <c r="BF62" s="609"/>
      <c r="BG62" s="609"/>
      <c r="BH62" s="609"/>
      <c r="BI62" s="609"/>
      <c r="BJ62" s="609"/>
      <c r="BK62" s="610"/>
    </row>
    <row r="63" spans="1:63" ht="23.1" customHeight="1">
      <c r="A63" s="678"/>
      <c r="B63" s="364"/>
      <c r="C63" s="611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612"/>
      <c r="AO63" s="612"/>
      <c r="AP63" s="613"/>
      <c r="AQ63" s="614"/>
      <c r="AR63" s="615"/>
      <c r="AS63" s="615"/>
      <c r="AT63" s="615"/>
      <c r="AU63" s="616"/>
      <c r="AV63" s="617"/>
      <c r="AW63" s="618"/>
      <c r="AX63" s="618"/>
      <c r="AY63" s="618"/>
      <c r="AZ63" s="618"/>
      <c r="BA63" s="618"/>
      <c r="BB63" s="618"/>
      <c r="BC63" s="619"/>
      <c r="BD63" s="623"/>
      <c r="BE63" s="624"/>
      <c r="BF63" s="624"/>
      <c r="BG63" s="624"/>
      <c r="BH63" s="624"/>
      <c r="BI63" s="624"/>
      <c r="BJ63" s="624"/>
      <c r="BK63" s="625"/>
    </row>
    <row r="64" spans="1:63" ht="23.1" customHeight="1">
      <c r="A64" s="679"/>
      <c r="B64" s="365"/>
      <c r="C64" s="626"/>
      <c r="D64" s="627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7"/>
      <c r="V64" s="627"/>
      <c r="W64" s="627"/>
      <c r="X64" s="627"/>
      <c r="Y64" s="627"/>
      <c r="Z64" s="627"/>
      <c r="AA64" s="627"/>
      <c r="AB64" s="627"/>
      <c r="AC64" s="627"/>
      <c r="AD64" s="627"/>
      <c r="AE64" s="627"/>
      <c r="AF64" s="627"/>
      <c r="AG64" s="627"/>
      <c r="AH64" s="627"/>
      <c r="AI64" s="627"/>
      <c r="AJ64" s="627"/>
      <c r="AK64" s="627"/>
      <c r="AL64" s="627"/>
      <c r="AM64" s="627"/>
      <c r="AN64" s="627"/>
      <c r="AO64" s="627"/>
      <c r="AP64" s="628"/>
      <c r="AQ64" s="629"/>
      <c r="AR64" s="630"/>
      <c r="AS64" s="630"/>
      <c r="AT64" s="630"/>
      <c r="AU64" s="631"/>
      <c r="AV64" s="632"/>
      <c r="AW64" s="633"/>
      <c r="AX64" s="633"/>
      <c r="AY64" s="633"/>
      <c r="AZ64" s="633"/>
      <c r="BA64" s="633"/>
      <c r="BB64" s="633"/>
      <c r="BC64" s="634"/>
      <c r="BD64" s="635"/>
      <c r="BE64" s="636"/>
      <c r="BF64" s="636"/>
      <c r="BG64" s="636"/>
      <c r="BH64" s="636"/>
      <c r="BI64" s="636"/>
      <c r="BJ64" s="636"/>
      <c r="BK64" s="637"/>
    </row>
    <row r="65" spans="1:64" ht="21" customHeight="1">
      <c r="A65" s="676" t="s">
        <v>66</v>
      </c>
      <c r="B65" s="366">
        <v>1</v>
      </c>
      <c r="C65" s="584" t="s">
        <v>203</v>
      </c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6"/>
      <c r="AQ65" s="605">
        <v>24</v>
      </c>
      <c r="AR65" s="606"/>
      <c r="AS65" s="606"/>
      <c r="AT65" s="606"/>
      <c r="AU65" s="607"/>
      <c r="AV65" s="590"/>
      <c r="AW65" s="591"/>
      <c r="AX65" s="591"/>
      <c r="AY65" s="591"/>
      <c r="AZ65" s="591"/>
      <c r="BA65" s="591"/>
      <c r="BB65" s="591"/>
      <c r="BC65" s="592"/>
      <c r="BD65" s="593" t="s">
        <v>197</v>
      </c>
      <c r="BE65" s="594"/>
      <c r="BF65" s="594"/>
      <c r="BG65" s="594"/>
      <c r="BH65" s="594"/>
      <c r="BI65" s="594"/>
      <c r="BJ65" s="594"/>
      <c r="BK65" s="595"/>
    </row>
    <row r="66" spans="1:64" ht="23.1" customHeight="1">
      <c r="A66" s="678"/>
      <c r="B66" s="364">
        <v>2</v>
      </c>
      <c r="C66" s="584" t="s">
        <v>199</v>
      </c>
      <c r="D66" s="585"/>
      <c r="E66" s="585"/>
      <c r="F66" s="585"/>
      <c r="G66" s="585"/>
      <c r="H66" s="585"/>
      <c r="I66" s="585"/>
      <c r="J66" s="585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6"/>
      <c r="AQ66" s="605">
        <v>24</v>
      </c>
      <c r="AR66" s="606"/>
      <c r="AS66" s="606"/>
      <c r="AT66" s="606"/>
      <c r="AU66" s="607"/>
      <c r="AV66" s="608" t="s">
        <v>200</v>
      </c>
      <c r="AW66" s="609"/>
      <c r="AX66" s="609"/>
      <c r="AY66" s="609"/>
      <c r="AZ66" s="609"/>
      <c r="BA66" s="609"/>
      <c r="BB66" s="609"/>
      <c r="BC66" s="610"/>
      <c r="BD66" s="638" t="s">
        <v>204</v>
      </c>
      <c r="BE66" s="639"/>
      <c r="BF66" s="639"/>
      <c r="BG66" s="639"/>
      <c r="BH66" s="639"/>
      <c r="BI66" s="639"/>
      <c r="BJ66" s="639"/>
      <c r="BK66" s="640"/>
    </row>
    <row r="67" spans="1:64" ht="23.1" customHeight="1">
      <c r="A67" s="678"/>
      <c r="B67" s="364"/>
      <c r="C67" s="584"/>
      <c r="D67" s="585"/>
      <c r="E67" s="585"/>
      <c r="F67" s="585"/>
      <c r="G67" s="585"/>
      <c r="H67" s="585"/>
      <c r="I67" s="585"/>
      <c r="J67" s="585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585"/>
      <c r="W67" s="585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6"/>
      <c r="AQ67" s="605"/>
      <c r="AR67" s="606"/>
      <c r="AS67" s="606"/>
      <c r="AT67" s="606"/>
      <c r="AU67" s="607"/>
      <c r="AV67" s="608"/>
      <c r="AW67" s="609"/>
      <c r="AX67" s="609"/>
      <c r="AY67" s="609"/>
      <c r="AZ67" s="609"/>
      <c r="BA67" s="609"/>
      <c r="BB67" s="609"/>
      <c r="BC67" s="610"/>
      <c r="BD67" s="641"/>
      <c r="BE67" s="642"/>
      <c r="BF67" s="642"/>
      <c r="BG67" s="642"/>
      <c r="BH67" s="642"/>
      <c r="BI67" s="642"/>
      <c r="BJ67" s="642"/>
      <c r="BK67" s="643"/>
    </row>
    <row r="68" spans="1:64" ht="23.1" customHeight="1">
      <c r="A68" s="678"/>
      <c r="B68" s="364"/>
      <c r="C68" s="584"/>
      <c r="D68" s="585"/>
      <c r="E68" s="585"/>
      <c r="F68" s="585"/>
      <c r="G68" s="585"/>
      <c r="H68" s="585"/>
      <c r="I68" s="585"/>
      <c r="J68" s="585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6"/>
      <c r="AQ68" s="605"/>
      <c r="AR68" s="606"/>
      <c r="AS68" s="606"/>
      <c r="AT68" s="606"/>
      <c r="AU68" s="607"/>
      <c r="AV68" s="608"/>
      <c r="AW68" s="609"/>
      <c r="AX68" s="609"/>
      <c r="AY68" s="609"/>
      <c r="AZ68" s="609"/>
      <c r="BA68" s="609"/>
      <c r="BB68" s="609"/>
      <c r="BC68" s="610"/>
      <c r="BD68" s="644"/>
      <c r="BE68" s="645"/>
      <c r="BF68" s="645"/>
      <c r="BG68" s="645"/>
      <c r="BH68" s="645"/>
      <c r="BI68" s="645"/>
      <c r="BJ68" s="645"/>
      <c r="BK68" s="646"/>
    </row>
    <row r="69" spans="1:64" ht="23.1" customHeight="1">
      <c r="A69" s="678"/>
      <c r="B69" s="364"/>
      <c r="C69" s="584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6"/>
      <c r="AQ69" s="605"/>
      <c r="AR69" s="606"/>
      <c r="AS69" s="606"/>
      <c r="AT69" s="606"/>
      <c r="AU69" s="607"/>
      <c r="AV69" s="608"/>
      <c r="AW69" s="609"/>
      <c r="AX69" s="609"/>
      <c r="AY69" s="609"/>
      <c r="AZ69" s="609"/>
      <c r="BA69" s="609"/>
      <c r="BB69" s="609"/>
      <c r="BC69" s="610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678"/>
      <c r="B70" s="486"/>
      <c r="C70" s="584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6"/>
      <c r="AQ70" s="605"/>
      <c r="AR70" s="606"/>
      <c r="AS70" s="606"/>
      <c r="AT70" s="606"/>
      <c r="AU70" s="607"/>
      <c r="AV70" s="608"/>
      <c r="AW70" s="609"/>
      <c r="AX70" s="609"/>
      <c r="AY70" s="609"/>
      <c r="AZ70" s="609"/>
      <c r="BA70" s="609"/>
      <c r="BB70" s="609"/>
      <c r="BC70" s="610"/>
      <c r="BD70" s="638"/>
      <c r="BE70" s="639"/>
      <c r="BF70" s="639"/>
      <c r="BG70" s="639"/>
      <c r="BH70" s="639"/>
      <c r="BI70" s="639"/>
      <c r="BJ70" s="639"/>
      <c r="BK70" s="640"/>
    </row>
    <row r="71" spans="1:64" ht="23.1" customHeight="1">
      <c r="A71" s="678"/>
      <c r="B71" s="486"/>
      <c r="C71" s="584"/>
      <c r="D71" s="585"/>
      <c r="E71" s="585"/>
      <c r="F71" s="585"/>
      <c r="G71" s="585"/>
      <c r="H71" s="585"/>
      <c r="I71" s="585"/>
      <c r="J71" s="585"/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6"/>
      <c r="AQ71" s="605"/>
      <c r="AR71" s="606"/>
      <c r="AS71" s="606"/>
      <c r="AT71" s="606"/>
      <c r="AU71" s="607"/>
      <c r="AV71" s="590"/>
      <c r="AW71" s="591"/>
      <c r="AX71" s="591"/>
      <c r="AY71" s="591"/>
      <c r="AZ71" s="591"/>
      <c r="BA71" s="591"/>
      <c r="BB71" s="591"/>
      <c r="BC71" s="592"/>
      <c r="BD71" s="641"/>
      <c r="BE71" s="642"/>
      <c r="BF71" s="642"/>
      <c r="BG71" s="642"/>
      <c r="BH71" s="642"/>
      <c r="BI71" s="642"/>
      <c r="BJ71" s="642"/>
      <c r="BK71" s="643"/>
    </row>
    <row r="72" spans="1:64" ht="23.1" customHeight="1">
      <c r="A72" s="678"/>
      <c r="B72" s="486"/>
      <c r="C72" s="584"/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6"/>
      <c r="AQ72" s="614"/>
      <c r="AR72" s="615"/>
      <c r="AS72" s="615"/>
      <c r="AT72" s="615"/>
      <c r="AU72" s="616"/>
      <c r="AV72" s="620"/>
      <c r="AW72" s="621"/>
      <c r="AX72" s="621"/>
      <c r="AY72" s="621"/>
      <c r="AZ72" s="621"/>
      <c r="BA72" s="621"/>
      <c r="BB72" s="621"/>
      <c r="BC72" s="622"/>
      <c r="BD72" s="638" t="s">
        <v>68</v>
      </c>
      <c r="BE72" s="639"/>
      <c r="BF72" s="639"/>
      <c r="BG72" s="639"/>
      <c r="BH72" s="639"/>
      <c r="BI72" s="639"/>
      <c r="BJ72" s="639"/>
      <c r="BK72" s="640"/>
    </row>
    <row r="73" spans="1:64" ht="23.1" customHeight="1">
      <c r="A73" s="678"/>
      <c r="B73" s="486"/>
      <c r="C73" s="647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  <c r="AP73" s="649"/>
      <c r="AQ73" s="650"/>
      <c r="AR73" s="651"/>
      <c r="AS73" s="651"/>
      <c r="AT73" s="651"/>
      <c r="AU73" s="652"/>
      <c r="AV73" s="608"/>
      <c r="AW73" s="609"/>
      <c r="AX73" s="609"/>
      <c r="AY73" s="609"/>
      <c r="AZ73" s="609"/>
      <c r="BA73" s="609"/>
      <c r="BB73" s="609"/>
      <c r="BC73" s="610"/>
      <c r="BD73" s="653"/>
      <c r="BE73" s="654"/>
      <c r="BF73" s="654"/>
      <c r="BG73" s="654"/>
      <c r="BH73" s="654"/>
      <c r="BI73" s="654"/>
      <c r="BJ73" s="654"/>
      <c r="BK73" s="655"/>
    </row>
    <row r="74" spans="1:64" ht="22.5" customHeight="1">
      <c r="A74" s="678"/>
      <c r="B74" s="486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50"/>
      <c r="AR74" s="651"/>
      <c r="AS74" s="651"/>
      <c r="AT74" s="651"/>
      <c r="AU74" s="652"/>
      <c r="AV74" s="641"/>
      <c r="AW74" s="642"/>
      <c r="AX74" s="642"/>
      <c r="AY74" s="642"/>
      <c r="AZ74" s="642"/>
      <c r="BA74" s="642"/>
      <c r="BB74" s="642"/>
      <c r="BC74" s="643"/>
      <c r="BD74" s="623"/>
      <c r="BE74" s="624"/>
      <c r="BF74" s="624"/>
      <c r="BG74" s="624"/>
      <c r="BH74" s="624"/>
      <c r="BI74" s="624"/>
      <c r="BJ74" s="624"/>
      <c r="BK74" s="625"/>
    </row>
    <row r="75" spans="1:64" ht="22.5" customHeight="1">
      <c r="A75" s="678"/>
      <c r="B75" s="487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0"/>
      <c r="AR75" s="651"/>
      <c r="AS75" s="651"/>
      <c r="AT75" s="651"/>
      <c r="AU75" s="652"/>
      <c r="AV75" s="641"/>
      <c r="AW75" s="642"/>
      <c r="AX75" s="642"/>
      <c r="AY75" s="642"/>
      <c r="AZ75" s="642"/>
      <c r="BA75" s="642"/>
      <c r="BB75" s="642"/>
      <c r="BC75" s="643"/>
      <c r="BD75" s="656"/>
      <c r="BE75" s="657"/>
      <c r="BF75" s="657"/>
      <c r="BG75" s="657"/>
      <c r="BH75" s="657"/>
      <c r="BI75" s="657"/>
      <c r="BJ75" s="657"/>
      <c r="BK75" s="658"/>
    </row>
    <row r="76" spans="1:64" ht="22.5" customHeight="1">
      <c r="A76" s="678"/>
      <c r="B76" s="364"/>
      <c r="C76" s="647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48"/>
      <c r="X76" s="648"/>
      <c r="Y76" s="648"/>
      <c r="Z76" s="648"/>
      <c r="AA76" s="648"/>
      <c r="AB76" s="648"/>
      <c r="AC76" s="648"/>
      <c r="AD76" s="648"/>
      <c r="AE76" s="648"/>
      <c r="AF76" s="648"/>
      <c r="AG76" s="648"/>
      <c r="AH76" s="648"/>
      <c r="AI76" s="648"/>
      <c r="AJ76" s="648"/>
      <c r="AK76" s="648"/>
      <c r="AL76" s="648"/>
      <c r="AM76" s="648"/>
      <c r="AN76" s="648"/>
      <c r="AO76" s="648"/>
      <c r="AP76" s="649"/>
      <c r="AQ76" s="650"/>
      <c r="AR76" s="651"/>
      <c r="AS76" s="651"/>
      <c r="AT76" s="651"/>
      <c r="AU76" s="652"/>
      <c r="AV76" s="641"/>
      <c r="AW76" s="642"/>
      <c r="AX76" s="642"/>
      <c r="AY76" s="642"/>
      <c r="AZ76" s="642"/>
      <c r="BA76" s="642"/>
      <c r="BB76" s="642"/>
      <c r="BC76" s="643"/>
      <c r="BD76" s="656"/>
      <c r="BE76" s="657"/>
      <c r="BF76" s="657"/>
      <c r="BG76" s="657"/>
      <c r="BH76" s="657"/>
      <c r="BI76" s="657"/>
      <c r="BJ76" s="657"/>
      <c r="BK76" s="658"/>
    </row>
    <row r="77" spans="1:64" ht="24.75" customHeight="1">
      <c r="A77" s="679"/>
      <c r="B77" s="365"/>
      <c r="C77" s="741"/>
      <c r="D77" s="742"/>
      <c r="E77" s="742"/>
      <c r="F77" s="742"/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  <c r="Y77" s="742"/>
      <c r="Z77" s="742"/>
      <c r="AA77" s="742"/>
      <c r="AB77" s="742"/>
      <c r="AC77" s="742"/>
      <c r="AD77" s="742"/>
      <c r="AE77" s="742"/>
      <c r="AF77" s="742"/>
      <c r="AG77" s="742"/>
      <c r="AH77" s="742"/>
      <c r="AI77" s="742"/>
      <c r="AJ77" s="742"/>
      <c r="AK77" s="742"/>
      <c r="AL77" s="742"/>
      <c r="AM77" s="742"/>
      <c r="AN77" s="742"/>
      <c r="AO77" s="742"/>
      <c r="AP77" s="743"/>
      <c r="AQ77" s="744"/>
      <c r="AR77" s="745"/>
      <c r="AS77" s="745"/>
      <c r="AT77" s="745"/>
      <c r="AU77" s="746"/>
      <c r="AV77" s="659"/>
      <c r="AW77" s="660"/>
      <c r="AX77" s="660"/>
      <c r="AY77" s="660"/>
      <c r="AZ77" s="660"/>
      <c r="BA77" s="660"/>
      <c r="BB77" s="660"/>
      <c r="BC77" s="661"/>
      <c r="BD77" s="635"/>
      <c r="BE77" s="636"/>
      <c r="BF77" s="636"/>
      <c r="BG77" s="636"/>
      <c r="BH77" s="636"/>
      <c r="BI77" s="636"/>
      <c r="BJ77" s="636"/>
      <c r="BK77" s="637"/>
    </row>
    <row r="78" spans="1:64" ht="23.1" customHeight="1">
      <c r="A78" s="676" t="s">
        <v>28</v>
      </c>
      <c r="B78" s="366">
        <v>1</v>
      </c>
      <c r="C78" s="584" t="s">
        <v>69</v>
      </c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6"/>
      <c r="AQ78" s="662">
        <v>24</v>
      </c>
      <c r="AR78" s="663"/>
      <c r="AS78" s="663"/>
      <c r="AT78" s="663"/>
      <c r="AU78" s="664"/>
      <c r="AV78" s="590"/>
      <c r="AW78" s="591"/>
      <c r="AX78" s="591"/>
      <c r="AY78" s="591"/>
      <c r="AZ78" s="591"/>
      <c r="BA78" s="591"/>
      <c r="BB78" s="591"/>
      <c r="BC78" s="592"/>
      <c r="BD78" s="593" t="s">
        <v>70</v>
      </c>
      <c r="BE78" s="594"/>
      <c r="BF78" s="594"/>
      <c r="BG78" s="594"/>
      <c r="BH78" s="594"/>
      <c r="BI78" s="594"/>
      <c r="BJ78" s="594"/>
      <c r="BK78" s="595"/>
      <c r="BL78" s="495"/>
    </row>
    <row r="79" spans="1:64" ht="23.1" customHeight="1">
      <c r="A79" s="678"/>
      <c r="B79" s="488">
        <v>2</v>
      </c>
      <c r="C79" s="665" t="s">
        <v>71</v>
      </c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  <c r="AJ79" s="666"/>
      <c r="AK79" s="666"/>
      <c r="AL79" s="666"/>
      <c r="AM79" s="666"/>
      <c r="AN79" s="666"/>
      <c r="AO79" s="666"/>
      <c r="AP79" s="667"/>
      <c r="AQ79" s="605">
        <v>24</v>
      </c>
      <c r="AR79" s="606"/>
      <c r="AS79" s="606"/>
      <c r="AT79" s="606"/>
      <c r="AU79" s="607"/>
      <c r="AV79" s="590" t="s">
        <v>72</v>
      </c>
      <c r="AW79" s="591"/>
      <c r="AX79" s="591"/>
      <c r="AY79" s="591"/>
      <c r="AZ79" s="591"/>
      <c r="BA79" s="591"/>
      <c r="BB79" s="591"/>
      <c r="BC79" s="592"/>
      <c r="BD79" s="668"/>
      <c r="BE79" s="669"/>
      <c r="BF79" s="669"/>
      <c r="BG79" s="669"/>
      <c r="BH79" s="669"/>
      <c r="BI79" s="669"/>
      <c r="BJ79" s="669"/>
      <c r="BK79" s="670"/>
      <c r="BL79" s="496"/>
    </row>
    <row r="80" spans="1:64" ht="23.1" customHeight="1">
      <c r="A80" s="678"/>
      <c r="B80" s="489"/>
      <c r="C80" s="584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6"/>
      <c r="AQ80" s="605"/>
      <c r="AR80" s="606"/>
      <c r="AS80" s="606"/>
      <c r="AT80" s="606"/>
      <c r="AU80" s="607"/>
      <c r="AV80" s="590"/>
      <c r="AW80" s="591"/>
      <c r="AX80" s="591"/>
      <c r="AY80" s="591"/>
      <c r="AZ80" s="591"/>
      <c r="BA80" s="591"/>
      <c r="BB80" s="591"/>
      <c r="BC80" s="592"/>
      <c r="BD80" s="641"/>
      <c r="BE80" s="642"/>
      <c r="BF80" s="642"/>
      <c r="BG80" s="642"/>
      <c r="BH80" s="642"/>
      <c r="BI80" s="642"/>
      <c r="BJ80" s="642"/>
      <c r="BK80" s="643"/>
    </row>
    <row r="81" spans="1:63" ht="23.1" customHeight="1">
      <c r="A81" s="678"/>
      <c r="B81" s="489"/>
      <c r="C81" s="734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1"/>
      <c r="T81" s="691"/>
      <c r="U81" s="691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691"/>
      <c r="AI81" s="691"/>
      <c r="AJ81" s="691"/>
      <c r="AK81" s="691"/>
      <c r="AL81" s="691"/>
      <c r="AM81" s="691"/>
      <c r="AN81" s="691"/>
      <c r="AO81" s="691"/>
      <c r="AP81" s="692"/>
      <c r="AQ81" s="605"/>
      <c r="AR81" s="606"/>
      <c r="AS81" s="606"/>
      <c r="AT81" s="606"/>
      <c r="AU81" s="607"/>
      <c r="AV81" s="590"/>
      <c r="AW81" s="621"/>
      <c r="AX81" s="621"/>
      <c r="AY81" s="621"/>
      <c r="AZ81" s="621"/>
      <c r="BA81" s="621"/>
      <c r="BB81" s="621"/>
      <c r="BC81" s="622"/>
      <c r="BD81" s="735"/>
      <c r="BE81" s="736"/>
      <c r="BF81" s="736"/>
      <c r="BG81" s="736"/>
      <c r="BH81" s="736"/>
      <c r="BI81" s="736"/>
      <c r="BJ81" s="736"/>
      <c r="BK81" s="737"/>
    </row>
    <row r="82" spans="1:63" ht="23.1" customHeight="1">
      <c r="A82" s="678"/>
      <c r="B82" s="489"/>
      <c r="C82" s="584"/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5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6"/>
      <c r="AQ82" s="693"/>
      <c r="AR82" s="694"/>
      <c r="AS82" s="694"/>
      <c r="AT82" s="694"/>
      <c r="AU82" s="695"/>
      <c r="AV82" s="717"/>
      <c r="AW82" s="718"/>
      <c r="AX82" s="718"/>
      <c r="AY82" s="718"/>
      <c r="AZ82" s="718"/>
      <c r="BA82" s="718"/>
      <c r="BB82" s="718"/>
      <c r="BC82" s="719"/>
      <c r="BD82" s="738"/>
      <c r="BE82" s="739"/>
      <c r="BF82" s="739"/>
      <c r="BG82" s="739"/>
      <c r="BH82" s="739"/>
      <c r="BI82" s="739"/>
      <c r="BJ82" s="739"/>
      <c r="BK82" s="740"/>
    </row>
    <row r="83" spans="1:63" ht="25.5" customHeight="1">
      <c r="A83" s="678"/>
      <c r="B83" s="489"/>
      <c r="C83" s="584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6"/>
      <c r="AQ83" s="693"/>
      <c r="AR83" s="694"/>
      <c r="AS83" s="694"/>
      <c r="AT83" s="694"/>
      <c r="AU83" s="695"/>
      <c r="AV83" s="717"/>
      <c r="AW83" s="718"/>
      <c r="AX83" s="718"/>
      <c r="AY83" s="718"/>
      <c r="AZ83" s="718"/>
      <c r="BA83" s="718"/>
      <c r="BB83" s="718"/>
      <c r="BC83" s="719"/>
      <c r="BD83" s="720"/>
      <c r="BE83" s="721"/>
      <c r="BF83" s="721"/>
      <c r="BG83" s="721"/>
      <c r="BH83" s="721"/>
      <c r="BI83" s="721"/>
      <c r="BJ83" s="721"/>
      <c r="BK83" s="722"/>
    </row>
    <row r="84" spans="1:63" ht="22.5" customHeight="1">
      <c r="A84" s="678"/>
      <c r="B84" s="489"/>
      <c r="C84" s="665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6"/>
      <c r="AG84" s="666"/>
      <c r="AH84" s="666"/>
      <c r="AI84" s="666"/>
      <c r="AJ84" s="666"/>
      <c r="AK84" s="666"/>
      <c r="AL84" s="666"/>
      <c r="AM84" s="666"/>
      <c r="AN84" s="666"/>
      <c r="AO84" s="666"/>
      <c r="AP84" s="667"/>
      <c r="AQ84" s="693"/>
      <c r="AR84" s="694"/>
      <c r="AS84" s="694"/>
      <c r="AT84" s="694"/>
      <c r="AU84" s="695"/>
      <c r="AV84" s="590"/>
      <c r="AW84" s="591"/>
      <c r="AX84" s="591"/>
      <c r="AY84" s="591"/>
      <c r="AZ84" s="591"/>
      <c r="BA84" s="591"/>
      <c r="BB84" s="591"/>
      <c r="BC84" s="592"/>
      <c r="BD84" s="723"/>
      <c r="BE84" s="724"/>
      <c r="BF84" s="724"/>
      <c r="BG84" s="724"/>
      <c r="BH84" s="724"/>
      <c r="BI84" s="724"/>
      <c r="BJ84" s="724"/>
      <c r="BK84" s="725"/>
    </row>
    <row r="85" spans="1:63" ht="22.5" customHeight="1">
      <c r="A85" s="678"/>
      <c r="B85" s="489"/>
      <c r="C85" s="584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6"/>
      <c r="AQ85" s="605"/>
      <c r="AR85" s="606"/>
      <c r="AS85" s="606"/>
      <c r="AT85" s="606"/>
      <c r="AU85" s="607"/>
      <c r="AV85" s="608"/>
      <c r="AW85" s="609"/>
      <c r="AX85" s="609"/>
      <c r="AY85" s="609"/>
      <c r="AZ85" s="609"/>
      <c r="BA85" s="609"/>
      <c r="BB85" s="609"/>
      <c r="BC85" s="610"/>
      <c r="BD85" s="653"/>
      <c r="BE85" s="654"/>
      <c r="BF85" s="654"/>
      <c r="BG85" s="654"/>
      <c r="BH85" s="654"/>
      <c r="BI85" s="654"/>
      <c r="BJ85" s="654"/>
      <c r="BK85" s="655"/>
    </row>
    <row r="86" spans="1:63" ht="22.5" customHeight="1">
      <c r="A86" s="678"/>
      <c r="B86" s="489"/>
      <c r="C86" s="584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6"/>
      <c r="AQ86" s="605"/>
      <c r="AR86" s="606"/>
      <c r="AS86" s="606"/>
      <c r="AT86" s="606"/>
      <c r="AU86" s="607"/>
      <c r="AV86" s="608"/>
      <c r="AW86" s="609"/>
      <c r="AX86" s="609"/>
      <c r="AY86" s="609"/>
      <c r="AZ86" s="609"/>
      <c r="BA86" s="609"/>
      <c r="BB86" s="609"/>
      <c r="BC86" s="610"/>
      <c r="BD86" s="653"/>
      <c r="BE86" s="654"/>
      <c r="BF86" s="654"/>
      <c r="BG86" s="654"/>
      <c r="BH86" s="654"/>
      <c r="BI86" s="654"/>
      <c r="BJ86" s="654"/>
      <c r="BK86" s="655"/>
    </row>
    <row r="87" spans="1:63" ht="22.5" customHeight="1">
      <c r="A87" s="678"/>
      <c r="B87" s="364"/>
      <c r="C87" s="690"/>
      <c r="D87" s="691"/>
      <c r="E87" s="691"/>
      <c r="F87" s="691"/>
      <c r="G87" s="691"/>
      <c r="H87" s="691"/>
      <c r="I87" s="691"/>
      <c r="J87" s="691"/>
      <c r="K87" s="691"/>
      <c r="L87" s="691"/>
      <c r="M87" s="691"/>
      <c r="N87" s="691"/>
      <c r="O87" s="691"/>
      <c r="P87" s="691"/>
      <c r="Q87" s="691"/>
      <c r="R87" s="691"/>
      <c r="S87" s="691"/>
      <c r="T87" s="691"/>
      <c r="U87" s="691"/>
      <c r="V87" s="691"/>
      <c r="W87" s="691"/>
      <c r="X87" s="691"/>
      <c r="Y87" s="691"/>
      <c r="Z87" s="691"/>
      <c r="AA87" s="691"/>
      <c r="AB87" s="691"/>
      <c r="AC87" s="691"/>
      <c r="AD87" s="691"/>
      <c r="AE87" s="691"/>
      <c r="AF87" s="691"/>
      <c r="AG87" s="691"/>
      <c r="AH87" s="691"/>
      <c r="AI87" s="691"/>
      <c r="AJ87" s="691"/>
      <c r="AK87" s="691"/>
      <c r="AL87" s="691"/>
      <c r="AM87" s="691"/>
      <c r="AN87" s="691"/>
      <c r="AO87" s="691"/>
      <c r="AP87" s="692"/>
      <c r="AQ87" s="693"/>
      <c r="AR87" s="694"/>
      <c r="AS87" s="694"/>
      <c r="AT87" s="694"/>
      <c r="AU87" s="695"/>
      <c r="AV87" s="590"/>
      <c r="AW87" s="591"/>
      <c r="AX87" s="591"/>
      <c r="AY87" s="591"/>
      <c r="AZ87" s="591"/>
      <c r="BA87" s="591"/>
      <c r="BB87" s="591"/>
      <c r="BC87" s="592"/>
      <c r="BD87" s="656"/>
      <c r="BE87" s="657"/>
      <c r="BF87" s="657"/>
      <c r="BG87" s="657"/>
      <c r="BH87" s="657"/>
      <c r="BI87" s="657"/>
      <c r="BJ87" s="657"/>
      <c r="BK87" s="658"/>
    </row>
    <row r="88" spans="1:63" ht="23.1" customHeight="1">
      <c r="A88" s="678"/>
      <c r="B88" s="489"/>
      <c r="C88" s="584"/>
      <c r="D88" s="585"/>
      <c r="E88" s="585"/>
      <c r="F88" s="585"/>
      <c r="G88" s="585"/>
      <c r="H88" s="585"/>
      <c r="I88" s="585"/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5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6"/>
      <c r="AQ88" s="605"/>
      <c r="AR88" s="606"/>
      <c r="AS88" s="606"/>
      <c r="AT88" s="606"/>
      <c r="AU88" s="607"/>
      <c r="AV88" s="608"/>
      <c r="AW88" s="609"/>
      <c r="AX88" s="609"/>
      <c r="AY88" s="609"/>
      <c r="AZ88" s="609"/>
      <c r="BA88" s="609"/>
      <c r="BB88" s="609"/>
      <c r="BC88" s="610"/>
      <c r="BD88" s="656"/>
      <c r="BE88" s="657"/>
      <c r="BF88" s="657"/>
      <c r="BG88" s="657"/>
      <c r="BH88" s="657"/>
      <c r="BI88" s="657"/>
      <c r="BJ88" s="657"/>
      <c r="BK88" s="658"/>
    </row>
    <row r="89" spans="1:63" ht="18" customHeight="1">
      <c r="A89" s="679"/>
      <c r="B89" s="490"/>
      <c r="C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  <c r="AO89" s="702"/>
      <c r="AP89" s="703"/>
      <c r="AQ89" s="704"/>
      <c r="AR89" s="705"/>
      <c r="AS89" s="705"/>
      <c r="AT89" s="705"/>
      <c r="AU89" s="706"/>
      <c r="AV89" s="707"/>
      <c r="AW89" s="708"/>
      <c r="AX89" s="708"/>
      <c r="AY89" s="708"/>
      <c r="AZ89" s="708"/>
      <c r="BA89" s="708"/>
      <c r="BB89" s="708"/>
      <c r="BC89" s="709"/>
      <c r="BD89" s="710"/>
      <c r="BE89" s="711"/>
      <c r="BF89" s="711"/>
      <c r="BG89" s="711"/>
      <c r="BH89" s="711"/>
      <c r="BI89" s="711"/>
      <c r="BJ89" s="711"/>
      <c r="BK89" s="712"/>
    </row>
    <row r="90" spans="1:63" ht="7.5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67"/>
      <c r="K90" s="302"/>
      <c r="L90" s="303"/>
      <c r="M90" s="367"/>
      <c r="N90" s="302"/>
      <c r="O90" s="303"/>
      <c r="P90" s="303"/>
      <c r="Q90" s="381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7"/>
      <c r="K91" s="302"/>
      <c r="L91" s="303"/>
      <c r="M91" s="367"/>
      <c r="N91" s="302"/>
      <c r="O91" s="303"/>
      <c r="P91" s="303"/>
      <c r="Q91" s="381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</row>
    <row r="92" spans="1:63" ht="18" customHeight="1">
      <c r="A92" s="491" t="s">
        <v>30</v>
      </c>
      <c r="B92" s="301"/>
      <c r="C92" s="301"/>
      <c r="D92" s="302"/>
      <c r="E92" s="303"/>
      <c r="F92" s="303"/>
      <c r="G92" s="303"/>
      <c r="H92" s="302"/>
      <c r="I92" s="303"/>
      <c r="J92" s="367"/>
      <c r="K92" s="302"/>
      <c r="L92" s="303"/>
      <c r="M92" s="367"/>
      <c r="N92" s="302"/>
      <c r="O92" s="303"/>
      <c r="P92" s="303"/>
      <c r="Q92" s="381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</row>
    <row r="93" spans="1:63" ht="18" customHeight="1">
      <c r="A93" s="492"/>
      <c r="B93" s="492"/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492"/>
      <c r="N93" s="494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2"/>
      <c r="AO93" s="492"/>
      <c r="AP93" s="492"/>
      <c r="AQ93" s="492"/>
      <c r="AR93" s="492"/>
      <c r="AS93" s="492"/>
      <c r="AT93" s="492"/>
      <c r="AU93" s="492"/>
      <c r="AV93" s="492"/>
      <c r="AW93" s="492"/>
      <c r="AX93" s="492"/>
      <c r="AY93" s="492"/>
      <c r="AZ93" s="492"/>
      <c r="BA93" s="492"/>
      <c r="BB93" s="492"/>
      <c r="BC93" s="492"/>
      <c r="BD93" s="491"/>
      <c r="BE93" s="491"/>
      <c r="BF93" s="491"/>
      <c r="BG93" s="491"/>
      <c r="BH93" s="491"/>
      <c r="BI93" s="491"/>
      <c r="BJ93" s="491"/>
      <c r="BK93" s="491"/>
    </row>
    <row r="94" spans="1:63" ht="18" customHeight="1">
      <c r="A94" s="493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1"/>
      <c r="BE94" s="491"/>
      <c r="BF94" s="491"/>
      <c r="BG94" s="491"/>
      <c r="BH94" s="491"/>
      <c r="BI94" s="491"/>
      <c r="BJ94" s="491"/>
      <c r="BK94" s="491"/>
    </row>
    <row r="95" spans="1:63" ht="18" customHeight="1">
      <c r="A95" s="493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1"/>
      <c r="BE95" s="351"/>
      <c r="BF95" s="351"/>
      <c r="BG95" s="351"/>
      <c r="BH95" s="351"/>
      <c r="BI95" s="351"/>
      <c r="BJ95" s="351"/>
      <c r="BK95" s="351"/>
    </row>
    <row r="96" spans="1:63" ht="18" customHeight="1">
      <c r="A96" s="301"/>
      <c r="B96" s="399"/>
      <c r="C96" s="399"/>
      <c r="D96" s="399"/>
      <c r="E96" s="399"/>
      <c r="F96" s="399"/>
      <c r="G96" s="399"/>
      <c r="H96" s="399"/>
      <c r="I96" s="399"/>
      <c r="J96" s="399"/>
      <c r="K96" s="399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51"/>
      <c r="BE96" s="351"/>
      <c r="BF96" s="351"/>
      <c r="BG96" s="351"/>
      <c r="BH96" s="351"/>
      <c r="BI96" s="351"/>
      <c r="BJ96" s="351"/>
      <c r="BK96" s="351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7"/>
      <c r="K97" s="302"/>
      <c r="L97" s="303"/>
      <c r="M97" s="367"/>
      <c r="N97" s="302"/>
      <c r="O97" s="303"/>
      <c r="P97" s="303"/>
      <c r="Q97" s="381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1"/>
      <c r="BE97" s="351"/>
      <c r="BF97" s="351"/>
      <c r="BG97" s="351"/>
      <c r="BH97" s="351"/>
      <c r="BI97" s="351"/>
      <c r="BJ97" s="351"/>
      <c r="BK97" s="351"/>
    </row>
    <row r="105" spans="2:63" ht="18" customHeight="1">
      <c r="F105" s="727"/>
    </row>
    <row r="106" spans="2:63" ht="18" customHeight="1">
      <c r="F106" s="727"/>
    </row>
    <row r="107" spans="2:63" ht="18" customHeight="1">
      <c r="F107" s="727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3" priority="286" stopIfTrue="1" operator="between">
      <formula>#REF!</formula>
      <formula>#REF!</formula>
    </cfRule>
    <cfRule type="cellIs" dxfId="592" priority="291" stopIfTrue="1" operator="lessThan">
      <formula>0</formula>
    </cfRule>
    <cfRule type="cellIs" dxfId="591" priority="287" stopIfTrue="1" operator="between">
      <formula>#REF!</formula>
      <formula>0</formula>
    </cfRule>
  </conditionalFormatting>
  <conditionalFormatting sqref="C24">
    <cfRule type="cellIs" dxfId="590" priority="115" stopIfTrue="1" operator="lessThan">
      <formula>0</formula>
    </cfRule>
    <cfRule type="cellIs" dxfId="589" priority="111" stopIfTrue="1" operator="between">
      <formula>#REF!</formula>
      <formula>0</formula>
    </cfRule>
    <cfRule type="cellIs" dxfId="588" priority="110" stopIfTrue="1" operator="between">
      <formula>#REF!</formula>
      <formula>#REF!</formula>
    </cfRule>
  </conditionalFormatting>
  <conditionalFormatting sqref="C26">
    <cfRule type="cellIs" dxfId="587" priority="7" stopIfTrue="1" operator="between">
      <formula>#REF!</formula>
      <formula>#REF!</formula>
    </cfRule>
    <cfRule type="cellIs" dxfId="586" priority="8" stopIfTrue="1" operator="between">
      <formula>#REF!</formula>
      <formula>0</formula>
    </cfRule>
    <cfRule type="cellIs" dxfId="585" priority="12" stopIfTrue="1" operator="lessThan">
      <formula>0</formula>
    </cfRule>
  </conditionalFormatting>
  <conditionalFormatting sqref="D11">
    <cfRule type="cellIs" dxfId="584" priority="1457" stopIfTrue="1" operator="lessThan">
      <formula>0</formula>
    </cfRule>
  </conditionalFormatting>
  <conditionalFormatting sqref="D11:D12">
    <cfRule type="cellIs" dxfId="583" priority="388" stopIfTrue="1" operator="between">
      <formula>#REF!</formula>
      <formula>#REF!</formula>
    </cfRule>
    <cfRule type="cellIs" dxfId="582" priority="389" stopIfTrue="1" operator="between">
      <formula>#REF!</formula>
      <formula>0</formula>
    </cfRule>
  </conditionalFormatting>
  <conditionalFormatting sqref="D12">
    <cfRule type="cellIs" dxfId="581" priority="390" stopIfTrue="1" operator="lessThan">
      <formula>0</formula>
    </cfRule>
  </conditionalFormatting>
  <conditionalFormatting sqref="E33:F33">
    <cfRule type="cellIs" dxfId="580" priority="2045" stopIfTrue="1" operator="between">
      <formula>#REF!</formula>
      <formula>#REF!</formula>
    </cfRule>
    <cfRule type="cellIs" dxfId="579" priority="2047" stopIfTrue="1" operator="lessThan">
      <formula>0</formula>
    </cfRule>
    <cfRule type="cellIs" dxfId="578" priority="2046" stopIfTrue="1" operator="between">
      <formula>#REF!</formula>
      <formula>0</formula>
    </cfRule>
  </conditionalFormatting>
  <conditionalFormatting sqref="F12">
    <cfRule type="cellIs" dxfId="577" priority="383" stopIfTrue="1" operator="between">
      <formula>#REF!</formula>
      <formula>0</formula>
    </cfRule>
    <cfRule type="cellIs" dxfId="576" priority="382" stopIfTrue="1" operator="between">
      <formula>#REF!</formula>
      <formula>#REF!</formula>
    </cfRule>
    <cfRule type="cellIs" dxfId="575" priority="384" stopIfTrue="1" operator="lessThan">
      <formula>0</formula>
    </cfRule>
  </conditionalFormatting>
  <conditionalFormatting sqref="F14:F15">
    <cfRule type="cellIs" dxfId="574" priority="201" stopIfTrue="1" operator="lessThan">
      <formula>0</formula>
    </cfRule>
  </conditionalFormatting>
  <conditionalFormatting sqref="F21">
    <cfRule type="cellIs" dxfId="573" priority="293" stopIfTrue="1" operator="between">
      <formula>#REF!</formula>
      <formula>0</formula>
    </cfRule>
    <cfRule type="cellIs" dxfId="572" priority="294" stopIfTrue="1" operator="lessThan">
      <formula>0</formula>
    </cfRule>
    <cfRule type="cellIs" dxfId="571" priority="292" stopIfTrue="1" operator="between">
      <formula>#REF!</formula>
      <formula>#REF!</formula>
    </cfRule>
  </conditionalFormatting>
  <conditionalFormatting sqref="F23">
    <cfRule type="cellIs" dxfId="570" priority="652" stopIfTrue="1" operator="lessThan">
      <formula>0</formula>
    </cfRule>
  </conditionalFormatting>
  <conditionalFormatting sqref="F24">
    <cfRule type="cellIs" dxfId="569" priority="118" stopIfTrue="1" operator="lessThan">
      <formula>0</formula>
    </cfRule>
    <cfRule type="cellIs" dxfId="568" priority="116" stopIfTrue="1" operator="between">
      <formula>#REF!</formula>
      <formula>#REF!</formula>
    </cfRule>
    <cfRule type="cellIs" dxfId="567" priority="117" stopIfTrue="1" operator="between">
      <formula>#REF!</formula>
      <formula>0</formula>
    </cfRule>
  </conditionalFormatting>
  <conditionalFormatting sqref="F26">
    <cfRule type="cellIs" dxfId="566" priority="13" stopIfTrue="1" operator="between">
      <formula>#REF!</formula>
      <formula>#REF!</formula>
    </cfRule>
    <cfRule type="cellIs" dxfId="565" priority="14" stopIfTrue="1" operator="between">
      <formula>#REF!</formula>
      <formula>0</formula>
    </cfRule>
    <cfRule type="cellIs" dxfId="564" priority="15" stopIfTrue="1" operator="lessThan">
      <formula>0</formula>
    </cfRule>
  </conditionalFormatting>
  <conditionalFormatting sqref="F32">
    <cfRule type="cellIs" dxfId="563" priority="2137" stopIfTrue="1" operator="lessThan">
      <formula>0</formula>
    </cfRule>
  </conditionalFormatting>
  <conditionalFormatting sqref="F11:H11">
    <cfRule type="cellIs" dxfId="562" priority="1112" stopIfTrue="1" operator="between">
      <formula>#REF!</formula>
      <formula>0</formula>
    </cfRule>
    <cfRule type="cellIs" dxfId="561" priority="1460" stopIfTrue="1" operator="lessThan">
      <formula>0</formula>
    </cfRule>
    <cfRule type="cellIs" dxfId="560" priority="1111" stopIfTrue="1" operator="between">
      <formula>#REF!</formula>
      <formula>#REF!</formula>
    </cfRule>
  </conditionalFormatting>
  <conditionalFormatting sqref="F14:H15">
    <cfRule type="cellIs" dxfId="559" priority="159" stopIfTrue="1" operator="between">
      <formula>#REF!</formula>
      <formula>0</formula>
    </cfRule>
    <cfRule type="cellIs" dxfId="558" priority="158" stopIfTrue="1" operator="between">
      <formula>#REF!</formula>
      <formula>#REF!</formula>
    </cfRule>
  </conditionalFormatting>
  <conditionalFormatting sqref="F23:H23">
    <cfRule type="cellIs" dxfId="557" priority="646" stopIfTrue="1" operator="between">
      <formula>#REF!</formula>
      <formula>#REF!</formula>
    </cfRule>
    <cfRule type="cellIs" dxfId="556" priority="651" stopIfTrue="1" operator="between">
      <formula>#REF!</formula>
      <formula>0</formula>
    </cfRule>
  </conditionalFormatting>
  <conditionalFormatting sqref="F32:H32">
    <cfRule type="cellIs" dxfId="555" priority="2136" stopIfTrue="1" operator="between">
      <formula>#REF!</formula>
      <formula>0</formula>
    </cfRule>
    <cfRule type="cellIs" dxfId="554" priority="2135" stopIfTrue="1" operator="between">
      <formula>#REF!</formula>
      <formula>#REF!</formula>
    </cfRule>
  </conditionalFormatting>
  <conditionalFormatting sqref="G14:H15">
    <cfRule type="cellIs" dxfId="553" priority="160" stopIfTrue="1" operator="lessThan">
      <formula>0</formula>
    </cfRule>
  </conditionalFormatting>
  <conditionalFormatting sqref="G23:H23">
    <cfRule type="cellIs" dxfId="552" priority="653" stopIfTrue="1" operator="lessThan">
      <formula>0</formula>
    </cfRule>
  </conditionalFormatting>
  <conditionalFormatting sqref="G32:H32">
    <cfRule type="cellIs" dxfId="551" priority="2140" stopIfTrue="1" operator="lessThan">
      <formula>0</formula>
    </cfRule>
  </conditionalFormatting>
  <conditionalFormatting sqref="H21">
    <cfRule type="cellIs" dxfId="550" priority="285" stopIfTrue="1" operator="lessThan">
      <formula>0</formula>
    </cfRule>
    <cfRule type="cellIs" dxfId="549" priority="283" stopIfTrue="1" operator="between">
      <formula>#REF!</formula>
      <formula>#REF!</formula>
    </cfRule>
    <cfRule type="cellIs" dxfId="548" priority="284" stopIfTrue="1" operator="between">
      <formula>#REF!</formula>
      <formula>0</formula>
    </cfRule>
  </conditionalFormatting>
  <conditionalFormatting sqref="H24">
    <cfRule type="cellIs" dxfId="547" priority="107" stopIfTrue="1" operator="between">
      <formula>#REF!</formula>
      <formula>#REF!</formula>
    </cfRule>
    <cfRule type="cellIs" dxfId="546" priority="108" stopIfTrue="1" operator="between">
      <formula>#REF!</formula>
      <formula>0</formula>
    </cfRule>
    <cfRule type="cellIs" dxfId="545" priority="109" stopIfTrue="1" operator="lessThan">
      <formula>0</formula>
    </cfRule>
  </conditionalFormatting>
  <conditionalFormatting sqref="H26">
    <cfRule type="cellIs" dxfId="544" priority="4" stopIfTrue="1" operator="between">
      <formula>#REF!</formula>
      <formula>#REF!</formula>
    </cfRule>
    <cfRule type="cellIs" dxfId="543" priority="5" stopIfTrue="1" operator="between">
      <formula>#REF!</formula>
      <formula>0</formula>
    </cfRule>
    <cfRule type="cellIs" dxfId="542" priority="6" stopIfTrue="1" operator="lessThan">
      <formula>0</formula>
    </cfRule>
  </conditionalFormatting>
  <conditionalFormatting sqref="J12">
    <cfRule type="cellIs" dxfId="541" priority="380" stopIfTrue="1" operator="between">
      <formula>#REF!</formula>
      <formula>0</formula>
    </cfRule>
    <cfRule type="cellIs" dxfId="540" priority="379" stopIfTrue="1" operator="between">
      <formula>#REF!</formula>
      <formula>#REF!</formula>
    </cfRule>
    <cfRule type="cellIs" dxfId="539" priority="381" stopIfTrue="1" operator="lessThan">
      <formula>0</formula>
    </cfRule>
  </conditionalFormatting>
  <conditionalFormatting sqref="J14:J15">
    <cfRule type="cellIs" dxfId="538" priority="209" stopIfTrue="1" operator="lessThan">
      <formula>0</formula>
    </cfRule>
  </conditionalFormatting>
  <conditionalFormatting sqref="J23">
    <cfRule type="cellIs" dxfId="537" priority="1206" stopIfTrue="1" operator="lessThan">
      <formula>0</formula>
    </cfRule>
  </conditionalFormatting>
  <conditionalFormatting sqref="J32">
    <cfRule type="cellIs" dxfId="536" priority="2155" stopIfTrue="1" operator="lessThan">
      <formula>0</formula>
    </cfRule>
  </conditionalFormatting>
  <conditionalFormatting sqref="J14:L15">
    <cfRule type="cellIs" dxfId="535" priority="164" stopIfTrue="1" operator="between">
      <formula>#REF!</formula>
      <formula>#REF!</formula>
    </cfRule>
    <cfRule type="cellIs" dxfId="534" priority="165" stopIfTrue="1" operator="between">
      <formula>#REF!</formula>
      <formula>0</formula>
    </cfRule>
  </conditionalFormatting>
  <conditionalFormatting sqref="J23:L23">
    <cfRule type="cellIs" dxfId="533" priority="1204" stopIfTrue="1" operator="between">
      <formula>#REF!</formula>
      <formula>#REF!</formula>
    </cfRule>
    <cfRule type="cellIs" dxfId="532" priority="1205" stopIfTrue="1" operator="between">
      <formula>#REF!</formula>
      <formula>0</formula>
    </cfRule>
  </conditionalFormatting>
  <conditionalFormatting sqref="J32:L32">
    <cfRule type="cellIs" dxfId="531" priority="2153" stopIfTrue="1" operator="between">
      <formula>#REF!</formula>
      <formula>#REF!</formula>
    </cfRule>
    <cfRule type="cellIs" dxfId="530" priority="2154" stopIfTrue="1" operator="between">
      <formula>#REF!</formula>
      <formula>0</formula>
    </cfRule>
  </conditionalFormatting>
  <conditionalFormatting sqref="K14:L15">
    <cfRule type="cellIs" dxfId="529" priority="166" stopIfTrue="1" operator="lessThan">
      <formula>0</formula>
    </cfRule>
  </conditionalFormatting>
  <conditionalFormatting sqref="K23:L23">
    <cfRule type="cellIs" dxfId="528" priority="1207" stopIfTrue="1" operator="lessThan">
      <formula>0</formula>
    </cfRule>
  </conditionalFormatting>
  <conditionalFormatting sqref="K32:L32">
    <cfRule type="cellIs" dxfId="527" priority="2158" stopIfTrue="1" operator="lessThan">
      <formula>0</formula>
    </cfRule>
  </conditionalFormatting>
  <conditionalFormatting sqref="L11">
    <cfRule type="cellIs" dxfId="526" priority="1467" stopIfTrue="1" operator="lessThan">
      <formula>0</formula>
    </cfRule>
  </conditionalFormatting>
  <conditionalFormatting sqref="L21">
    <cfRule type="cellIs" dxfId="525" priority="281" stopIfTrue="1" operator="between">
      <formula>#REF!</formula>
      <formula>0</formula>
    </cfRule>
    <cfRule type="cellIs" dxfId="524" priority="282" stopIfTrue="1" operator="lessThan">
      <formula>0</formula>
    </cfRule>
    <cfRule type="cellIs" dxfId="523" priority="280" stopIfTrue="1" operator="between">
      <formula>#REF!</formula>
      <formula>#REF!</formula>
    </cfRule>
  </conditionalFormatting>
  <conditionalFormatting sqref="L24">
    <cfRule type="cellIs" dxfId="522" priority="104" stopIfTrue="1" operator="between">
      <formula>#REF!</formula>
      <formula>#REF!</formula>
    </cfRule>
    <cfRule type="cellIs" dxfId="521" priority="105" stopIfTrue="1" operator="between">
      <formula>#REF!</formula>
      <formula>0</formula>
    </cfRule>
    <cfRule type="cellIs" dxfId="520" priority="106" stopIfTrue="1" operator="lessThan">
      <formula>0</formula>
    </cfRule>
  </conditionalFormatting>
  <conditionalFormatting sqref="L26">
    <cfRule type="cellIs" dxfId="519" priority="2" stopIfTrue="1" operator="between">
      <formula>#REF!</formula>
      <formula>0</formula>
    </cfRule>
    <cfRule type="cellIs" dxfId="518" priority="3" stopIfTrue="1" operator="lessThan">
      <formula>0</formula>
    </cfRule>
    <cfRule type="cellIs" dxfId="517" priority="1" stopIfTrue="1" operator="between">
      <formula>#REF!</formula>
      <formula>#REF!</formula>
    </cfRule>
  </conditionalFormatting>
  <conditionalFormatting sqref="L11:P11">
    <cfRule type="cellIs" dxfId="516" priority="1465" stopIfTrue="1" operator="between">
      <formula>#REF!</formula>
      <formula>0</formula>
    </cfRule>
    <cfRule type="cellIs" dxfId="515" priority="1464" stopIfTrue="1" operator="between">
      <formula>#REF!</formula>
      <formula>#REF!</formula>
    </cfRule>
  </conditionalFormatting>
  <conditionalFormatting sqref="M33:N33">
    <cfRule type="cellIs" dxfId="514" priority="2041" stopIfTrue="1" operator="lessThan">
      <formula>0</formula>
    </cfRule>
    <cfRule type="cellIs" dxfId="513" priority="2040" stopIfTrue="1" operator="between">
      <formula>#REF!</formula>
      <formula>0</formula>
    </cfRule>
    <cfRule type="cellIs" dxfId="512" priority="2039" stopIfTrue="1" operator="between">
      <formula>#REF!</formula>
      <formula>#REF!</formula>
    </cfRule>
  </conditionalFormatting>
  <conditionalFormatting sqref="M11:P11">
    <cfRule type="cellIs" dxfId="511" priority="1466" stopIfTrue="1" operator="lessThan">
      <formula>0</formula>
    </cfRule>
  </conditionalFormatting>
  <conditionalFormatting sqref="N2 N5 N37:N52 N54 N90:N65539">
    <cfRule type="cellIs" dxfId="510" priority="4243" stopIfTrue="1" operator="lessThan">
      <formula>0</formula>
    </cfRule>
  </conditionalFormatting>
  <conditionalFormatting sqref="N9 N10:P10">
    <cfRule type="cellIs" dxfId="509" priority="4265" stopIfTrue="1" operator="between">
      <formula>#REF!</formula>
      <formula>#REF!</formula>
    </cfRule>
    <cfRule type="cellIs" dxfId="508" priority="4266" stopIfTrue="1" operator="between">
      <formula>#REF!</formula>
      <formula>0</formula>
    </cfRule>
  </conditionalFormatting>
  <conditionalFormatting sqref="N9:N10">
    <cfRule type="cellIs" dxfId="507" priority="4267" stopIfTrue="1" operator="lessThan">
      <formula>0</formula>
    </cfRule>
  </conditionalFormatting>
  <conditionalFormatting sqref="N12">
    <cfRule type="cellIs" dxfId="506" priority="386" stopIfTrue="1" operator="between">
      <formula>#REF!</formula>
      <formula>0</formula>
    </cfRule>
    <cfRule type="cellIs" dxfId="505" priority="385" stopIfTrue="1" operator="between">
      <formula>#REF!</formula>
      <formula>#REF!</formula>
    </cfRule>
  </conditionalFormatting>
  <conditionalFormatting sqref="N12:N13">
    <cfRule type="cellIs" dxfId="504" priority="387" stopIfTrue="1" operator="lessThan">
      <formula>0</formula>
    </cfRule>
  </conditionalFormatting>
  <conditionalFormatting sqref="N14:N16">
    <cfRule type="cellIs" dxfId="503" priority="205" stopIfTrue="1" operator="lessThan">
      <formula>0</formula>
    </cfRule>
  </conditionalFormatting>
  <conditionalFormatting sqref="N18:N20">
    <cfRule type="cellIs" dxfId="502" priority="3778" stopIfTrue="1" operator="lessThan">
      <formula>0</formula>
    </cfRule>
    <cfRule type="cellIs" dxfId="501" priority="3777" stopIfTrue="1" operator="between">
      <formula>#REF!</formula>
      <formula>0</formula>
    </cfRule>
    <cfRule type="cellIs" dxfId="500" priority="3776" stopIfTrue="1" operator="between">
      <formula>#REF!</formula>
      <formula>#REF!</formula>
    </cfRule>
  </conditionalFormatting>
  <conditionalFormatting sqref="N22:N23 N25 N27:N28">
    <cfRule type="cellIs" dxfId="499" priority="1161" stopIfTrue="1" operator="lessThan">
      <formula>0</formula>
    </cfRule>
  </conditionalFormatting>
  <conditionalFormatting sqref="N31:N32">
    <cfRule type="cellIs" dxfId="498" priority="2146" stopIfTrue="1" operator="lessThan">
      <formula>0</formula>
    </cfRule>
  </conditionalFormatting>
  <conditionalFormatting sqref="N34:N35">
    <cfRule type="cellIs" dxfId="497" priority="3769" stopIfTrue="1" operator="lessThan">
      <formula>0</formula>
    </cfRule>
  </conditionalFormatting>
  <conditionalFormatting sqref="N2:P2 N5:O5 N37:P52 N54:P54 N90:P65539">
    <cfRule type="cellIs" dxfId="496" priority="4242" stopIfTrue="1" operator="between">
      <formula>#REF!</formula>
      <formula>0</formula>
    </cfRule>
    <cfRule type="cellIs" dxfId="495" priority="4241" stopIfTrue="1" operator="between">
      <formula>#REF!</formula>
      <formula>#REF!</formula>
    </cfRule>
  </conditionalFormatting>
  <conditionalFormatting sqref="N13:P16">
    <cfRule type="cellIs" dxfId="494" priority="161" stopIfTrue="1" operator="between">
      <formula>#REF!</formula>
      <formula>#REF!</formula>
    </cfRule>
    <cfRule type="cellIs" dxfId="493" priority="162" stopIfTrue="1" operator="between">
      <formula>#REF!</formula>
      <formula>0</formula>
    </cfRule>
  </conditionalFormatting>
  <conditionalFormatting sqref="N22:P23 N25:P25 N27:P28">
    <cfRule type="cellIs" dxfId="492" priority="1159" stopIfTrue="1" operator="between">
      <formula>#REF!</formula>
      <formula>#REF!</formula>
    </cfRule>
    <cfRule type="cellIs" dxfId="491" priority="1160" stopIfTrue="1" operator="between">
      <formula>#REF!</formula>
      <formula>0</formula>
    </cfRule>
  </conditionalFormatting>
  <conditionalFormatting sqref="N31:P32">
    <cfRule type="cellIs" dxfId="490" priority="2144" stopIfTrue="1" operator="between">
      <formula>#REF!</formula>
      <formula>#REF!</formula>
    </cfRule>
    <cfRule type="cellIs" dxfId="489" priority="2145" stopIfTrue="1" operator="between">
      <formula>#REF!</formula>
      <formula>0</formula>
    </cfRule>
  </conditionalFormatting>
  <conditionalFormatting sqref="N34:P35">
    <cfRule type="cellIs" dxfId="488" priority="3768" stopIfTrue="1" operator="between">
      <formula>#REF!</formula>
      <formula>0</formula>
    </cfRule>
    <cfRule type="cellIs" dxfId="487" priority="3767" stopIfTrue="1" operator="between">
      <formula>#REF!</formula>
      <formula>#REF!</formula>
    </cfRule>
  </conditionalFormatting>
  <conditionalFormatting sqref="O2:P2 O5 O37:P52 O54:P54 O90:P65539">
    <cfRule type="cellIs" dxfId="486" priority="4246" stopIfTrue="1" operator="lessThan">
      <formula>0</formula>
    </cfRule>
  </conditionalFormatting>
  <conditionalFormatting sqref="O10:P10">
    <cfRule type="cellIs" dxfId="485" priority="4270" stopIfTrue="1" operator="lessThan">
      <formula>0</formula>
    </cfRule>
  </conditionalFormatting>
  <conditionalFormatting sqref="O13:P16">
    <cfRule type="cellIs" dxfId="484" priority="163" stopIfTrue="1" operator="lessThan">
      <formula>0</formula>
    </cfRule>
  </conditionalFormatting>
  <conditionalFormatting sqref="O18:P18">
    <cfRule type="cellIs" dxfId="483" priority="4210" stopIfTrue="1" operator="lessThan">
      <formula>0</formula>
    </cfRule>
    <cfRule type="cellIs" dxfId="482" priority="4209" stopIfTrue="1" operator="between">
      <formula>#REF!</formula>
      <formula>0</formula>
    </cfRule>
    <cfRule type="cellIs" dxfId="481" priority="4208" stopIfTrue="1" operator="between">
      <formula>#REF!</formula>
      <formula>#REF!</formula>
    </cfRule>
  </conditionalFormatting>
  <conditionalFormatting sqref="O20:P20">
    <cfRule type="cellIs" dxfId="480" priority="3780" stopIfTrue="1" operator="between">
      <formula>#REF!</formula>
      <formula>0</formula>
    </cfRule>
    <cfRule type="cellIs" dxfId="479" priority="3781" stopIfTrue="1" operator="lessThan">
      <formula>0</formula>
    </cfRule>
    <cfRule type="cellIs" dxfId="478" priority="3779" stopIfTrue="1" operator="between">
      <formula>#REF!</formula>
      <formula>#REF!</formula>
    </cfRule>
  </conditionalFormatting>
  <conditionalFormatting sqref="O22:P23 O25:P25 O27:P28">
    <cfRule type="cellIs" dxfId="477" priority="1162" stopIfTrue="1" operator="lessThan">
      <formula>0</formula>
    </cfRule>
  </conditionalFormatting>
  <conditionalFormatting sqref="O31:P32">
    <cfRule type="cellIs" dxfId="476" priority="2149" stopIfTrue="1" operator="lessThan">
      <formula>0</formula>
    </cfRule>
  </conditionalFormatting>
  <conditionalFormatting sqref="O34:P35">
    <cfRule type="cellIs" dxfId="475" priority="3772" stopIfTrue="1" operator="lessThan">
      <formula>0</formula>
    </cfRule>
  </conditionalFormatting>
  <conditionalFormatting sqref="P4:P6">
    <cfRule type="cellIs" dxfId="474" priority="4247" stopIfTrue="1" operator="between">
      <formula>#REF!</formula>
      <formula>#REF!</formula>
    </cfRule>
    <cfRule type="cellIs" dxfId="473" priority="4248" stopIfTrue="1" operator="between">
      <formula>#REF!</formula>
      <formula>0</formula>
    </cfRule>
    <cfRule type="cellIs" dxfId="472" priority="4249" stopIfTrue="1" operator="lessThan">
      <formula>0</formula>
    </cfRule>
  </conditionalFormatting>
  <conditionalFormatting sqref="P9">
    <cfRule type="cellIs" dxfId="471" priority="1599" stopIfTrue="1" operator="between">
      <formula>#REF!</formula>
      <formula>0</formula>
    </cfRule>
    <cfRule type="cellIs" dxfId="470" priority="1598" stopIfTrue="1" operator="between">
      <formula>#REF!</formula>
      <formula>#REF!</formula>
    </cfRule>
    <cfRule type="cellIs" dxfId="469" priority="1600" stopIfTrue="1" operator="lessThan">
      <formula>0</formula>
    </cfRule>
  </conditionalFormatting>
  <conditionalFormatting sqref="P21">
    <cfRule type="cellIs" dxfId="468" priority="289" stopIfTrue="1" operator="between">
      <formula>#REF!</formula>
      <formula>0</formula>
    </cfRule>
    <cfRule type="cellIs" dxfId="467" priority="288" stopIfTrue="1" operator="between">
      <formula>#REF!</formula>
      <formula>#REF!</formula>
    </cfRule>
    <cfRule type="cellIs" dxfId="466" priority="290" stopIfTrue="1" operator="lessThan">
      <formula>0</formula>
    </cfRule>
  </conditionalFormatting>
  <conditionalFormatting sqref="P24">
    <cfRule type="cellIs" dxfId="465" priority="113" stopIfTrue="1" operator="between">
      <formula>#REF!</formula>
      <formula>0</formula>
    </cfRule>
    <cfRule type="cellIs" dxfId="464" priority="114" stopIfTrue="1" operator="lessThan">
      <formula>0</formula>
    </cfRule>
    <cfRule type="cellIs" dxfId="463" priority="112" stopIfTrue="1" operator="between">
      <formula>#REF!</formula>
      <formula>#REF!</formula>
    </cfRule>
  </conditionalFormatting>
  <conditionalFormatting sqref="P26">
    <cfRule type="cellIs" dxfId="462" priority="9" stopIfTrue="1" operator="between">
      <formula>#REF!</formula>
      <formula>#REF!</formula>
    </cfRule>
    <cfRule type="cellIs" dxfId="461" priority="10" stopIfTrue="1" operator="between">
      <formula>#REF!</formula>
      <formula>0</formula>
    </cfRule>
    <cfRule type="cellIs" dxfId="460" priority="11" stopIfTrue="1" operator="lessThan">
      <formula>0</formula>
    </cfRule>
  </conditionalFormatting>
  <conditionalFormatting sqref="R9">
    <cfRule type="cellIs" dxfId="459" priority="442" stopIfTrue="1" operator="between">
      <formula>#REF!</formula>
      <formula>#REF!</formula>
    </cfRule>
    <cfRule type="cellIs" dxfId="458" priority="444" stopIfTrue="1" operator="lessThan">
      <formula>0</formula>
    </cfRule>
    <cfRule type="cellIs" dxfId="457" priority="443" stopIfTrue="1" operator="between">
      <formula>#REF!</formula>
      <formula>0</formula>
    </cfRule>
  </conditionalFormatting>
  <conditionalFormatting sqref="R16">
    <cfRule type="cellIs" dxfId="456" priority="3325" stopIfTrue="1" operator="lessThan">
      <formula>0</formula>
    </cfRule>
  </conditionalFormatting>
  <conditionalFormatting sqref="R20">
    <cfRule type="cellIs" dxfId="455" priority="1348" stopIfTrue="1" operator="lessThan">
      <formula>0</formula>
    </cfRule>
  </conditionalFormatting>
  <conditionalFormatting sqref="R16:T16">
    <cfRule type="cellIs" dxfId="454" priority="3324" stopIfTrue="1" operator="between">
      <formula>#REF!</formula>
      <formula>0</formula>
    </cfRule>
    <cfRule type="cellIs" dxfId="453" priority="3323" stopIfTrue="1" operator="between">
      <formula>#REF!</formula>
      <formula>#REF!</formula>
    </cfRule>
  </conditionalFormatting>
  <conditionalFormatting sqref="R20:T20">
    <cfRule type="cellIs" dxfId="452" priority="983" stopIfTrue="1" operator="between">
      <formula>#REF!</formula>
      <formula>0</formula>
    </cfRule>
    <cfRule type="cellIs" dxfId="451" priority="982" stopIfTrue="1" operator="between">
      <formula>#REF!</formula>
      <formula>#REF!</formula>
    </cfRule>
  </conditionalFormatting>
  <conditionalFormatting sqref="S16:T16">
    <cfRule type="cellIs" dxfId="450" priority="3328" stopIfTrue="1" operator="lessThan">
      <formula>0</formula>
    </cfRule>
  </conditionalFormatting>
  <conditionalFormatting sqref="S20:T20">
    <cfRule type="cellIs" dxfId="449" priority="984" stopIfTrue="1" operator="lessThan">
      <formula>0</formula>
    </cfRule>
  </conditionalFormatting>
  <conditionalFormatting sqref="T9">
    <cfRule type="cellIs" dxfId="448" priority="672" stopIfTrue="1" operator="lessThan">
      <formula>0</formula>
    </cfRule>
  </conditionalFormatting>
  <conditionalFormatting sqref="T9:T10">
    <cfRule type="cellIs" dxfId="447" priority="670" stopIfTrue="1" operator="between">
      <formula>#REF!</formula>
      <formula>#REF!</formula>
    </cfRule>
    <cfRule type="cellIs" dxfId="446" priority="671" stopIfTrue="1" operator="between">
      <formula>#REF!</formula>
      <formula>0</formula>
    </cfRule>
  </conditionalFormatting>
  <conditionalFormatting sqref="T10">
    <cfRule type="cellIs" dxfId="445" priority="1365" stopIfTrue="1" operator="lessThan">
      <formula>0</formula>
    </cfRule>
  </conditionalFormatting>
  <conditionalFormatting sqref="T14:T15">
    <cfRule type="cellIs" dxfId="444" priority="211" stopIfTrue="1" operator="between">
      <formula>#REF!</formula>
      <formula>#REF!</formula>
    </cfRule>
    <cfRule type="cellIs" dxfId="443" priority="212" stopIfTrue="1" operator="between">
      <formula>#REF!</formula>
      <formula>0</formula>
    </cfRule>
    <cfRule type="cellIs" dxfId="442" priority="213" stopIfTrue="1" operator="lessThan">
      <formula>0</formula>
    </cfRule>
  </conditionalFormatting>
  <conditionalFormatting sqref="T23">
    <cfRule type="cellIs" dxfId="441" priority="993" stopIfTrue="1" operator="lessThan">
      <formula>0</formula>
    </cfRule>
    <cfRule type="cellIs" dxfId="440" priority="639" stopIfTrue="1" operator="between">
      <formula>#REF!</formula>
      <formula>0</formula>
    </cfRule>
    <cfRule type="cellIs" dxfId="439" priority="638" stopIfTrue="1" operator="between">
      <formula>#REF!</formula>
      <formula>#REF!</formula>
    </cfRule>
  </conditionalFormatting>
  <conditionalFormatting sqref="T32">
    <cfRule type="cellIs" dxfId="438" priority="2162" stopIfTrue="1" operator="between">
      <formula>#REF!</formula>
      <formula>#REF!</formula>
    </cfRule>
    <cfRule type="cellIs" dxfId="437" priority="2164" stopIfTrue="1" operator="lessThan">
      <formula>0</formula>
    </cfRule>
    <cfRule type="cellIs" dxfId="436" priority="2163" stopIfTrue="1" operator="between">
      <formula>#REF!</formula>
      <formula>0</formula>
    </cfRule>
  </conditionalFormatting>
  <conditionalFormatting sqref="V9">
    <cfRule type="cellIs" dxfId="435" priority="494" stopIfTrue="1" operator="between">
      <formula>#REF!</formula>
      <formula>#REF!</formula>
    </cfRule>
    <cfRule type="cellIs" dxfId="434" priority="493" stopIfTrue="1" operator="lessThan">
      <formula>0</formula>
    </cfRule>
    <cfRule type="cellIs" dxfId="433" priority="495" stopIfTrue="1" operator="between">
      <formula>#REF!</formula>
      <formula>0</formula>
    </cfRule>
  </conditionalFormatting>
  <conditionalFormatting sqref="V9:V11">
    <cfRule type="cellIs" dxfId="432" priority="521" stopIfTrue="1" operator="between">
      <formula>#REF!</formula>
      <formula>0</formula>
    </cfRule>
    <cfRule type="cellIs" dxfId="431" priority="555" stopIfTrue="1" operator="lessThan">
      <formula>0</formula>
    </cfRule>
    <cfRule type="cellIs" dxfId="430" priority="520" stopIfTrue="1" operator="between">
      <formula>#REF!</formula>
      <formula>#REF!</formula>
    </cfRule>
  </conditionalFormatting>
  <conditionalFormatting sqref="V12">
    <cfRule type="cellIs" dxfId="429" priority="392" stopIfTrue="1" operator="between">
      <formula>#REF!</formula>
      <formula>0</formula>
    </cfRule>
    <cfRule type="cellIs" dxfId="428" priority="391" stopIfTrue="1" operator="between">
      <formula>#REF!</formula>
      <formula>#REF!</formula>
    </cfRule>
    <cfRule type="cellIs" dxfId="427" priority="378" stopIfTrue="1" operator="lessThan">
      <formula>0</formula>
    </cfRule>
    <cfRule type="cellIs" dxfId="426" priority="377" stopIfTrue="1" operator="between">
      <formula>#REF!</formula>
      <formula>0</formula>
    </cfRule>
    <cfRule type="cellIs" dxfId="425" priority="376" stopIfTrue="1" operator="between">
      <formula>#REF!</formula>
      <formula>#REF!</formula>
    </cfRule>
    <cfRule type="cellIs" dxfId="424" priority="393" stopIfTrue="1" operator="lessThan">
      <formula>0</formula>
    </cfRule>
  </conditionalFormatting>
  <conditionalFormatting sqref="V16">
    <cfRule type="cellIs" dxfId="423" priority="733" stopIfTrue="1" operator="lessThan">
      <formula>0</formula>
    </cfRule>
    <cfRule type="cellIs" dxfId="422" priority="421" stopIfTrue="1" operator="between">
      <formula>#REF!</formula>
      <formula>#REF!</formula>
    </cfRule>
    <cfRule type="cellIs" dxfId="421" priority="422" stopIfTrue="1" operator="between">
      <formula>#REF!</formula>
      <formula>0</formula>
    </cfRule>
  </conditionalFormatting>
  <conditionalFormatting sqref="V20">
    <cfRule type="cellIs" dxfId="420" priority="903" stopIfTrue="1" operator="between">
      <formula>#REF!</formula>
      <formula>0</formula>
    </cfRule>
    <cfRule type="cellIs" dxfId="419" priority="904" stopIfTrue="1" operator="lessThan">
      <formula>0</formula>
    </cfRule>
    <cfRule type="cellIs" dxfId="418" priority="902" stopIfTrue="1" operator="between">
      <formula>#REF!</formula>
      <formula>#REF!</formula>
    </cfRule>
  </conditionalFormatting>
  <conditionalFormatting sqref="V23">
    <cfRule type="cellIs" dxfId="417" priority="1319" stopIfTrue="1" operator="lessThan">
      <formula>0</formula>
    </cfRule>
  </conditionalFormatting>
  <conditionalFormatting sqref="V23:X23">
    <cfRule type="cellIs" dxfId="416" priority="1092" stopIfTrue="1" operator="between">
      <formula>#REF!</formula>
      <formula>#REF!</formula>
    </cfRule>
    <cfRule type="cellIs" dxfId="415" priority="1093" stopIfTrue="1" operator="between">
      <formula>#REF!</formula>
      <formula>0</formula>
    </cfRule>
  </conditionalFormatting>
  <conditionalFormatting sqref="W23">
    <cfRule type="cellIs" dxfId="414" priority="1094" stopIfTrue="1" operator="lessThan">
      <formula>0</formula>
    </cfRule>
  </conditionalFormatting>
  <conditionalFormatting sqref="X10">
    <cfRule type="cellIs" dxfId="413" priority="60" stopIfTrue="1" operator="lessThan">
      <formula>0</formula>
    </cfRule>
  </conditionalFormatting>
  <conditionalFormatting sqref="X11">
    <cfRule type="cellIs" dxfId="412" priority="508" stopIfTrue="1" operator="between">
      <formula>#REF!</formula>
      <formula>#REF!</formula>
    </cfRule>
    <cfRule type="cellIs" dxfId="411" priority="1506" stopIfTrue="1" operator="lessThan">
      <formula>0</formula>
    </cfRule>
    <cfRule type="cellIs" dxfId="410" priority="1628" stopIfTrue="1" operator="between">
      <formula>#REF!</formula>
      <formula>#REF!</formula>
    </cfRule>
    <cfRule type="cellIs" dxfId="409" priority="1629" stopIfTrue="1" operator="between">
      <formula>#REF!</formula>
      <formula>0</formula>
    </cfRule>
    <cfRule type="cellIs" dxfId="408" priority="1630" stopIfTrue="1" operator="lessThan">
      <formula>0</formula>
    </cfRule>
    <cfRule type="cellIs" dxfId="407" priority="509" stopIfTrue="1" operator="between">
      <formula>#REF!</formula>
      <formula>0</formula>
    </cfRule>
  </conditionalFormatting>
  <conditionalFormatting sqref="X12">
    <cfRule type="cellIs" dxfId="406" priority="56" stopIfTrue="1" operator="lessThan">
      <formula>0</formula>
    </cfRule>
  </conditionalFormatting>
  <conditionalFormatting sqref="X14:X16">
    <cfRule type="cellIs" dxfId="405" priority="178" stopIfTrue="1" operator="lessThan">
      <formula>0</formula>
    </cfRule>
  </conditionalFormatting>
  <conditionalFormatting sqref="X18">
    <cfRule type="cellIs" dxfId="404" priority="216" stopIfTrue="1" operator="lessThan">
      <formula>0</formula>
    </cfRule>
    <cfRule type="cellIs" dxfId="403" priority="215" stopIfTrue="1" operator="between">
      <formula>#REF!</formula>
      <formula>0</formula>
    </cfRule>
    <cfRule type="cellIs" dxfId="402" priority="214" stopIfTrue="1" operator="between">
      <formula>#REF!</formula>
      <formula>#REF!</formula>
    </cfRule>
  </conditionalFormatting>
  <conditionalFormatting sqref="X20">
    <cfRule type="cellIs" dxfId="401" priority="3511" stopIfTrue="1" operator="lessThan">
      <formula>0</formula>
    </cfRule>
  </conditionalFormatting>
  <conditionalFormatting sqref="X21">
    <cfRule type="cellIs" dxfId="400" priority="297" stopIfTrue="1" operator="lessThan">
      <formula>0</formula>
    </cfRule>
    <cfRule type="cellIs" dxfId="399" priority="296" stopIfTrue="1" operator="between">
      <formula>#REF!</formula>
      <formula>0</formula>
    </cfRule>
    <cfRule type="cellIs" dxfId="398" priority="295" stopIfTrue="1" operator="between">
      <formula>#REF!</formula>
      <formula>#REF!</formula>
    </cfRule>
  </conditionalFormatting>
  <conditionalFormatting sqref="X23">
    <cfRule type="cellIs" dxfId="397" priority="3565" stopIfTrue="1" operator="lessThan">
      <formula>0</formula>
    </cfRule>
  </conditionalFormatting>
  <conditionalFormatting sqref="X24">
    <cfRule type="cellIs" dxfId="396" priority="119" stopIfTrue="1" operator="between">
      <formula>#REF!</formula>
      <formula>#REF!</formula>
    </cfRule>
    <cfRule type="cellIs" dxfId="395" priority="120" stopIfTrue="1" operator="between">
      <formula>#REF!</formula>
      <formula>0</formula>
    </cfRule>
    <cfRule type="cellIs" dxfId="394" priority="121" stopIfTrue="1" operator="lessThan">
      <formula>0</formula>
    </cfRule>
  </conditionalFormatting>
  <conditionalFormatting sqref="X26">
    <cfRule type="cellIs" dxfId="393" priority="17" stopIfTrue="1" operator="between">
      <formula>#REF!</formula>
      <formula>0</formula>
    </cfRule>
    <cfRule type="cellIs" dxfId="392" priority="16" stopIfTrue="1" operator="between">
      <formula>#REF!</formula>
      <formula>#REF!</formula>
    </cfRule>
    <cfRule type="cellIs" dxfId="391" priority="18" stopIfTrue="1" operator="lessThan">
      <formula>0</formula>
    </cfRule>
  </conditionalFormatting>
  <conditionalFormatting sqref="X32">
    <cfRule type="cellIs" dxfId="390" priority="1870" stopIfTrue="1" operator="lessThan">
      <formula>0</formula>
    </cfRule>
  </conditionalFormatting>
  <conditionalFormatting sqref="X10:Z10">
    <cfRule type="cellIs" dxfId="389" priority="58" stopIfTrue="1" operator="between">
      <formula>#REF!</formula>
      <formula>0</formula>
    </cfRule>
    <cfRule type="cellIs" dxfId="388" priority="57" stopIfTrue="1" operator="between">
      <formula>#REF!</formula>
      <formula>#REF!</formula>
    </cfRule>
  </conditionalFormatting>
  <conditionalFormatting sqref="X12:Z12">
    <cfRule type="cellIs" dxfId="387" priority="53" stopIfTrue="1" operator="between">
      <formula>#REF!</formula>
      <formula>#REF!</formula>
    </cfRule>
    <cfRule type="cellIs" dxfId="386" priority="54" stopIfTrue="1" operator="between">
      <formula>#REF!</formula>
      <formula>0</formula>
    </cfRule>
  </conditionalFormatting>
  <conditionalFormatting sqref="X14:Z16">
    <cfRule type="cellIs" dxfId="385" priority="88" stopIfTrue="1" operator="between">
      <formula>#REF!</formula>
      <formula>0</formula>
    </cfRule>
    <cfRule type="cellIs" dxfId="384" priority="87" stopIfTrue="1" operator="between">
      <formula>#REF!</formula>
      <formula>#REF!</formula>
    </cfRule>
  </conditionalFormatting>
  <conditionalFormatting sqref="X20:Z20">
    <cfRule type="cellIs" dxfId="383" priority="3510" stopIfTrue="1" operator="between">
      <formula>#REF!</formula>
      <formula>0</formula>
    </cfRule>
    <cfRule type="cellIs" dxfId="382" priority="3509" stopIfTrue="1" operator="between">
      <formula>#REF!</formula>
      <formula>#REF!</formula>
    </cfRule>
  </conditionalFormatting>
  <conditionalFormatting sqref="X32:Z32">
    <cfRule type="cellIs" dxfId="381" priority="1868" stopIfTrue="1" operator="between">
      <formula>#REF!</formula>
      <formula>#REF!</formula>
    </cfRule>
    <cfRule type="cellIs" dxfId="380" priority="1869" stopIfTrue="1" operator="between">
      <formula>#REF!</formula>
      <formula>0</formula>
    </cfRule>
  </conditionalFormatting>
  <conditionalFormatting sqref="Y9:Z9">
    <cfRule type="cellIs" dxfId="379" priority="50" stopIfTrue="1" operator="between">
      <formula>#REF!</formula>
      <formula>#REF!</formula>
    </cfRule>
    <cfRule type="cellIs" dxfId="378" priority="51" stopIfTrue="1" operator="between">
      <formula>#REF!</formula>
      <formula>0</formula>
    </cfRule>
  </conditionalFormatting>
  <conditionalFormatting sqref="Y16:Z16">
    <cfRule type="cellIs" dxfId="377" priority="1741" stopIfTrue="1" operator="lessThan">
      <formula>0</formula>
    </cfRule>
  </conditionalFormatting>
  <conditionalFormatting sqref="Y20:Z20">
    <cfRule type="cellIs" dxfId="376" priority="3514" stopIfTrue="1" operator="lessThan">
      <formula>0</formula>
    </cfRule>
  </conditionalFormatting>
  <conditionalFormatting sqref="Y26:Z26">
    <cfRule type="cellIs" dxfId="375" priority="1132" stopIfTrue="1" operator="between">
      <formula>#REF!</formula>
      <formula>#REF!</formula>
    </cfRule>
    <cfRule type="cellIs" dxfId="374" priority="1133" stopIfTrue="1" operator="between">
      <formula>#REF!</formula>
      <formula>0</formula>
    </cfRule>
  </conditionalFormatting>
  <conditionalFormatting sqref="Z9">
    <cfRule type="cellIs" dxfId="373" priority="52" stopIfTrue="1" operator="lessThan">
      <formula>0</formula>
    </cfRule>
  </conditionalFormatting>
  <conditionalFormatting sqref="Z10">
    <cfRule type="cellIs" dxfId="372" priority="59" stopIfTrue="1" operator="lessThan">
      <formula>0</formula>
    </cfRule>
  </conditionalFormatting>
  <conditionalFormatting sqref="Z11">
    <cfRule type="cellIs" dxfId="371" priority="690" stopIfTrue="1" operator="between">
      <formula>#REF!</formula>
      <formula>0</formula>
    </cfRule>
    <cfRule type="cellIs" dxfId="370" priority="689" stopIfTrue="1" operator="between">
      <formula>#REF!</formula>
      <formula>#REF!</formula>
    </cfRule>
    <cfRule type="cellIs" dxfId="369" priority="1497" stopIfTrue="1" operator="lessThan">
      <formula>0</formula>
    </cfRule>
  </conditionalFormatting>
  <conditionalFormatting sqref="Z12">
    <cfRule type="cellIs" dxfId="368" priority="55" stopIfTrue="1" operator="lessThan">
      <formula>0</formula>
    </cfRule>
  </conditionalFormatting>
  <conditionalFormatting sqref="Z15">
    <cfRule type="cellIs" dxfId="367" priority="89" stopIfTrue="1" operator="lessThan">
      <formula>0</formula>
    </cfRule>
  </conditionalFormatting>
  <conditionalFormatting sqref="Z18">
    <cfRule type="cellIs" dxfId="366" priority="142" stopIfTrue="1" operator="lessThan">
      <formula>0</formula>
    </cfRule>
    <cfRule type="cellIs" dxfId="365" priority="141" stopIfTrue="1" operator="between">
      <formula>#REF!</formula>
      <formula>0</formula>
    </cfRule>
    <cfRule type="cellIs" dxfId="364" priority="140" stopIfTrue="1" operator="between">
      <formula>#REF!</formula>
      <formula>#REF!</formula>
    </cfRule>
  </conditionalFormatting>
  <conditionalFormatting sqref="Z21">
    <cfRule type="cellIs" dxfId="363" priority="76" stopIfTrue="1" operator="between">
      <formula>#REF!</formula>
      <formula>0</formula>
    </cfRule>
    <cfRule type="cellIs" dxfId="362" priority="77" stopIfTrue="1" operator="lessThan">
      <formula>0</formula>
    </cfRule>
    <cfRule type="cellIs" dxfId="361" priority="75" stopIfTrue="1" operator="between">
      <formula>#REF!</formula>
      <formula>#REF!</formula>
    </cfRule>
  </conditionalFormatting>
  <conditionalFormatting sqref="Z24">
    <cfRule type="cellIs" dxfId="360" priority="124" stopIfTrue="1" operator="lessThan">
      <formula>0</formula>
    </cfRule>
    <cfRule type="cellIs" dxfId="359" priority="123" stopIfTrue="1" operator="between">
      <formula>#REF!</formula>
      <formula>0</formula>
    </cfRule>
    <cfRule type="cellIs" dxfId="358" priority="122" stopIfTrue="1" operator="between">
      <formula>#REF!</formula>
      <formula>#REF!</formula>
    </cfRule>
  </conditionalFormatting>
  <conditionalFormatting sqref="Z31">
    <cfRule type="cellIs" dxfId="357" priority="4234" stopIfTrue="1" operator="lessThan">
      <formula>0</formula>
    </cfRule>
  </conditionalFormatting>
  <conditionalFormatting sqref="Z31:AB31">
    <cfRule type="cellIs" dxfId="356" priority="4232" stopIfTrue="1" operator="between">
      <formula>#REF!</formula>
      <formula>#REF!</formula>
    </cfRule>
    <cfRule type="cellIs" dxfId="355" priority="4233" stopIfTrue="1" operator="between">
      <formula>#REF!</formula>
      <formula>0</formula>
    </cfRule>
  </conditionalFormatting>
  <conditionalFormatting sqref="AA31:AB31">
    <cfRule type="cellIs" dxfId="354" priority="4237" stopIfTrue="1" operator="lessThan">
      <formula>0</formula>
    </cfRule>
  </conditionalFormatting>
  <conditionalFormatting sqref="AB10">
    <cfRule type="cellIs" dxfId="353" priority="405" stopIfTrue="1" operator="lessThan">
      <formula>0</formula>
    </cfRule>
    <cfRule type="cellIs" dxfId="352" priority="400" stopIfTrue="1" operator="between">
      <formula>#REF!</formula>
      <formula>#REF!</formula>
    </cfRule>
    <cfRule type="cellIs" dxfId="351" priority="401" stopIfTrue="1" operator="between">
      <formula>#REF!</formula>
      <formula>0</formula>
    </cfRule>
    <cfRule type="cellIs" dxfId="350" priority="402" stopIfTrue="1" operator="lessThan">
      <formula>0</formula>
    </cfRule>
    <cfRule type="cellIs" dxfId="349" priority="403" stopIfTrue="1" operator="between">
      <formula>#REF!</formula>
      <formula>#REF!</formula>
    </cfRule>
    <cfRule type="cellIs" dxfId="348" priority="404" stopIfTrue="1" operator="between">
      <formula>#REF!</formula>
      <formula>0</formula>
    </cfRule>
  </conditionalFormatting>
  <conditionalFormatting sqref="AB12">
    <cfRule type="cellIs" dxfId="347" priority="27" stopIfTrue="1" operator="lessThan">
      <formula>0</formula>
    </cfRule>
  </conditionalFormatting>
  <conditionalFormatting sqref="AB14 AB16">
    <cfRule type="cellIs" dxfId="346" priority="181" stopIfTrue="1" operator="lessThan">
      <formula>0</formula>
    </cfRule>
  </conditionalFormatting>
  <conditionalFormatting sqref="AB15">
    <cfRule type="cellIs" dxfId="345" priority="84" stopIfTrue="1" operator="between">
      <formula>#REF!</formula>
      <formula>#REF!</formula>
    </cfRule>
    <cfRule type="cellIs" dxfId="344" priority="85" stopIfTrue="1" operator="between">
      <formula>#REF!</formula>
      <formula>0</formula>
    </cfRule>
    <cfRule type="cellIs" dxfId="343" priority="86" stopIfTrue="1" operator="lessThan">
      <formula>0</formula>
    </cfRule>
  </conditionalFormatting>
  <conditionalFormatting sqref="AB20">
    <cfRule type="cellIs" dxfId="342" priority="3529" stopIfTrue="1" operator="lessThan">
      <formula>0</formula>
    </cfRule>
  </conditionalFormatting>
  <conditionalFormatting sqref="AB23">
    <cfRule type="cellIs" dxfId="341" priority="66" stopIfTrue="1" operator="lessThan">
      <formula>0</formula>
    </cfRule>
  </conditionalFormatting>
  <conditionalFormatting sqref="AB26">
    <cfRule type="cellIs" dxfId="340" priority="1137" stopIfTrue="1" operator="lessThan">
      <formula>0</formula>
    </cfRule>
  </conditionalFormatting>
  <conditionalFormatting sqref="AB32">
    <cfRule type="cellIs" dxfId="339" priority="1879" stopIfTrue="1" operator="lessThan">
      <formula>0</formula>
    </cfRule>
  </conditionalFormatting>
  <conditionalFormatting sqref="AB11:AD11">
    <cfRule type="cellIs" dxfId="338" priority="1500" stopIfTrue="1" operator="lessThan">
      <formula>0</formula>
    </cfRule>
  </conditionalFormatting>
  <conditionalFormatting sqref="AB11:AD12">
    <cfRule type="cellIs" dxfId="337" priority="23" stopIfTrue="1" operator="between">
      <formula>#REF!</formula>
      <formula>0</formula>
    </cfRule>
    <cfRule type="cellIs" dxfId="336" priority="22" stopIfTrue="1" operator="between">
      <formula>#REF!</formula>
      <formula>#REF!</formula>
    </cfRule>
  </conditionalFormatting>
  <conditionalFormatting sqref="AB14:AD14 AB16:AD16 AC15">
    <cfRule type="cellIs" dxfId="335" priority="149" stopIfTrue="1" operator="between">
      <formula>#REF!</formula>
      <formula>0</formula>
    </cfRule>
  </conditionalFormatting>
  <conditionalFormatting sqref="AB14:AD14 AB16:AD16">
    <cfRule type="cellIs" dxfId="334" priority="148" stopIfTrue="1" operator="between">
      <formula>#REF!</formula>
      <formula>#REF!</formula>
    </cfRule>
  </conditionalFormatting>
  <conditionalFormatting sqref="AB20:AD20">
    <cfRule type="cellIs" dxfId="333" priority="3528" stopIfTrue="1" operator="between">
      <formula>#REF!</formula>
      <formula>0</formula>
    </cfRule>
    <cfRule type="cellIs" dxfId="332" priority="3527" stopIfTrue="1" operator="between">
      <formula>#REF!</formula>
      <formula>#REF!</formula>
    </cfRule>
  </conditionalFormatting>
  <conditionalFormatting sqref="AB23:AD23">
    <cfRule type="cellIs" dxfId="331" priority="64" stopIfTrue="1" operator="between">
      <formula>#REF!</formula>
      <formula>#REF!</formula>
    </cfRule>
    <cfRule type="cellIs" dxfId="330" priority="65" stopIfTrue="1" operator="between">
      <formula>#REF!</formula>
      <formula>0</formula>
    </cfRule>
  </conditionalFormatting>
  <conditionalFormatting sqref="AB26:AD26">
    <cfRule type="cellIs" dxfId="329" priority="1136" stopIfTrue="1" operator="between">
      <formula>#REF!</formula>
      <formula>0</formula>
    </cfRule>
    <cfRule type="cellIs" dxfId="328" priority="1135" stopIfTrue="1" operator="between">
      <formula>#REF!</formula>
      <formula>#REF!</formula>
    </cfRule>
  </conditionalFormatting>
  <conditionalFormatting sqref="AB32:AD32">
    <cfRule type="cellIs" dxfId="327" priority="1878" stopIfTrue="1" operator="between">
      <formula>#REF!</formula>
      <formula>0</formula>
    </cfRule>
    <cfRule type="cellIs" dxfId="326" priority="1877" stopIfTrue="1" operator="between">
      <formula>#REF!</formula>
      <formula>#REF!</formula>
    </cfRule>
  </conditionalFormatting>
  <conditionalFormatting sqref="AC12">
    <cfRule type="cellIs" dxfId="325" priority="41" stopIfTrue="1" operator="lessThan">
      <formula>0</formula>
    </cfRule>
  </conditionalFormatting>
  <conditionalFormatting sqref="AC14:AC15">
    <cfRule type="cellIs" dxfId="324" priority="182" stopIfTrue="1" operator="lessThan">
      <formula>0</formula>
    </cfRule>
  </conditionalFormatting>
  <conditionalFormatting sqref="AC15:AD15">
    <cfRule type="cellIs" dxfId="323" priority="81" stopIfTrue="1" operator="between">
      <formula>#REF!</formula>
      <formula>#REF!</formula>
    </cfRule>
  </conditionalFormatting>
  <conditionalFormatting sqref="AC16:AD16">
    <cfRule type="cellIs" dxfId="322" priority="919" stopIfTrue="1" operator="lessThan">
      <formula>0</formula>
    </cfRule>
  </conditionalFormatting>
  <conditionalFormatting sqref="AC20:AD20">
    <cfRule type="cellIs" dxfId="321" priority="3532" stopIfTrue="1" operator="lessThan">
      <formula>0</formula>
    </cfRule>
  </conditionalFormatting>
  <conditionalFormatting sqref="AC23:AD23">
    <cfRule type="cellIs" dxfId="320" priority="67" stopIfTrue="1" operator="lessThan">
      <formula>0</formula>
    </cfRule>
  </conditionalFormatting>
  <conditionalFormatting sqref="AC26:AD26">
    <cfRule type="cellIs" dxfId="319" priority="1138" stopIfTrue="1" operator="lessThan">
      <formula>0</formula>
    </cfRule>
  </conditionalFormatting>
  <conditionalFormatting sqref="AC32:AD32">
    <cfRule type="cellIs" dxfId="318" priority="1882" stopIfTrue="1" operator="lessThan">
      <formula>0</formula>
    </cfRule>
  </conditionalFormatting>
  <conditionalFormatting sqref="AD9">
    <cfRule type="cellIs" dxfId="317" priority="881" stopIfTrue="1" operator="lessThan">
      <formula>0</formula>
    </cfRule>
  </conditionalFormatting>
  <conditionalFormatting sqref="AD9:AD10">
    <cfRule type="cellIs" dxfId="316" priority="95" stopIfTrue="1" operator="between">
      <formula>#REF!</formula>
      <formula>0</formula>
    </cfRule>
    <cfRule type="cellIs" dxfId="315" priority="94" stopIfTrue="1" operator="between">
      <formula>#REF!</formula>
      <formula>#REF!</formula>
    </cfRule>
  </conditionalFormatting>
  <conditionalFormatting sqref="AD10">
    <cfRule type="cellIs" dxfId="314" priority="96" stopIfTrue="1" operator="lessThan">
      <formula>0</formula>
    </cfRule>
  </conditionalFormatting>
  <conditionalFormatting sqref="AD12">
    <cfRule type="cellIs" dxfId="313" priority="24" stopIfTrue="1" operator="lessThan">
      <formula>0</formula>
    </cfRule>
  </conditionalFormatting>
  <conditionalFormatting sqref="AD14">
    <cfRule type="cellIs" dxfId="312" priority="169" stopIfTrue="1" operator="lessThan">
      <formula>0</formula>
    </cfRule>
  </conditionalFormatting>
  <conditionalFormatting sqref="AD15">
    <cfRule type="cellIs" dxfId="311" priority="83" stopIfTrue="1" operator="lessThan">
      <formula>0</formula>
    </cfRule>
    <cfRule type="cellIs" dxfId="310" priority="82" stopIfTrue="1" operator="between">
      <formula>#REF!</formula>
      <formula>0</formula>
    </cfRule>
  </conditionalFormatting>
  <conditionalFormatting sqref="AD21">
    <cfRule type="cellIs" dxfId="309" priority="303" stopIfTrue="1" operator="lessThan">
      <formula>0</formula>
    </cfRule>
    <cfRule type="cellIs" dxfId="308" priority="302" stopIfTrue="1" operator="between">
      <formula>#REF!</formula>
      <formula>0</formula>
    </cfRule>
    <cfRule type="cellIs" dxfId="307" priority="301" stopIfTrue="1" operator="between">
      <formula>#REF!</formula>
      <formula>#REF!</formula>
    </cfRule>
  </conditionalFormatting>
  <conditionalFormatting sqref="AD24">
    <cfRule type="cellIs" dxfId="306" priority="127" stopIfTrue="1" operator="lessThan">
      <formula>0</formula>
    </cfRule>
    <cfRule type="cellIs" dxfId="305" priority="126" stopIfTrue="1" operator="between">
      <formula>#REF!</formula>
      <formula>0</formula>
    </cfRule>
    <cfRule type="cellIs" dxfId="304" priority="125" stopIfTrue="1" operator="between">
      <formula>#REF!</formula>
      <formula>#REF!</formula>
    </cfRule>
  </conditionalFormatting>
  <conditionalFormatting sqref="AF10">
    <cfRule type="cellIs" dxfId="303" priority="2714" stopIfTrue="1" operator="between">
      <formula>#REF!</formula>
      <formula>#REF!</formula>
    </cfRule>
    <cfRule type="cellIs" dxfId="302" priority="2716" stopIfTrue="1" operator="lessThan">
      <formula>0</formula>
    </cfRule>
    <cfRule type="cellIs" dxfId="301" priority="2715" stopIfTrue="1" operator="between">
      <formula>#REF!</formula>
      <formula>0</formula>
    </cfRule>
  </conditionalFormatting>
  <conditionalFormatting sqref="AF12">
    <cfRule type="cellIs" dxfId="300" priority="39" stopIfTrue="1" operator="between">
      <formula>#REF!</formula>
      <formula>0</formula>
    </cfRule>
    <cfRule type="cellIs" dxfId="299" priority="38" stopIfTrue="1" operator="between">
      <formula>#REF!</formula>
      <formula>#REF!</formula>
    </cfRule>
    <cfRule type="cellIs" dxfId="298" priority="40" stopIfTrue="1" operator="lessThan">
      <formula>0</formula>
    </cfRule>
  </conditionalFormatting>
  <conditionalFormatting sqref="AF14:AF15">
    <cfRule type="cellIs" dxfId="297" priority="174" stopIfTrue="1" operator="between">
      <formula>#REF!</formula>
      <formula>0</formula>
    </cfRule>
    <cfRule type="cellIs" dxfId="296" priority="175" stopIfTrue="1" operator="lessThan">
      <formula>0</formula>
    </cfRule>
    <cfRule type="cellIs" dxfId="295" priority="173" stopIfTrue="1" operator="between">
      <formula>#REF!</formula>
      <formula>#REF!</formula>
    </cfRule>
  </conditionalFormatting>
  <conditionalFormatting sqref="AF16">
    <cfRule type="cellIs" dxfId="294" priority="2719" stopIfTrue="1" operator="lessThan">
      <formula>0</formula>
    </cfRule>
  </conditionalFormatting>
  <conditionalFormatting sqref="AF18">
    <cfRule type="cellIs" dxfId="293" priority="139" stopIfTrue="1" operator="lessThan">
      <formula>0</formula>
    </cfRule>
    <cfRule type="cellIs" dxfId="292" priority="138" stopIfTrue="1" operator="between">
      <formula>#REF!</formula>
      <formula>0</formula>
    </cfRule>
    <cfRule type="cellIs" dxfId="291" priority="137" stopIfTrue="1" operator="between">
      <formula>#REF!</formula>
      <formula>#REF!</formula>
    </cfRule>
  </conditionalFormatting>
  <conditionalFormatting sqref="AF20">
    <cfRule type="cellIs" dxfId="290" priority="3520" stopIfTrue="1" operator="lessThan">
      <formula>0</formula>
    </cfRule>
  </conditionalFormatting>
  <conditionalFormatting sqref="AF21">
    <cfRule type="cellIs" dxfId="289" priority="308" stopIfTrue="1" operator="between">
      <formula>#REF!</formula>
      <formula>0</formula>
    </cfRule>
    <cfRule type="cellIs" dxfId="288" priority="309" stopIfTrue="1" operator="lessThan">
      <formula>0</formula>
    </cfRule>
    <cfRule type="cellIs" dxfId="287" priority="307" stopIfTrue="1" operator="between">
      <formula>#REF!</formula>
      <formula>#REF!</formula>
    </cfRule>
  </conditionalFormatting>
  <conditionalFormatting sqref="AF23">
    <cfRule type="cellIs" dxfId="286" priority="62" stopIfTrue="1" operator="between">
      <formula>#REF!</formula>
      <formula>0</formula>
    </cfRule>
    <cfRule type="cellIs" dxfId="285" priority="63" stopIfTrue="1" operator="lessThan">
      <formula>0</formula>
    </cfRule>
  </conditionalFormatting>
  <conditionalFormatting sqref="AF23:AF24">
    <cfRule type="cellIs" dxfId="284" priority="61" stopIfTrue="1" operator="between">
      <formula>#REF!</formula>
      <formula>#REF!</formula>
    </cfRule>
  </conditionalFormatting>
  <conditionalFormatting sqref="AF24">
    <cfRule type="cellIs" dxfId="283" priority="133" stopIfTrue="1" operator="lessThan">
      <formula>0</formula>
    </cfRule>
    <cfRule type="cellIs" dxfId="282" priority="132" stopIfTrue="1" operator="between">
      <formula>#REF!</formula>
      <formula>0</formula>
    </cfRule>
  </conditionalFormatting>
  <conditionalFormatting sqref="AF26:AF27">
    <cfRule type="cellIs" dxfId="281" priority="1129" stopIfTrue="1" operator="between">
      <formula>#REF!</formula>
      <formula>#REF!</formula>
    </cfRule>
    <cfRule type="cellIs" dxfId="280" priority="1131" stopIfTrue="1" operator="lessThan">
      <formula>0</formula>
    </cfRule>
    <cfRule type="cellIs" dxfId="279" priority="1130" stopIfTrue="1" operator="between">
      <formula>#REF!</formula>
      <formula>0</formula>
    </cfRule>
  </conditionalFormatting>
  <conditionalFormatting sqref="AF32">
    <cfRule type="cellIs" dxfId="278" priority="1762" stopIfTrue="1" operator="lessThan">
      <formula>0</formula>
    </cfRule>
    <cfRule type="cellIs" dxfId="277" priority="1761" stopIfTrue="1" operator="between">
      <formula>#REF!</formula>
      <formula>0</formula>
    </cfRule>
    <cfRule type="cellIs" dxfId="276" priority="1760" stopIfTrue="1" operator="between">
      <formula>#REF!</formula>
      <formula>#REF!</formula>
    </cfRule>
  </conditionalFormatting>
  <conditionalFormatting sqref="AF16:AH16">
    <cfRule type="cellIs" dxfId="275" priority="2717" stopIfTrue="1" operator="between">
      <formula>#REF!</formula>
      <formula>#REF!</formula>
    </cfRule>
    <cfRule type="cellIs" dxfId="274" priority="2718" stopIfTrue="1" operator="between">
      <formula>#REF!</formula>
      <formula>0</formula>
    </cfRule>
  </conditionalFormatting>
  <conditionalFormatting sqref="AF20:AH20">
    <cfRule type="cellIs" dxfId="273" priority="3519" stopIfTrue="1" operator="between">
      <formula>#REF!</formula>
      <formula>0</formula>
    </cfRule>
    <cfRule type="cellIs" dxfId="272" priority="3518" stopIfTrue="1" operator="between">
      <formula>#REF!</formula>
      <formula>#REF!</formula>
    </cfRule>
  </conditionalFormatting>
  <conditionalFormatting sqref="AG16:AH16">
    <cfRule type="cellIs" dxfId="271" priority="2740" stopIfTrue="1" operator="lessThan">
      <formula>0</formula>
    </cfRule>
  </conditionalFormatting>
  <conditionalFormatting sqref="AG20:AH20">
    <cfRule type="cellIs" dxfId="270" priority="3523" stopIfTrue="1" operator="lessThan">
      <formula>0</formula>
    </cfRule>
  </conditionalFormatting>
  <conditionalFormatting sqref="AH11">
    <cfRule type="cellIs" dxfId="269" priority="1381" stopIfTrue="1" operator="lessThan">
      <formula>0</formula>
    </cfRule>
  </conditionalFormatting>
  <conditionalFormatting sqref="AH12">
    <cfRule type="cellIs" dxfId="268" priority="19" stopIfTrue="1" operator="between">
      <formula>#REF!</formula>
      <formula>#REF!</formula>
    </cfRule>
    <cfRule type="cellIs" dxfId="267" priority="20" stopIfTrue="1" operator="between">
      <formula>#REF!</formula>
      <formula>0</formula>
    </cfRule>
    <cfRule type="cellIs" dxfId="266" priority="21" stopIfTrue="1" operator="lessThan">
      <formula>0</formula>
    </cfRule>
  </conditionalFormatting>
  <conditionalFormatting sqref="AH15">
    <cfRule type="cellIs" dxfId="265" priority="78" stopIfTrue="1" operator="between">
      <formula>#REF!</formula>
      <formula>#REF!</formula>
    </cfRule>
    <cfRule type="cellIs" dxfId="264" priority="79" stopIfTrue="1" operator="between">
      <formula>#REF!</formula>
      <formula>0</formula>
    </cfRule>
    <cfRule type="cellIs" dxfId="263" priority="80" stopIfTrue="1" operator="lessThan">
      <formula>0</formula>
    </cfRule>
  </conditionalFormatting>
  <conditionalFormatting sqref="AH11:AL11">
    <cfRule type="cellIs" dxfId="262" priority="1380" stopIfTrue="1" operator="between">
      <formula>#REF!</formula>
      <formula>0</formula>
    </cfRule>
    <cfRule type="cellIs" dxfId="261" priority="1379" stopIfTrue="1" operator="between">
      <formula>#REF!</formula>
      <formula>#REF!</formula>
    </cfRule>
  </conditionalFormatting>
  <conditionalFormatting sqref="AI9">
    <cfRule type="cellIs" dxfId="260" priority="1400" stopIfTrue="1" operator="lessThan">
      <formula>0</formula>
    </cfRule>
  </conditionalFormatting>
  <conditionalFormatting sqref="AI9:AJ9">
    <cfRule type="cellIs" dxfId="259" priority="278" stopIfTrue="1" operator="between">
      <formula>#REF!</formula>
      <formula>0</formula>
    </cfRule>
    <cfRule type="cellIs" dxfId="258" priority="277" stopIfTrue="1" operator="between">
      <formula>#REF!</formula>
      <formula>#REF!</formula>
    </cfRule>
  </conditionalFormatting>
  <conditionalFormatting sqref="AI11:AL11">
    <cfRule type="cellIs" dxfId="257" priority="1394" stopIfTrue="1" operator="lessThan">
      <formula>0</formula>
    </cfRule>
  </conditionalFormatting>
  <conditionalFormatting sqref="AJ9">
    <cfRule type="cellIs" dxfId="256" priority="279" stopIfTrue="1" operator="lessThan">
      <formula>0</formula>
    </cfRule>
  </conditionalFormatting>
  <conditionalFormatting sqref="AJ12">
    <cfRule type="cellIs" dxfId="255" priority="44" stopIfTrue="1" operator="lessThan">
      <formula>0</formula>
    </cfRule>
  </conditionalFormatting>
  <conditionalFormatting sqref="AJ14:AJ15">
    <cfRule type="cellIs" dxfId="254" priority="189" stopIfTrue="1" operator="lessThan">
      <formula>0</formula>
    </cfRule>
  </conditionalFormatting>
  <conditionalFormatting sqref="AJ18">
    <cfRule type="cellIs" dxfId="253" priority="136" stopIfTrue="1" operator="lessThan">
      <formula>0</formula>
    </cfRule>
    <cfRule type="cellIs" dxfId="252" priority="134" stopIfTrue="1" operator="between">
      <formula>#REF!</formula>
      <formula>#REF!</formula>
    </cfRule>
    <cfRule type="cellIs" dxfId="251" priority="135" stopIfTrue="1" operator="between">
      <formula>#REF!</formula>
      <formula>0</formula>
    </cfRule>
  </conditionalFormatting>
  <conditionalFormatting sqref="AJ21">
    <cfRule type="cellIs" dxfId="250" priority="306" stopIfTrue="1" operator="lessThan">
      <formula>0</formula>
    </cfRule>
    <cfRule type="cellIs" dxfId="249" priority="305" stopIfTrue="1" operator="between">
      <formula>#REF!</formula>
      <formula>0</formula>
    </cfRule>
    <cfRule type="cellIs" dxfId="248" priority="304" stopIfTrue="1" operator="between">
      <formula>#REF!</formula>
      <formula>#REF!</formula>
    </cfRule>
  </conditionalFormatting>
  <conditionalFormatting sqref="AJ23">
    <cfRule type="cellIs" dxfId="247" priority="73" stopIfTrue="1" operator="lessThan">
      <formula>0</formula>
    </cfRule>
  </conditionalFormatting>
  <conditionalFormatting sqref="AJ24">
    <cfRule type="cellIs" dxfId="246" priority="128" stopIfTrue="1" operator="between">
      <formula>#REF!</formula>
      <formula>#REF!</formula>
    </cfRule>
    <cfRule type="cellIs" dxfId="245" priority="129" stopIfTrue="1" operator="between">
      <formula>#REF!</formula>
      <formula>0</formula>
    </cfRule>
    <cfRule type="cellIs" dxfId="244" priority="130" stopIfTrue="1" operator="lessThan">
      <formula>0</formula>
    </cfRule>
  </conditionalFormatting>
  <conditionalFormatting sqref="AJ26">
    <cfRule type="cellIs" dxfId="243" priority="1145" stopIfTrue="1" operator="lessThan">
      <formula>0</formula>
    </cfRule>
  </conditionalFormatting>
  <conditionalFormatting sqref="AJ27">
    <cfRule type="cellIs" dxfId="242" priority="1836" stopIfTrue="1" operator="between">
      <formula>#REF!</formula>
      <formula>0</formula>
    </cfRule>
    <cfRule type="cellIs" dxfId="241" priority="1837" stopIfTrue="1" operator="lessThan">
      <formula>0</formula>
    </cfRule>
  </conditionalFormatting>
  <conditionalFormatting sqref="AJ32">
    <cfRule type="cellIs" dxfId="240" priority="2068" stopIfTrue="1" operator="lessThan">
      <formula>0</formula>
    </cfRule>
  </conditionalFormatting>
  <conditionalFormatting sqref="AJ12:AL12">
    <cfRule type="cellIs" dxfId="239" priority="33" stopIfTrue="1" operator="between">
      <formula>#REF!</formula>
      <formula>0</formula>
    </cfRule>
    <cfRule type="cellIs" dxfId="238" priority="32" stopIfTrue="1" operator="between">
      <formula>#REF!</formula>
      <formula>#REF!</formula>
    </cfRule>
  </conditionalFormatting>
  <conditionalFormatting sqref="AJ14:AL15">
    <cfRule type="cellIs" dxfId="237" priority="153" stopIfTrue="1" operator="between">
      <formula>#REF!</formula>
      <formula>0</formula>
    </cfRule>
    <cfRule type="cellIs" dxfId="236" priority="152" stopIfTrue="1" operator="between">
      <formula>#REF!</formula>
      <formula>#REF!</formula>
    </cfRule>
  </conditionalFormatting>
  <conditionalFormatting sqref="AJ23:AL23">
    <cfRule type="cellIs" dxfId="235" priority="71" stopIfTrue="1" operator="between">
      <formula>#REF!</formula>
      <formula>#REF!</formula>
    </cfRule>
    <cfRule type="cellIs" dxfId="234" priority="72" stopIfTrue="1" operator="between">
      <formula>#REF!</formula>
      <formula>0</formula>
    </cfRule>
  </conditionalFormatting>
  <conditionalFormatting sqref="AJ25:AL25 AJ26">
    <cfRule type="cellIs" dxfId="233" priority="1009" stopIfTrue="1" operator="between">
      <formula>#REF!</formula>
      <formula>0</formula>
    </cfRule>
  </conditionalFormatting>
  <conditionalFormatting sqref="AJ25:AL25 AJ26:AJ27">
    <cfRule type="cellIs" dxfId="232" priority="1008" stopIfTrue="1" operator="between">
      <formula>#REF!</formula>
      <formula>#REF!</formula>
    </cfRule>
  </conditionalFormatting>
  <conditionalFormatting sqref="AJ32:AL32">
    <cfRule type="cellIs" dxfId="231" priority="2067" stopIfTrue="1" operator="between">
      <formula>#REF!</formula>
      <formula>0</formula>
    </cfRule>
    <cfRule type="cellIs" dxfId="230" priority="2066" stopIfTrue="1" operator="between">
      <formula>#REF!</formula>
      <formula>#REF!</formula>
    </cfRule>
  </conditionalFormatting>
  <conditionalFormatting sqref="AJ34:AL34 AJ25:AL25">
    <cfRule type="cellIs" dxfId="229" priority="4081" stopIfTrue="1" operator="lessThan">
      <formula>0</formula>
    </cfRule>
  </conditionalFormatting>
  <conditionalFormatting sqref="AJ34:AL34">
    <cfRule type="cellIs" dxfId="228" priority="4079" stopIfTrue="1" operator="between">
      <formula>#REF!</formula>
      <formula>#REF!</formula>
    </cfRule>
    <cfRule type="cellIs" dxfId="227" priority="4080" stopIfTrue="1" operator="between">
      <formula>#REF!</formula>
      <formula>0</formula>
    </cfRule>
  </conditionalFormatting>
  <conditionalFormatting sqref="AK12:AL12">
    <cfRule type="cellIs" dxfId="226" priority="34" stopIfTrue="1" operator="lessThan">
      <formula>0</formula>
    </cfRule>
  </conditionalFormatting>
  <conditionalFormatting sqref="AK14:AL15">
    <cfRule type="cellIs" dxfId="225" priority="154" stopIfTrue="1" operator="lessThan">
      <formula>0</formula>
    </cfRule>
  </conditionalFormatting>
  <conditionalFormatting sqref="AK23:AL23">
    <cfRule type="cellIs" dxfId="224" priority="74" stopIfTrue="1" operator="lessThan">
      <formula>0</formula>
    </cfRule>
  </conditionalFormatting>
  <conditionalFormatting sqref="AK32:AL32">
    <cfRule type="cellIs" dxfId="223" priority="2071" stopIfTrue="1" operator="lessThan">
      <formula>0</formula>
    </cfRule>
  </conditionalFormatting>
  <conditionalFormatting sqref="AK33:AL33">
    <cfRule type="cellIs" dxfId="222" priority="2026" stopIfTrue="1" operator="lessThan">
      <formula>0</formula>
    </cfRule>
    <cfRule type="cellIs" dxfId="221" priority="2025" stopIfTrue="1" operator="between">
      <formula>#REF!</formula>
      <formula>0</formula>
    </cfRule>
    <cfRule type="cellIs" dxfId="220" priority="2024" stopIfTrue="1" operator="between">
      <formula>#REF!</formula>
      <formula>#REF!</formula>
    </cfRule>
  </conditionalFormatting>
  <conditionalFormatting sqref="AK35:AL35">
    <cfRule type="cellIs" dxfId="219" priority="3763" stopIfTrue="1" operator="lessThan">
      <formula>0</formula>
    </cfRule>
    <cfRule type="cellIs" dxfId="218" priority="3762" stopIfTrue="1" operator="between">
      <formula>#REF!</formula>
      <formula>0</formula>
    </cfRule>
    <cfRule type="cellIs" dxfId="217" priority="3761" stopIfTrue="1" operator="between">
      <formula>#REF!</formula>
      <formula>#REF!</formula>
    </cfRule>
  </conditionalFormatting>
  <conditionalFormatting sqref="AL16">
    <cfRule type="cellIs" dxfId="216" priority="2743" stopIfTrue="1" operator="lessThan">
      <formula>0</formula>
    </cfRule>
  </conditionalFormatting>
  <conditionalFormatting sqref="AL20">
    <cfRule type="cellIs" dxfId="215" priority="3538" stopIfTrue="1" operator="lessThan">
      <formula>0</formula>
    </cfRule>
  </conditionalFormatting>
  <conditionalFormatting sqref="AL16:AN16">
    <cfRule type="cellIs" dxfId="214" priority="2742" stopIfTrue="1" operator="between">
      <formula>#REF!</formula>
      <formula>0</formula>
    </cfRule>
    <cfRule type="cellIs" dxfId="213" priority="2741" stopIfTrue="1" operator="between">
      <formula>#REF!</formula>
      <formula>#REF!</formula>
    </cfRule>
  </conditionalFormatting>
  <conditionalFormatting sqref="AL20:AN20">
    <cfRule type="cellIs" dxfId="212" priority="3537" stopIfTrue="1" operator="between">
      <formula>#REF!</formula>
      <formula>0</formula>
    </cfRule>
    <cfRule type="cellIs" dxfId="211" priority="3536" stopIfTrue="1" operator="between">
      <formula>#REF!</formula>
      <formula>#REF!</formula>
    </cfRule>
  </conditionalFormatting>
  <conditionalFormatting sqref="AM16:AN16">
    <cfRule type="cellIs" dxfId="210" priority="3304" stopIfTrue="1" operator="lessThan">
      <formula>0</formula>
    </cfRule>
  </conditionalFormatting>
  <conditionalFormatting sqref="AM20:AN20">
    <cfRule type="cellIs" dxfId="209" priority="3541" stopIfTrue="1" operator="lessThan">
      <formula>0</formula>
    </cfRule>
  </conditionalFormatting>
  <conditionalFormatting sqref="AN12">
    <cfRule type="cellIs" dxfId="208" priority="42" stopIfTrue="1" operator="lessThan">
      <formula>0</formula>
    </cfRule>
  </conditionalFormatting>
  <conditionalFormatting sqref="AN14:AN15">
    <cfRule type="cellIs" dxfId="207" priority="185" stopIfTrue="1" operator="lessThan">
      <formula>0</formula>
    </cfRule>
  </conditionalFormatting>
  <conditionalFormatting sqref="AN23">
    <cfRule type="cellIs" dxfId="206" priority="70" stopIfTrue="1" operator="lessThan">
      <formula>0</formula>
    </cfRule>
  </conditionalFormatting>
  <conditionalFormatting sqref="AN27:AN28">
    <cfRule type="cellIs" dxfId="205" priority="2938" stopIfTrue="1" operator="lessThan">
      <formula>0</formula>
    </cfRule>
    <cfRule type="cellIs" dxfId="204" priority="2937" stopIfTrue="1" operator="between">
      <formula>#REF!</formula>
      <formula>0</formula>
    </cfRule>
    <cfRule type="cellIs" dxfId="203" priority="2936" stopIfTrue="1" operator="between">
      <formula>#REF!</formula>
      <formula>#REF!</formula>
    </cfRule>
  </conditionalFormatting>
  <conditionalFormatting sqref="AN32">
    <cfRule type="cellIs" dxfId="202" priority="1897" stopIfTrue="1" operator="lessThan">
      <formula>0</formula>
    </cfRule>
  </conditionalFormatting>
  <conditionalFormatting sqref="AN12:AP12">
    <cfRule type="cellIs" dxfId="201" priority="31" stopIfTrue="1" operator="between">
      <formula>#REF!</formula>
      <formula>0</formula>
    </cfRule>
    <cfRule type="cellIs" dxfId="200" priority="30" stopIfTrue="1" operator="between">
      <formula>#REF!</formula>
      <formula>#REF!</formula>
    </cfRule>
  </conditionalFormatting>
  <conditionalFormatting sqref="AN14:AP15">
    <cfRule type="cellIs" dxfId="199" priority="150" stopIfTrue="1" operator="between">
      <formula>#REF!</formula>
      <formula>#REF!</formula>
    </cfRule>
    <cfRule type="cellIs" dxfId="198" priority="151" stopIfTrue="1" operator="between">
      <formula>#REF!</formula>
      <formula>0</formula>
    </cfRule>
  </conditionalFormatting>
  <conditionalFormatting sqref="AN23:AP23">
    <cfRule type="cellIs" dxfId="197" priority="68" stopIfTrue="1" operator="between">
      <formula>#REF!</formula>
      <formula>#REF!</formula>
    </cfRule>
    <cfRule type="cellIs" dxfId="196" priority="69" stopIfTrue="1" operator="between">
      <formula>#REF!</formula>
      <formula>0</formula>
    </cfRule>
  </conditionalFormatting>
  <conditionalFormatting sqref="AN32:AP32">
    <cfRule type="cellIs" dxfId="195" priority="1895" stopIfTrue="1" operator="between">
      <formula>#REF!</formula>
      <formula>#REF!</formula>
    </cfRule>
    <cfRule type="cellIs" dxfId="194" priority="1896" stopIfTrue="1" operator="between">
      <formula>#REF!</formula>
      <formula>0</formula>
    </cfRule>
  </conditionalFormatting>
  <conditionalFormatting sqref="AO12">
    <cfRule type="cellIs" dxfId="193" priority="43" stopIfTrue="1" operator="lessThan">
      <formula>0</formula>
    </cfRule>
  </conditionalFormatting>
  <conditionalFormatting sqref="AO14:AO15">
    <cfRule type="cellIs" dxfId="192" priority="186" stopIfTrue="1" operator="lessThan">
      <formula>0</formula>
    </cfRule>
  </conditionalFormatting>
  <conditionalFormatting sqref="AO32">
    <cfRule type="cellIs" dxfId="191" priority="1900" stopIfTrue="1" operator="lessThan">
      <formula>0</formula>
    </cfRule>
  </conditionalFormatting>
  <conditionalFormatting sqref="AO23:AP23">
    <cfRule type="cellIs" dxfId="190" priority="3286" stopIfTrue="1" operator="lessThan">
      <formula>0</formula>
    </cfRule>
  </conditionalFormatting>
  <conditionalFormatting sqref="AP9">
    <cfRule type="cellIs" dxfId="189" priority="1623" stopIfTrue="1" operator="between">
      <formula>#REF!</formula>
      <formula>0</formula>
    </cfRule>
    <cfRule type="cellIs" dxfId="188" priority="1622" stopIfTrue="1" operator="between">
      <formula>#REF!</formula>
      <formula>#REF!</formula>
    </cfRule>
    <cfRule type="cellIs" dxfId="187" priority="1624" stopIfTrue="1" operator="lessThan">
      <formula>0</formula>
    </cfRule>
  </conditionalFormatting>
  <conditionalFormatting sqref="AP12">
    <cfRule type="cellIs" dxfId="186" priority="45" stopIfTrue="1" operator="lessThan">
      <formula>0</formula>
    </cfRule>
  </conditionalFormatting>
  <conditionalFormatting sqref="AP14:AP15">
    <cfRule type="cellIs" dxfId="185" priority="191" stopIfTrue="1" operator="lessThan">
      <formula>0</formula>
    </cfRule>
  </conditionalFormatting>
  <conditionalFormatting sqref="AP32">
    <cfRule type="cellIs" dxfId="184" priority="2077" stopIfTrue="1" operator="lessThan">
      <formula>0</formula>
    </cfRule>
  </conditionalFormatting>
  <conditionalFormatting sqref="AR9">
    <cfRule type="cellIs" dxfId="183" priority="1261" stopIfTrue="1" operator="between">
      <formula>#REF!</formula>
      <formula>#REF!</formula>
    </cfRule>
    <cfRule type="cellIs" dxfId="182" priority="1263" stopIfTrue="1" operator="lessThan">
      <formula>0</formula>
    </cfRule>
    <cfRule type="cellIs" dxfId="181" priority="1262" stopIfTrue="1" operator="between">
      <formula>#REF!</formula>
      <formula>0</formula>
    </cfRule>
  </conditionalFormatting>
  <conditionalFormatting sqref="AR11">
    <cfRule type="cellIs" dxfId="180" priority="713" stopIfTrue="1" operator="between">
      <formula>#REF!</formula>
      <formula>#REF!</formula>
    </cfRule>
    <cfRule type="cellIs" dxfId="179" priority="714" stopIfTrue="1" operator="between">
      <formula>#REF!</formula>
      <formula>0</formula>
    </cfRule>
    <cfRule type="cellIs" dxfId="178" priority="715" stopIfTrue="1" operator="lessThan">
      <formula>0</formula>
    </cfRule>
  </conditionalFormatting>
  <conditionalFormatting sqref="AR18">
    <cfRule type="cellIs" dxfId="177" priority="256" stopIfTrue="1" operator="between">
      <formula>#REF!</formula>
      <formula>#REF!</formula>
    </cfRule>
    <cfRule type="cellIs" dxfId="176" priority="257" stopIfTrue="1" operator="between">
      <formula>#REF!</formula>
      <formula>0</formula>
    </cfRule>
    <cfRule type="cellIs" dxfId="175" priority="258" stopIfTrue="1" operator="lessThan">
      <formula>0</formula>
    </cfRule>
  </conditionalFormatting>
  <conditionalFormatting sqref="AR23">
    <cfRule type="cellIs" dxfId="174" priority="3274" stopIfTrue="1" operator="lessThan">
      <formula>0</formula>
    </cfRule>
  </conditionalFormatting>
  <conditionalFormatting sqref="AR23:AT23">
    <cfRule type="cellIs" dxfId="173" priority="3273" stopIfTrue="1" operator="between">
      <formula>#REF!</formula>
      <formula>0</formula>
    </cfRule>
    <cfRule type="cellIs" dxfId="172" priority="3272" stopIfTrue="1" operator="between">
      <formula>#REF!</formula>
      <formula>#REF!</formula>
    </cfRule>
  </conditionalFormatting>
  <conditionalFormatting sqref="AS33">
    <cfRule type="cellIs" dxfId="171" priority="2019" stopIfTrue="1" operator="between">
      <formula>#REF!</formula>
      <formula>0</formula>
    </cfRule>
    <cfRule type="cellIs" dxfId="170" priority="2018" stopIfTrue="1" operator="between">
      <formula>#REF!</formula>
      <formula>#REF!</formula>
    </cfRule>
    <cfRule type="cellIs" dxfId="169" priority="2020" stopIfTrue="1" operator="lessThan">
      <formula>0</formula>
    </cfRule>
  </conditionalFormatting>
  <conditionalFormatting sqref="AS23:AT23">
    <cfRule type="cellIs" dxfId="168" priority="3277" stopIfTrue="1" operator="lessThan">
      <formula>0</formula>
    </cfRule>
  </conditionalFormatting>
  <conditionalFormatting sqref="AT9">
    <cfRule type="cellIs" dxfId="167" priority="1127" stopIfTrue="1" operator="between">
      <formula>#REF!</formula>
      <formula>0</formula>
    </cfRule>
    <cfRule type="cellIs" dxfId="166" priority="1128" stopIfTrue="1" operator="lessThan">
      <formula>0</formula>
    </cfRule>
    <cfRule type="cellIs" dxfId="165" priority="1126" stopIfTrue="1" operator="between">
      <formula>#REF!</formula>
      <formula>#REF!</formula>
    </cfRule>
  </conditionalFormatting>
  <conditionalFormatting sqref="AT11">
    <cfRule type="cellIs" dxfId="164" priority="716" stopIfTrue="1" operator="between">
      <formula>#REF!</formula>
      <formula>#REF!</formula>
    </cfRule>
    <cfRule type="cellIs" dxfId="163" priority="717" stopIfTrue="1" operator="between">
      <formula>#REF!</formula>
      <formula>0</formula>
    </cfRule>
    <cfRule type="cellIs" dxfId="162" priority="718" stopIfTrue="1" operator="lessThan">
      <formula>0</formula>
    </cfRule>
  </conditionalFormatting>
  <conditionalFormatting sqref="AT12">
    <cfRule type="cellIs" dxfId="161" priority="46" stopIfTrue="1" operator="lessThan">
      <formula>0</formula>
    </cfRule>
  </conditionalFormatting>
  <conditionalFormatting sqref="AT14:AT15">
    <cfRule type="cellIs" dxfId="160" priority="194" stopIfTrue="1" operator="lessThan">
      <formula>0</formula>
    </cfRule>
  </conditionalFormatting>
  <conditionalFormatting sqref="AT32">
    <cfRule type="cellIs" dxfId="159" priority="2080" stopIfTrue="1" operator="lessThan">
      <formula>0</formula>
    </cfRule>
  </conditionalFormatting>
  <conditionalFormatting sqref="AT12:AV12">
    <cfRule type="cellIs" dxfId="158" priority="35" stopIfTrue="1" operator="between">
      <formula>#REF!</formula>
      <formula>#REF!</formula>
    </cfRule>
    <cfRule type="cellIs" dxfId="157" priority="36" stopIfTrue="1" operator="between">
      <formula>#REF!</formula>
      <formula>0</formula>
    </cfRule>
  </conditionalFormatting>
  <conditionalFormatting sqref="AT14:AV15">
    <cfRule type="cellIs" dxfId="156" priority="155" stopIfTrue="1" operator="between">
      <formula>#REF!</formula>
      <formula>#REF!</formula>
    </cfRule>
    <cfRule type="cellIs" dxfId="155" priority="156" stopIfTrue="1" operator="between">
      <formula>#REF!</formula>
      <formula>0</formula>
    </cfRule>
  </conditionalFormatting>
  <conditionalFormatting sqref="AT32:AV32">
    <cfRule type="cellIs" dxfId="154" priority="2078" stopIfTrue="1" operator="between">
      <formula>#REF!</formula>
      <formula>#REF!</formula>
    </cfRule>
    <cfRule type="cellIs" dxfId="153" priority="2079" stopIfTrue="1" operator="between">
      <formula>#REF!</formula>
      <formula>0</formula>
    </cfRule>
  </conditionalFormatting>
  <conditionalFormatting sqref="AU12:AV12">
    <cfRule type="cellIs" dxfId="152" priority="37" stopIfTrue="1" operator="lessThan">
      <formula>0</formula>
    </cfRule>
  </conditionalFormatting>
  <conditionalFormatting sqref="AU14:AV15">
    <cfRule type="cellIs" dxfId="151" priority="157" stopIfTrue="1" operator="lessThan">
      <formula>0</formula>
    </cfRule>
  </conditionalFormatting>
  <conditionalFormatting sqref="AU32:AV32">
    <cfRule type="cellIs" dxfId="150" priority="2083" stopIfTrue="1" operator="lessThan">
      <formula>0</formula>
    </cfRule>
  </conditionalFormatting>
  <conditionalFormatting sqref="AV9">
    <cfRule type="cellIs" dxfId="149" priority="439" stopIfTrue="1" operator="between">
      <formula>#REF!</formula>
      <formula>#REF!</formula>
    </cfRule>
    <cfRule type="cellIs" dxfId="148" priority="440" stopIfTrue="1" operator="between">
      <formula>#REF!</formula>
      <formula>0</formula>
    </cfRule>
    <cfRule type="cellIs" dxfId="147" priority="441" stopIfTrue="1" operator="lessThan">
      <formula>0</formula>
    </cfRule>
  </conditionalFormatting>
  <conditionalFormatting sqref="AV11">
    <cfRule type="cellIs" dxfId="146" priority="707" stopIfTrue="1" operator="between">
      <formula>#REF!</formula>
      <formula>#REF!</formula>
    </cfRule>
    <cfRule type="cellIs" dxfId="145" priority="708" stopIfTrue="1" operator="between">
      <formula>#REF!</formula>
      <formula>0</formula>
    </cfRule>
    <cfRule type="cellIs" dxfId="144" priority="709" stopIfTrue="1" operator="lessThan">
      <formula>0</formula>
    </cfRule>
  </conditionalFormatting>
  <conditionalFormatting sqref="AX9">
    <cfRule type="cellIs" dxfId="143" priority="438" stopIfTrue="1" operator="lessThan">
      <formula>0</formula>
    </cfRule>
    <cfRule type="cellIs" dxfId="142" priority="437" stopIfTrue="1" operator="between">
      <formula>#REF!</formula>
      <formula>0</formula>
    </cfRule>
    <cfRule type="cellIs" dxfId="141" priority="436" stopIfTrue="1" operator="between">
      <formula>#REF!</formula>
      <formula>#REF!</formula>
    </cfRule>
  </conditionalFormatting>
  <conditionalFormatting sqref="AX11">
    <cfRule type="cellIs" dxfId="140" priority="712" stopIfTrue="1" operator="lessThan">
      <formula>0</formula>
    </cfRule>
    <cfRule type="cellIs" dxfId="139" priority="710" stopIfTrue="1" operator="between">
      <formula>#REF!</formula>
      <formula>#REF!</formula>
    </cfRule>
    <cfRule type="cellIs" dxfId="138" priority="711" stopIfTrue="1" operator="between">
      <formula>#REF!</formula>
      <formula>0</formula>
    </cfRule>
  </conditionalFormatting>
  <conditionalFormatting sqref="AX12">
    <cfRule type="cellIs" dxfId="137" priority="47" stopIfTrue="1" operator="between">
      <formula>#REF!</formula>
      <formula>#REF!</formula>
    </cfRule>
    <cfRule type="cellIs" dxfId="136" priority="48" stopIfTrue="1" operator="between">
      <formula>#REF!</formula>
      <formula>0</formula>
    </cfRule>
    <cfRule type="cellIs" dxfId="135" priority="49" stopIfTrue="1" operator="lessThan">
      <formula>0</formula>
    </cfRule>
  </conditionalFormatting>
  <conditionalFormatting sqref="AX14:AX15">
    <cfRule type="cellIs" dxfId="134" priority="197" stopIfTrue="1" operator="between">
      <formula>#REF!</formula>
      <formula>0</formula>
    </cfRule>
    <cfRule type="cellIs" dxfId="133" priority="198" stopIfTrue="1" operator="lessThan">
      <formula>0</formula>
    </cfRule>
    <cfRule type="cellIs" dxfId="132" priority="196" stopIfTrue="1" operator="between">
      <formula>#REF!</formula>
      <formula>#REF!</formula>
    </cfRule>
  </conditionalFormatting>
  <conditionalFormatting sqref="AX23">
    <cfRule type="cellIs" dxfId="131" priority="1195" stopIfTrue="1" operator="lessThan">
      <formula>0</formula>
    </cfRule>
    <cfRule type="cellIs" dxfId="130" priority="1193" stopIfTrue="1" operator="between">
      <formula>#REF!</formula>
      <formula>#REF!</formula>
    </cfRule>
    <cfRule type="cellIs" dxfId="129" priority="1194" stopIfTrue="1" operator="between">
      <formula>#REF!</formula>
      <formula>0</formula>
    </cfRule>
  </conditionalFormatting>
  <conditionalFormatting sqref="AX32">
    <cfRule type="cellIs" dxfId="128" priority="2089" stopIfTrue="1" operator="lessThan">
      <formula>0</formula>
    </cfRule>
    <cfRule type="cellIs" dxfId="127" priority="2088" stopIfTrue="1" operator="between">
      <formula>#REF!</formula>
      <formula>0</formula>
    </cfRule>
    <cfRule type="cellIs" dxfId="126" priority="2087" stopIfTrue="1" operator="between">
      <formula>#REF!</formula>
      <formula>#REF!</formula>
    </cfRule>
  </conditionalFormatting>
  <conditionalFormatting sqref="AZ9">
    <cfRule type="cellIs" dxfId="125" priority="2575" stopIfTrue="1" operator="lessThan">
      <formula>0</formula>
    </cfRule>
  </conditionalFormatting>
  <conditionalFormatting sqref="AZ9:BA9">
    <cfRule type="cellIs" dxfId="124" priority="2573" stopIfTrue="1" operator="between">
      <formula>#REF!</formula>
      <formula>#REF!</formula>
    </cfRule>
    <cfRule type="cellIs" dxfId="123" priority="2574" stopIfTrue="1" operator="between">
      <formula>#REF!</formula>
      <formula>0</formula>
    </cfRule>
  </conditionalFormatting>
  <conditionalFormatting sqref="BA9">
    <cfRule type="cellIs" dxfId="122" priority="257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2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73</v>
      </c>
    </row>
    <row r="2" spans="1:262" ht="17.25" customHeight="1">
      <c r="E2" s="13"/>
      <c r="F2" s="15" t="s">
        <v>74</v>
      </c>
      <c r="G2" s="773" t="s">
        <v>75</v>
      </c>
      <c r="H2" s="16" t="s">
        <v>76</v>
      </c>
      <c r="I2" s="779">
        <v>45277</v>
      </c>
      <c r="K2" s="46" t="s">
        <v>68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77</v>
      </c>
      <c r="G3" s="774"/>
      <c r="H3" s="18" t="s">
        <v>78</v>
      </c>
      <c r="I3" s="78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5" t="s">
        <v>79</v>
      </c>
      <c r="G5" s="775"/>
      <c r="H5" s="775"/>
      <c r="I5" s="77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80</v>
      </c>
      <c r="W5" s="49"/>
    </row>
    <row r="6" spans="1:262" ht="18" customHeight="1">
      <c r="E6" s="776" t="s">
        <v>81</v>
      </c>
      <c r="F6" s="775"/>
      <c r="G6" s="775"/>
      <c r="H6" s="775"/>
      <c r="I6" s="77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82</v>
      </c>
      <c r="W6" s="49"/>
    </row>
    <row r="7" spans="1:262" ht="15" customHeight="1">
      <c r="E7" s="19"/>
      <c r="F7" s="21"/>
      <c r="G7" s="22" t="s">
        <v>83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84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7" t="s">
        <v>85</v>
      </c>
      <c r="J9" s="778"/>
      <c r="K9" s="778"/>
      <c r="L9" s="778"/>
      <c r="M9" s="747" t="s">
        <v>86</v>
      </c>
      <c r="N9" s="748"/>
      <c r="O9" s="748"/>
      <c r="P9" s="748"/>
      <c r="Q9" s="749" t="s">
        <v>87</v>
      </c>
      <c r="R9" s="750"/>
      <c r="S9" s="750"/>
      <c r="T9" s="750"/>
      <c r="U9" s="75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88</v>
      </c>
      <c r="G10" s="26" t="s">
        <v>89</v>
      </c>
      <c r="H10" s="26" t="s">
        <v>90</v>
      </c>
      <c r="I10" s="52" t="s">
        <v>91</v>
      </c>
      <c r="J10" s="52" t="s">
        <v>92</v>
      </c>
      <c r="K10" s="52" t="s">
        <v>93</v>
      </c>
      <c r="L10" s="53" t="s">
        <v>94</v>
      </c>
      <c r="M10" s="54" t="s">
        <v>95</v>
      </c>
      <c r="N10" s="52" t="s">
        <v>92</v>
      </c>
      <c r="O10" s="53" t="s">
        <v>94</v>
      </c>
      <c r="P10" s="53" t="s">
        <v>96</v>
      </c>
      <c r="Q10" s="89" t="s">
        <v>95</v>
      </c>
      <c r="R10" s="756" t="s">
        <v>97</v>
      </c>
      <c r="S10" s="757"/>
      <c r="T10" s="758" t="s">
        <v>98</v>
      </c>
      <c r="U10" s="759"/>
      <c r="V10" s="90" t="s">
        <v>99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100</v>
      </c>
      <c r="G11" s="27" t="s">
        <v>101</v>
      </c>
      <c r="H11" s="27" t="s">
        <v>102</v>
      </c>
      <c r="I11" s="55" t="s">
        <v>103</v>
      </c>
      <c r="J11" s="55" t="s">
        <v>104</v>
      </c>
      <c r="K11" s="55" t="s">
        <v>105</v>
      </c>
      <c r="L11" s="56" t="s">
        <v>106</v>
      </c>
      <c r="M11" s="57" t="s">
        <v>107</v>
      </c>
      <c r="N11" s="55" t="s">
        <v>108</v>
      </c>
      <c r="O11" s="58" t="s">
        <v>106</v>
      </c>
      <c r="P11" s="56" t="s">
        <v>109</v>
      </c>
      <c r="Q11" s="91" t="s">
        <v>107</v>
      </c>
      <c r="R11" s="92" t="s">
        <v>110</v>
      </c>
      <c r="S11" s="93" t="s">
        <v>111</v>
      </c>
      <c r="T11" s="92" t="s">
        <v>110</v>
      </c>
      <c r="U11" s="94" t="s">
        <v>112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113</v>
      </c>
      <c r="B12" s="3">
        <f>SUM(B13:B31,D13:D27)</f>
        <v>4.7</v>
      </c>
      <c r="E12" s="19"/>
      <c r="F12" s="769" t="s">
        <v>114</v>
      </c>
      <c r="G12" s="28" t="s">
        <v>115</v>
      </c>
      <c r="H12" s="29"/>
      <c r="I12" s="781" t="s">
        <v>16</v>
      </c>
      <c r="J12" s="784"/>
      <c r="K12" s="790"/>
      <c r="L12" s="784"/>
      <c r="M12" s="766" t="s">
        <v>116</v>
      </c>
      <c r="N12" s="803" t="s">
        <v>117</v>
      </c>
      <c r="O12" s="803" t="s">
        <v>118</v>
      </c>
      <c r="P12" s="799" t="s">
        <v>119</v>
      </c>
      <c r="Q12" s="760" t="s">
        <v>120</v>
      </c>
      <c r="R12" s="761"/>
      <c r="S12" s="761"/>
      <c r="T12" s="761"/>
      <c r="U12" s="762"/>
      <c r="V12" s="96" t="s">
        <v>121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70"/>
      <c r="G13" s="32"/>
      <c r="H13" s="33"/>
      <c r="I13" s="782"/>
      <c r="J13" s="785"/>
      <c r="K13" s="791"/>
      <c r="L13" s="785"/>
      <c r="M13" s="767"/>
      <c r="N13" s="804"/>
      <c r="O13" s="804"/>
      <c r="P13" s="800"/>
      <c r="Q13" s="97" t="s">
        <v>122</v>
      </c>
      <c r="R13" s="98">
        <v>4427.8</v>
      </c>
      <c r="S13" s="99">
        <v>45283</v>
      </c>
      <c r="T13" s="100">
        <f>R13-H27</f>
        <v>10</v>
      </c>
      <c r="U13" s="101">
        <f>S13-I2</f>
        <v>6</v>
      </c>
      <c r="V13" s="102" t="s">
        <v>123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70"/>
      <c r="G14" s="32"/>
      <c r="H14" s="33"/>
      <c r="I14" s="782"/>
      <c r="J14" s="785"/>
      <c r="K14" s="791"/>
      <c r="L14" s="785"/>
      <c r="M14" s="767"/>
      <c r="N14" s="804"/>
      <c r="O14" s="804"/>
      <c r="P14" s="800"/>
      <c r="Q14" s="103" t="s">
        <v>124</v>
      </c>
      <c r="R14" s="104">
        <v>4433.1000000000004</v>
      </c>
      <c r="S14" s="105"/>
      <c r="T14" s="106">
        <f>R14-H27</f>
        <v>15.300000000000182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70"/>
      <c r="G15" s="32"/>
      <c r="H15" s="33"/>
      <c r="I15" s="782"/>
      <c r="J15" s="785"/>
      <c r="K15" s="791"/>
      <c r="L15" s="785"/>
      <c r="M15" s="767"/>
      <c r="N15" s="804"/>
      <c r="O15" s="804"/>
      <c r="P15" s="800"/>
      <c r="Q15" s="103" t="s">
        <v>125</v>
      </c>
      <c r="R15" s="104">
        <v>4438.1000000000004</v>
      </c>
      <c r="S15" s="105"/>
      <c r="T15" s="109">
        <f>R15-H27</f>
        <v>20.300000000000182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70"/>
      <c r="G16" s="32"/>
      <c r="H16" s="33"/>
      <c r="I16" s="782"/>
      <c r="J16" s="785"/>
      <c r="K16" s="791"/>
      <c r="L16" s="785"/>
      <c r="M16" s="767"/>
      <c r="N16" s="804"/>
      <c r="O16" s="804"/>
      <c r="P16" s="800"/>
      <c r="Q16" s="110" t="s">
        <v>126</v>
      </c>
      <c r="R16" s="111">
        <v>4463.1000000000004</v>
      </c>
      <c r="S16" s="112" t="s">
        <v>23</v>
      </c>
      <c r="T16" s="109">
        <f>R16-H27</f>
        <v>45.300000000000182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70"/>
      <c r="G17" s="32"/>
      <c r="H17" s="33"/>
      <c r="I17" s="782"/>
      <c r="J17" s="785"/>
      <c r="K17" s="791"/>
      <c r="L17" s="785"/>
      <c r="M17" s="767"/>
      <c r="N17" s="804"/>
      <c r="O17" s="804"/>
      <c r="P17" s="800"/>
      <c r="Q17" s="114" t="s">
        <v>127</v>
      </c>
      <c r="R17" s="115">
        <v>4513.1000000000004</v>
      </c>
      <c r="S17" s="116">
        <v>45448</v>
      </c>
      <c r="T17" s="100">
        <f>R17-H27</f>
        <v>95.300000000000182</v>
      </c>
      <c r="U17" s="117">
        <f>S17-I2</f>
        <v>171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70"/>
      <c r="G18" s="32"/>
      <c r="H18" s="33"/>
      <c r="I18" s="782"/>
      <c r="J18" s="785"/>
      <c r="K18" s="791"/>
      <c r="L18" s="785"/>
      <c r="M18" s="767"/>
      <c r="N18" s="804"/>
      <c r="O18" s="804"/>
      <c r="P18" s="800"/>
      <c r="Q18" s="114" t="s">
        <v>128</v>
      </c>
      <c r="R18" s="119">
        <v>4563.1000000000004</v>
      </c>
      <c r="S18" s="116">
        <v>45356</v>
      </c>
      <c r="T18" s="119">
        <f>R18-H27</f>
        <v>145.30000000000018</v>
      </c>
      <c r="U18" s="117">
        <f>S18-I2</f>
        <v>79</v>
      </c>
      <c r="V18" s="120" t="s">
        <v>129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70"/>
      <c r="G19" s="32"/>
      <c r="H19" s="33"/>
      <c r="I19" s="782"/>
      <c r="J19" s="785"/>
      <c r="K19" s="791"/>
      <c r="L19" s="785"/>
      <c r="M19" s="767"/>
      <c r="N19" s="804"/>
      <c r="O19" s="804"/>
      <c r="P19" s="800"/>
      <c r="Q19" s="121" t="s">
        <v>130</v>
      </c>
      <c r="R19" s="122">
        <v>4499.6000000000004</v>
      </c>
      <c r="S19" s="123"/>
      <c r="T19" s="122">
        <f>R19-H27</f>
        <v>81.800000000000182</v>
      </c>
      <c r="U19" s="124"/>
      <c r="V19" s="125" t="s">
        <v>131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70"/>
      <c r="G20" s="32"/>
      <c r="H20" s="33"/>
      <c r="I20" s="782"/>
      <c r="J20" s="785"/>
      <c r="K20" s="791"/>
      <c r="L20" s="785"/>
      <c r="M20" s="767"/>
      <c r="N20" s="804"/>
      <c r="O20" s="804"/>
      <c r="P20" s="800"/>
      <c r="Q20" s="126" t="s">
        <v>132</v>
      </c>
      <c r="R20" s="122">
        <v>4499.6000000000004</v>
      </c>
      <c r="S20" s="127">
        <v>45746</v>
      </c>
      <c r="T20" s="122">
        <f>R20-H27</f>
        <v>81.800000000000182</v>
      </c>
      <c r="U20" s="128">
        <f>S20-I2</f>
        <v>469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70"/>
      <c r="G21" s="32"/>
      <c r="H21" s="33"/>
      <c r="I21" s="782"/>
      <c r="J21" s="785"/>
      <c r="K21" s="791"/>
      <c r="L21" s="785"/>
      <c r="M21" s="767"/>
      <c r="N21" s="804"/>
      <c r="O21" s="804"/>
      <c r="P21" s="800"/>
      <c r="Q21" s="130" t="s">
        <v>133</v>
      </c>
      <c r="R21" s="122">
        <v>4710</v>
      </c>
      <c r="S21" s="131">
        <v>45855</v>
      </c>
      <c r="T21" s="122">
        <f>R21-H27</f>
        <v>292.19999999999982</v>
      </c>
      <c r="U21" s="128">
        <f>S21-I2</f>
        <v>578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70"/>
      <c r="G22" s="32"/>
      <c r="H22" s="33"/>
      <c r="I22" s="782"/>
      <c r="J22" s="785"/>
      <c r="K22" s="791"/>
      <c r="L22" s="785"/>
      <c r="M22" s="767"/>
      <c r="N22" s="804"/>
      <c r="O22" s="804"/>
      <c r="P22" s="800"/>
      <c r="Q22" s="130" t="s">
        <v>134</v>
      </c>
      <c r="R22" s="122">
        <v>4656.5</v>
      </c>
      <c r="S22" s="123"/>
      <c r="T22" s="122">
        <f>R22-H27</f>
        <v>238.69999999999982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70"/>
      <c r="G23" s="31"/>
      <c r="H23" s="33"/>
      <c r="I23" s="782"/>
      <c r="J23" s="785"/>
      <c r="K23" s="791"/>
      <c r="L23" s="785"/>
      <c r="M23" s="767"/>
      <c r="N23" s="804"/>
      <c r="O23" s="804"/>
      <c r="P23" s="800"/>
      <c r="Q23" s="132" t="s">
        <v>135</v>
      </c>
      <c r="R23" s="122">
        <v>4515.2</v>
      </c>
      <c r="S23" s="131">
        <v>45416</v>
      </c>
      <c r="T23" s="122">
        <f>R23-H27</f>
        <v>97.399999999999636</v>
      </c>
      <c r="U23" s="128">
        <f>S23-I2</f>
        <v>139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70"/>
      <c r="G24" s="31"/>
      <c r="H24" s="33"/>
      <c r="I24" s="782"/>
      <c r="J24" s="785"/>
      <c r="K24" s="791"/>
      <c r="L24" s="785"/>
      <c r="M24" s="767"/>
      <c r="N24" s="804"/>
      <c r="O24" s="804"/>
      <c r="P24" s="800"/>
      <c r="Q24" s="134" t="s">
        <v>136</v>
      </c>
      <c r="R24" s="135">
        <v>4515.2</v>
      </c>
      <c r="S24" s="136">
        <v>45420</v>
      </c>
      <c r="T24" s="135">
        <f>R24-H27</f>
        <v>97.399999999999636</v>
      </c>
      <c r="U24" s="128">
        <f>S24-I2</f>
        <v>143</v>
      </c>
      <c r="V24" s="137" t="s">
        <v>137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70"/>
      <c r="H25" s="33"/>
      <c r="I25" s="782"/>
      <c r="J25" s="785"/>
      <c r="K25" s="791"/>
      <c r="L25" s="785"/>
      <c r="M25" s="767"/>
      <c r="N25" s="804"/>
      <c r="O25" s="804"/>
      <c r="P25" s="800"/>
      <c r="Q25" s="132" t="s">
        <v>138</v>
      </c>
      <c r="R25" s="138"/>
      <c r="S25" s="136">
        <v>45299</v>
      </c>
      <c r="T25" s="138"/>
      <c r="U25" s="128">
        <f>S25-I2</f>
        <v>22</v>
      </c>
      <c r="V25" s="125" t="s">
        <v>131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70"/>
      <c r="H26" s="35"/>
      <c r="I26" s="782"/>
      <c r="J26" s="785"/>
      <c r="K26" s="791"/>
      <c r="L26" s="785"/>
      <c r="M26" s="767"/>
      <c r="N26" s="804"/>
      <c r="O26" s="804"/>
      <c r="P26" s="800"/>
      <c r="Q26" s="130" t="s">
        <v>139</v>
      </c>
      <c r="R26" s="139"/>
      <c r="S26" s="131">
        <v>45358</v>
      </c>
      <c r="T26" s="139"/>
      <c r="U26" s="140">
        <f>S26-I2</f>
        <v>81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70"/>
      <c r="G27" s="31" t="s">
        <v>140</v>
      </c>
      <c r="H27" s="33">
        <f>4413.1+B12</f>
        <v>4417.8</v>
      </c>
      <c r="I27" s="782"/>
      <c r="J27" s="785"/>
      <c r="K27" s="791"/>
      <c r="L27" s="785"/>
      <c r="M27" s="767"/>
      <c r="N27" s="804"/>
      <c r="O27" s="804"/>
      <c r="P27" s="800"/>
      <c r="Q27" s="141" t="s">
        <v>141</v>
      </c>
      <c r="R27" s="142"/>
      <c r="S27" s="143">
        <v>45578</v>
      </c>
      <c r="T27" s="142"/>
      <c r="U27" s="140">
        <f>S27-I2</f>
        <v>301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70"/>
      <c r="G28" s="36">
        <f>5694.3+B12</f>
        <v>5699</v>
      </c>
      <c r="H28" s="33"/>
      <c r="I28" s="782"/>
      <c r="J28" s="785"/>
      <c r="K28" s="791"/>
      <c r="L28" s="785"/>
      <c r="M28" s="767"/>
      <c r="N28" s="804"/>
      <c r="O28" s="804"/>
      <c r="P28" s="800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70"/>
      <c r="G29" s="31"/>
      <c r="H29" s="33"/>
      <c r="I29" s="782"/>
      <c r="J29" s="785"/>
      <c r="K29" s="791"/>
      <c r="L29" s="785"/>
      <c r="M29" s="767"/>
      <c r="N29" s="804"/>
      <c r="O29" s="804"/>
      <c r="P29" s="800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70"/>
      <c r="G30" s="31" t="s">
        <v>142</v>
      </c>
      <c r="H30" s="33"/>
      <c r="I30" s="782"/>
      <c r="J30" s="785"/>
      <c r="K30" s="791"/>
      <c r="L30" s="785"/>
      <c r="M30" s="767"/>
      <c r="N30" s="804"/>
      <c r="O30" s="804"/>
      <c r="P30" s="800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70"/>
      <c r="G31" s="36">
        <f>5260.5+B12</f>
        <v>5265.2</v>
      </c>
      <c r="H31" s="33"/>
      <c r="I31" s="782"/>
      <c r="J31" s="785"/>
      <c r="K31" s="791"/>
      <c r="L31" s="785"/>
      <c r="M31" s="767"/>
      <c r="N31" s="804"/>
      <c r="O31" s="804"/>
      <c r="P31" s="800"/>
      <c r="Q31" s="763" t="s">
        <v>143</v>
      </c>
      <c r="R31" s="764"/>
      <c r="S31" s="764"/>
      <c r="T31" s="764"/>
      <c r="U31" s="765"/>
      <c r="V31" s="150"/>
      <c r="W31" s="49"/>
      <c r="Z31" s="197"/>
      <c r="AA31" s="198"/>
    </row>
    <row r="32" spans="1:27" ht="30" customHeight="1">
      <c r="E32" s="19"/>
      <c r="F32" s="770"/>
      <c r="H32" s="36"/>
      <c r="I32" s="782"/>
      <c r="J32" s="785"/>
      <c r="K32" s="791"/>
      <c r="L32" s="785"/>
      <c r="M32" s="767"/>
      <c r="N32" s="804"/>
      <c r="O32" s="804"/>
      <c r="P32" s="800"/>
      <c r="Q32" s="151" t="s">
        <v>144</v>
      </c>
      <c r="R32" s="122">
        <v>4737.8</v>
      </c>
      <c r="S32" s="152"/>
      <c r="T32" s="122">
        <f>R32-H27</f>
        <v>320</v>
      </c>
      <c r="U32" s="153"/>
      <c r="V32" s="150"/>
      <c r="W32" s="49"/>
      <c r="Z32" s="197"/>
      <c r="AA32" s="198"/>
    </row>
    <row r="33" spans="5:27" ht="30" customHeight="1">
      <c r="E33" s="19"/>
      <c r="F33" s="770"/>
      <c r="G33" s="32"/>
      <c r="H33" s="33"/>
      <c r="I33" s="782"/>
      <c r="J33" s="785"/>
      <c r="K33" s="791"/>
      <c r="L33" s="785"/>
      <c r="M33" s="767"/>
      <c r="N33" s="804"/>
      <c r="O33" s="804"/>
      <c r="P33" s="800"/>
      <c r="Q33" s="130" t="s">
        <v>145</v>
      </c>
      <c r="R33" s="154">
        <v>4583.1000000000004</v>
      </c>
      <c r="S33" s="116">
        <v>45590</v>
      </c>
      <c r="T33" s="155">
        <f>R33-H27</f>
        <v>165.30000000000018</v>
      </c>
      <c r="U33" s="117">
        <f>S33-I2</f>
        <v>313</v>
      </c>
      <c r="V33" s="156" t="s">
        <v>146</v>
      </c>
      <c r="W33" s="49"/>
      <c r="Z33" s="197"/>
      <c r="AA33" s="198"/>
    </row>
    <row r="34" spans="5:27" ht="30" customHeight="1">
      <c r="E34" s="19"/>
      <c r="F34" s="770"/>
      <c r="G34" s="32"/>
      <c r="H34" s="33"/>
      <c r="I34" s="782"/>
      <c r="J34" s="785"/>
      <c r="K34" s="791"/>
      <c r="L34" s="785"/>
      <c r="M34" s="767"/>
      <c r="N34" s="804"/>
      <c r="O34" s="804"/>
      <c r="P34" s="800"/>
      <c r="Q34" s="130"/>
      <c r="R34" s="122"/>
      <c r="S34" s="123"/>
      <c r="T34" s="122"/>
      <c r="U34" s="113"/>
      <c r="V34" s="157" t="s">
        <v>123</v>
      </c>
      <c r="W34" s="49"/>
      <c r="Z34" s="197"/>
      <c r="AA34" s="198"/>
    </row>
    <row r="35" spans="5:27" ht="30" customHeight="1">
      <c r="E35" s="19"/>
      <c r="F35" s="770"/>
      <c r="G35" s="32"/>
      <c r="H35" s="33"/>
      <c r="I35" s="782"/>
      <c r="J35" s="785"/>
      <c r="K35" s="791"/>
      <c r="L35" s="785"/>
      <c r="M35" s="767"/>
      <c r="N35" s="804"/>
      <c r="O35" s="804"/>
      <c r="P35" s="800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70"/>
      <c r="G36" s="32"/>
      <c r="H36" s="33"/>
      <c r="I36" s="782"/>
      <c r="J36" s="785"/>
      <c r="K36" s="791"/>
      <c r="L36" s="785"/>
      <c r="M36" s="767"/>
      <c r="N36" s="804"/>
      <c r="O36" s="804"/>
      <c r="P36" s="800"/>
      <c r="Q36" s="763" t="s">
        <v>147</v>
      </c>
      <c r="R36" s="764"/>
      <c r="S36" s="764"/>
      <c r="T36" s="764"/>
      <c r="U36" s="765"/>
      <c r="V36" s="108"/>
      <c r="W36" s="49"/>
      <c r="Z36" s="197"/>
      <c r="AA36" s="198"/>
    </row>
    <row r="37" spans="5:27" ht="30" customHeight="1">
      <c r="E37" s="19"/>
      <c r="F37" s="770"/>
      <c r="G37" s="32"/>
      <c r="H37" s="33"/>
      <c r="I37" s="782"/>
      <c r="J37" s="785"/>
      <c r="K37" s="791"/>
      <c r="L37" s="785"/>
      <c r="M37" s="767"/>
      <c r="N37" s="804"/>
      <c r="O37" s="804"/>
      <c r="P37" s="800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70"/>
      <c r="G38" s="32"/>
      <c r="H38" s="33"/>
      <c r="I38" s="782"/>
      <c r="J38" s="785"/>
      <c r="K38" s="791"/>
      <c r="L38" s="785"/>
      <c r="M38" s="767"/>
      <c r="N38" s="804"/>
      <c r="O38" s="804"/>
      <c r="P38" s="800"/>
      <c r="Q38" s="130" t="s">
        <v>148</v>
      </c>
      <c r="R38" s="109">
        <v>4669.3</v>
      </c>
      <c r="S38" s="112"/>
      <c r="T38" s="98">
        <f>R38-H27</f>
        <v>251.5</v>
      </c>
      <c r="U38" s="161"/>
      <c r="V38" s="162" t="s">
        <v>149</v>
      </c>
      <c r="W38" s="49"/>
      <c r="Z38" s="197"/>
      <c r="AA38" s="198"/>
    </row>
    <row r="39" spans="5:27" ht="30" customHeight="1">
      <c r="E39" s="19"/>
      <c r="F39" s="770"/>
      <c r="G39" s="32"/>
      <c r="H39" s="33"/>
      <c r="I39" s="782"/>
      <c r="J39" s="785"/>
      <c r="K39" s="791"/>
      <c r="L39" s="785"/>
      <c r="M39" s="767"/>
      <c r="N39" s="804"/>
      <c r="O39" s="804"/>
      <c r="P39" s="800"/>
      <c r="Q39" s="163" t="s">
        <v>150</v>
      </c>
      <c r="R39" s="122">
        <v>4915.2</v>
      </c>
      <c r="S39" s="123"/>
      <c r="T39" s="122">
        <f>R39-H27</f>
        <v>497.39999999999964</v>
      </c>
      <c r="U39" s="164"/>
      <c r="V39" s="157" t="s">
        <v>123</v>
      </c>
      <c r="W39" s="49"/>
      <c r="Z39" s="197"/>
      <c r="AA39" s="198"/>
    </row>
    <row r="40" spans="5:27" ht="30" customHeight="1">
      <c r="E40" s="19"/>
      <c r="F40" s="770"/>
      <c r="G40" s="32"/>
      <c r="H40" s="33"/>
      <c r="I40" s="782"/>
      <c r="J40" s="785"/>
      <c r="K40" s="791"/>
      <c r="L40" s="785"/>
      <c r="M40" s="767"/>
      <c r="N40" s="804"/>
      <c r="O40" s="804"/>
      <c r="P40" s="800"/>
      <c r="Q40" s="151" t="s">
        <v>151</v>
      </c>
      <c r="R40" s="139"/>
      <c r="S40" s="116">
        <v>45578</v>
      </c>
      <c r="T40" s="139"/>
      <c r="U40" s="165">
        <f>S40-I2</f>
        <v>301</v>
      </c>
      <c r="V40" s="157"/>
      <c r="W40" s="49"/>
      <c r="Z40" s="197"/>
      <c r="AA40" s="198"/>
    </row>
    <row r="41" spans="5:27" ht="30" customHeight="1">
      <c r="E41" s="19"/>
      <c r="F41" s="770"/>
      <c r="G41" s="32"/>
      <c r="H41" s="33"/>
      <c r="I41" s="782"/>
      <c r="J41" s="785"/>
      <c r="K41" s="791"/>
      <c r="L41" s="785"/>
      <c r="M41" s="767"/>
      <c r="N41" s="804"/>
      <c r="O41" s="804"/>
      <c r="P41" s="800"/>
      <c r="Q41" s="130" t="s">
        <v>152</v>
      </c>
      <c r="R41" s="166"/>
      <c r="S41" s="131">
        <v>45322</v>
      </c>
      <c r="T41" s="167"/>
      <c r="U41" s="168">
        <f>S41-I2</f>
        <v>45</v>
      </c>
      <c r="V41" s="169"/>
      <c r="W41" s="49"/>
      <c r="Z41" s="197"/>
      <c r="AA41" s="198"/>
    </row>
    <row r="42" spans="5:27" ht="30" customHeight="1">
      <c r="E42" s="19"/>
      <c r="F42" s="770"/>
      <c r="G42" s="32"/>
      <c r="H42" s="33"/>
      <c r="I42" s="782"/>
      <c r="J42" s="785"/>
      <c r="K42" s="791"/>
      <c r="L42" s="785"/>
      <c r="M42" s="767"/>
      <c r="N42" s="804"/>
      <c r="O42" s="804"/>
      <c r="P42" s="800"/>
      <c r="Q42" s="130" t="s">
        <v>153</v>
      </c>
      <c r="R42" s="139"/>
      <c r="S42" s="131">
        <v>45328</v>
      </c>
      <c r="T42" s="170"/>
      <c r="U42" s="165">
        <f>S42-I2</f>
        <v>51</v>
      </c>
      <c r="V42" s="171" t="s">
        <v>154</v>
      </c>
      <c r="W42" s="49"/>
      <c r="Z42" s="197"/>
      <c r="AA42" s="198"/>
    </row>
    <row r="43" spans="5:27" ht="30" customHeight="1">
      <c r="E43" s="19"/>
      <c r="F43" s="771"/>
      <c r="G43" s="38"/>
      <c r="H43" s="39"/>
      <c r="I43" s="783"/>
      <c r="J43" s="786"/>
      <c r="K43" s="791"/>
      <c r="L43" s="786"/>
      <c r="M43" s="768"/>
      <c r="N43" s="805"/>
      <c r="O43" s="805"/>
      <c r="P43" s="801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74</v>
      </c>
      <c r="G46" s="773" t="s">
        <v>75</v>
      </c>
      <c r="H46" s="16" t="s">
        <v>76</v>
      </c>
      <c r="I46" s="779">
        <v>44755</v>
      </c>
      <c r="K46" s="46" t="s">
        <v>68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77</v>
      </c>
      <c r="G47" s="774"/>
      <c r="H47" s="18" t="s">
        <v>78</v>
      </c>
      <c r="I47" s="78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80</v>
      </c>
      <c r="W49" s="49"/>
    </row>
    <row r="50" spans="1:27" ht="18" hidden="1" customHeight="1">
      <c r="E50" s="19"/>
      <c r="F50" s="22" t="s">
        <v>81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82</v>
      </c>
      <c r="W50" s="49"/>
    </row>
    <row r="51" spans="1:27" ht="15" hidden="1" customHeight="1">
      <c r="E51" s="19"/>
      <c r="F51" s="21"/>
      <c r="G51" s="22" t="s">
        <v>83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84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7" t="s">
        <v>156</v>
      </c>
      <c r="J53" s="778"/>
      <c r="K53" s="778"/>
      <c r="L53" s="778"/>
      <c r="M53" s="747" t="s">
        <v>157</v>
      </c>
      <c r="N53" s="748"/>
      <c r="O53" s="748"/>
      <c r="P53" s="748"/>
      <c r="Q53" s="749" t="s">
        <v>158</v>
      </c>
      <c r="R53" s="750"/>
      <c r="S53" s="750"/>
      <c r="T53" s="750"/>
      <c r="U53" s="751"/>
      <c r="V53" s="87"/>
      <c r="W53" s="49"/>
    </row>
    <row r="54" spans="1:27" ht="54.75" hidden="1" customHeight="1">
      <c r="E54" s="19"/>
      <c r="F54" s="41" t="s">
        <v>88</v>
      </c>
      <c r="G54" s="42" t="s">
        <v>89</v>
      </c>
      <c r="H54" s="42" t="s">
        <v>90</v>
      </c>
      <c r="I54" s="70" t="s">
        <v>91</v>
      </c>
      <c r="J54" s="71" t="s">
        <v>92</v>
      </c>
      <c r="K54" s="70" t="s">
        <v>93</v>
      </c>
      <c r="L54" s="72" t="s">
        <v>94</v>
      </c>
      <c r="M54" s="73" t="s">
        <v>95</v>
      </c>
      <c r="N54" s="71" t="s">
        <v>92</v>
      </c>
      <c r="O54" s="74" t="s">
        <v>94</v>
      </c>
      <c r="P54" s="72" t="s">
        <v>96</v>
      </c>
      <c r="Q54" s="178" t="s">
        <v>95</v>
      </c>
      <c r="R54" s="752" t="s">
        <v>159</v>
      </c>
      <c r="S54" s="753"/>
      <c r="T54" s="754" t="s">
        <v>160</v>
      </c>
      <c r="U54" s="755"/>
      <c r="V54" s="179" t="s">
        <v>99</v>
      </c>
      <c r="W54" s="49"/>
    </row>
    <row r="55" spans="1:27" ht="36" hidden="1">
      <c r="E55" s="19"/>
      <c r="F55" s="43" t="s">
        <v>100</v>
      </c>
      <c r="G55" s="44" t="s">
        <v>101</v>
      </c>
      <c r="H55" s="45" t="s">
        <v>102</v>
      </c>
      <c r="I55" s="75" t="s">
        <v>103</v>
      </c>
      <c r="J55" s="75" t="s">
        <v>104</v>
      </c>
      <c r="K55" s="76" t="s">
        <v>105</v>
      </c>
      <c r="L55" s="77" t="s">
        <v>106</v>
      </c>
      <c r="M55" s="78" t="s">
        <v>107</v>
      </c>
      <c r="N55" s="75" t="s">
        <v>108</v>
      </c>
      <c r="O55" s="79" t="s">
        <v>106</v>
      </c>
      <c r="P55" s="77" t="s">
        <v>109</v>
      </c>
      <c r="Q55" s="180" t="s">
        <v>107</v>
      </c>
      <c r="R55" s="181" t="s">
        <v>161</v>
      </c>
      <c r="S55" s="182" t="s">
        <v>162</v>
      </c>
      <c r="T55" s="181" t="s">
        <v>161</v>
      </c>
      <c r="U55" s="183" t="s">
        <v>163</v>
      </c>
      <c r="V55" s="184" t="s">
        <v>61</v>
      </c>
      <c r="W55" s="49"/>
    </row>
    <row r="56" spans="1:27" ht="30" customHeight="1" thickTop="1" thickBot="1">
      <c r="A56" s="2" t="s">
        <v>113</v>
      </c>
      <c r="B56" s="3">
        <f>SUM(B57:B75,D57:D74)</f>
        <v>35.32</v>
      </c>
      <c r="E56" s="19"/>
      <c r="F56" s="769" t="s">
        <v>164</v>
      </c>
      <c r="G56" s="28" t="s">
        <v>165</v>
      </c>
      <c r="H56" s="29"/>
      <c r="I56" s="781" t="s">
        <v>201</v>
      </c>
      <c r="J56" s="784" t="s">
        <v>198</v>
      </c>
      <c r="K56" s="790" t="s">
        <v>199</v>
      </c>
      <c r="L56" s="794" t="s">
        <v>202</v>
      </c>
      <c r="M56" s="766" t="s">
        <v>166</v>
      </c>
      <c r="N56" s="803" t="s">
        <v>167</v>
      </c>
      <c r="O56" s="803" t="s">
        <v>168</v>
      </c>
      <c r="P56" s="799" t="s">
        <v>119</v>
      </c>
      <c r="Q56" s="760" t="s">
        <v>120</v>
      </c>
      <c r="R56" s="761"/>
      <c r="S56" s="761"/>
      <c r="T56" s="761"/>
      <c r="U56" s="761"/>
      <c r="V56" s="96" t="s">
        <v>121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70"/>
      <c r="G57" s="32"/>
      <c r="H57" s="33"/>
      <c r="I57" s="782"/>
      <c r="J57" s="787"/>
      <c r="K57" s="791"/>
      <c r="L57" s="795"/>
      <c r="M57" s="767"/>
      <c r="N57" s="804"/>
      <c r="O57" s="804"/>
      <c r="P57" s="800"/>
      <c r="Q57" s="97" t="s">
        <v>122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2</v>
      </c>
      <c r="V57" s="187" t="s">
        <v>123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70"/>
      <c r="G58" s="32"/>
      <c r="H58" s="33"/>
      <c r="I58" s="782"/>
      <c r="J58" s="787"/>
      <c r="K58" s="791"/>
      <c r="L58" s="795"/>
      <c r="M58" s="767"/>
      <c r="N58" s="804"/>
      <c r="O58" s="804"/>
      <c r="P58" s="800"/>
      <c r="Q58" s="103" t="s">
        <v>124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70"/>
      <c r="G59" s="32"/>
      <c r="H59" s="33"/>
      <c r="I59" s="782"/>
      <c r="J59" s="787"/>
      <c r="K59" s="791"/>
      <c r="L59" s="795"/>
      <c r="M59" s="767"/>
      <c r="N59" s="804"/>
      <c r="O59" s="804"/>
      <c r="P59" s="800"/>
      <c r="Q59" s="103" t="s">
        <v>125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70"/>
      <c r="G60" s="32"/>
      <c r="H60" s="33"/>
      <c r="I60" s="782"/>
      <c r="J60" s="787"/>
      <c r="K60" s="791"/>
      <c r="L60" s="795"/>
      <c r="M60" s="767"/>
      <c r="N60" s="804"/>
      <c r="O60" s="804"/>
      <c r="P60" s="800"/>
      <c r="Q60" s="110" t="s">
        <v>126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70"/>
      <c r="G61" s="32"/>
      <c r="H61" s="33"/>
      <c r="I61" s="782"/>
      <c r="J61" s="787"/>
      <c r="K61" s="791"/>
      <c r="L61" s="795"/>
      <c r="M61" s="767"/>
      <c r="N61" s="804"/>
      <c r="O61" s="804"/>
      <c r="P61" s="800"/>
      <c r="Q61" s="114" t="s">
        <v>127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89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70"/>
      <c r="G62" s="32"/>
      <c r="H62" s="33"/>
      <c r="I62" s="782"/>
      <c r="J62" s="787"/>
      <c r="K62" s="791"/>
      <c r="L62" s="795"/>
      <c r="M62" s="767"/>
      <c r="N62" s="804"/>
      <c r="O62" s="804"/>
      <c r="P62" s="800"/>
      <c r="Q62" s="114" t="s">
        <v>128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52</v>
      </c>
      <c r="V62" s="120" t="s">
        <v>129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70"/>
      <c r="G63" s="32"/>
      <c r="H63" s="33"/>
      <c r="I63" s="782"/>
      <c r="J63" s="787"/>
      <c r="K63" s="791"/>
      <c r="L63" s="795"/>
      <c r="M63" s="767"/>
      <c r="N63" s="804"/>
      <c r="O63" s="804"/>
      <c r="P63" s="800"/>
      <c r="Q63" s="121" t="s">
        <v>130</v>
      </c>
      <c r="R63" s="122">
        <v>4518</v>
      </c>
      <c r="S63" s="194"/>
      <c r="T63" s="122">
        <f>R63-H71</f>
        <v>96.680000000000291</v>
      </c>
      <c r="U63" s="153"/>
      <c r="V63" s="802" t="s">
        <v>131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0"/>
      <c r="G64" s="32"/>
      <c r="H64" s="33"/>
      <c r="I64" s="782"/>
      <c r="J64" s="787"/>
      <c r="K64" s="791"/>
      <c r="L64" s="795"/>
      <c r="M64" s="767"/>
      <c r="N64" s="804"/>
      <c r="O64" s="804"/>
      <c r="P64" s="800"/>
      <c r="Q64" s="126" t="s">
        <v>169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531</v>
      </c>
      <c r="V64" s="802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70"/>
      <c r="G65" s="32"/>
      <c r="H65" s="33"/>
      <c r="I65" s="782"/>
      <c r="J65" s="787"/>
      <c r="K65" s="791"/>
      <c r="L65" s="795"/>
      <c r="M65" s="767"/>
      <c r="N65" s="804"/>
      <c r="O65" s="804"/>
      <c r="P65" s="800"/>
      <c r="Q65" s="130" t="s">
        <v>133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531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0"/>
      <c r="G66" s="32"/>
      <c r="H66" s="33"/>
      <c r="I66" s="782"/>
      <c r="J66" s="787"/>
      <c r="K66" s="791"/>
      <c r="L66" s="795"/>
      <c r="M66" s="767"/>
      <c r="N66" s="804"/>
      <c r="O66" s="804"/>
      <c r="P66" s="800"/>
      <c r="Q66" s="134" t="s">
        <v>134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70"/>
      <c r="G67" s="32"/>
      <c r="H67" s="33"/>
      <c r="I67" s="782"/>
      <c r="J67" s="787"/>
      <c r="K67" s="791"/>
      <c r="L67" s="795"/>
      <c r="M67" s="767"/>
      <c r="N67" s="804"/>
      <c r="O67" s="804"/>
      <c r="P67" s="800"/>
      <c r="Q67" s="132" t="s">
        <v>135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166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70"/>
      <c r="G68" s="31"/>
      <c r="H68" s="33"/>
      <c r="I68" s="782"/>
      <c r="J68" s="787"/>
      <c r="K68" s="791"/>
      <c r="L68" s="795"/>
      <c r="M68" s="767"/>
      <c r="N68" s="804"/>
      <c r="O68" s="804"/>
      <c r="P68" s="800"/>
      <c r="Q68" s="134" t="s">
        <v>136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531</v>
      </c>
      <c r="V68" s="137" t="s">
        <v>170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70"/>
      <c r="G69" s="31"/>
      <c r="H69" s="36"/>
      <c r="I69" s="782"/>
      <c r="J69" s="787"/>
      <c r="K69" s="791"/>
      <c r="L69" s="795"/>
      <c r="M69" s="767"/>
      <c r="N69" s="804"/>
      <c r="O69" s="804"/>
      <c r="P69" s="800"/>
      <c r="Q69" s="215" t="s">
        <v>138</v>
      </c>
      <c r="R69" s="138"/>
      <c r="S69" s="136">
        <v>45284</v>
      </c>
      <c r="T69" s="138"/>
      <c r="U69" s="128">
        <f>S69-I2</f>
        <v>7</v>
      </c>
      <c r="V69" s="102" t="s">
        <v>131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0"/>
      <c r="G70" s="32"/>
      <c r="H70" s="33"/>
      <c r="I70" s="782"/>
      <c r="J70" s="787"/>
      <c r="K70" s="791"/>
      <c r="L70" s="795"/>
      <c r="M70" s="767"/>
      <c r="N70" s="804"/>
      <c r="O70" s="804"/>
      <c r="P70" s="800"/>
      <c r="Q70" s="134" t="s">
        <v>139</v>
      </c>
      <c r="R70" s="216"/>
      <c r="S70" s="217">
        <v>45317</v>
      </c>
      <c r="T70" s="218"/>
      <c r="U70" s="214">
        <f>S70-I2</f>
        <v>40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0"/>
      <c r="G71" s="31"/>
      <c r="H71" s="36">
        <f>4386+B56</f>
        <v>4421.32</v>
      </c>
      <c r="I71" s="782"/>
      <c r="J71" s="787"/>
      <c r="K71" s="791"/>
      <c r="L71" s="795"/>
      <c r="M71" s="767"/>
      <c r="N71" s="804"/>
      <c r="O71" s="804"/>
      <c r="P71" s="800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70"/>
      <c r="G72" s="31" t="s">
        <v>140</v>
      </c>
      <c r="H72" s="36"/>
      <c r="I72" s="782"/>
      <c r="J72" s="787"/>
      <c r="K72" s="791"/>
      <c r="L72" s="795"/>
      <c r="M72" s="767"/>
      <c r="N72" s="804"/>
      <c r="O72" s="804"/>
      <c r="P72" s="800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70"/>
      <c r="G73" s="36">
        <f>4755.5+B56</f>
        <v>4790.82</v>
      </c>
      <c r="I73" s="782"/>
      <c r="J73" s="787"/>
      <c r="K73" s="791"/>
      <c r="L73" s="795"/>
      <c r="M73" s="767"/>
      <c r="N73" s="804"/>
      <c r="O73" s="804"/>
      <c r="P73" s="800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70"/>
      <c r="G74" s="31"/>
      <c r="H74" s="36"/>
      <c r="I74" s="782"/>
      <c r="J74" s="787"/>
      <c r="K74" s="791"/>
      <c r="L74" s="795"/>
      <c r="M74" s="767"/>
      <c r="N74" s="804"/>
      <c r="O74" s="804"/>
      <c r="P74" s="800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70"/>
      <c r="G75" s="31" t="s">
        <v>142</v>
      </c>
      <c r="H75" s="36"/>
      <c r="I75" s="782"/>
      <c r="J75" s="787"/>
      <c r="K75" s="791"/>
      <c r="L75" s="795"/>
      <c r="M75" s="767"/>
      <c r="N75" s="804"/>
      <c r="O75" s="804"/>
      <c r="P75" s="800"/>
      <c r="Q75" s="760" t="s">
        <v>143</v>
      </c>
      <c r="R75" s="761"/>
      <c r="S75" s="761"/>
      <c r="T75" s="761"/>
      <c r="U75" s="761"/>
      <c r="V75" s="150"/>
      <c r="W75" s="49"/>
      <c r="Z75" s="197"/>
      <c r="AA75" s="198"/>
    </row>
    <row r="76" spans="1:27" ht="30" customHeight="1" thickTop="1" thickBot="1">
      <c r="E76" s="19"/>
      <c r="F76" s="770"/>
      <c r="G76" s="36">
        <f>5631.8+B56</f>
        <v>5667.12</v>
      </c>
      <c r="H76" s="33"/>
      <c r="I76" s="782"/>
      <c r="J76" s="787"/>
      <c r="K76" s="791"/>
      <c r="L76" s="795"/>
      <c r="M76" s="767"/>
      <c r="N76" s="804"/>
      <c r="O76" s="804"/>
      <c r="P76" s="800"/>
      <c r="Q76" s="151" t="s">
        <v>144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70"/>
      <c r="G77" s="32"/>
      <c r="H77" s="33"/>
      <c r="I77" s="782"/>
      <c r="J77" s="787"/>
      <c r="K77" s="791"/>
      <c r="L77" s="795"/>
      <c r="M77" s="767"/>
      <c r="N77" s="804"/>
      <c r="O77" s="804"/>
      <c r="P77" s="800"/>
      <c r="Q77" s="151" t="s">
        <v>171</v>
      </c>
      <c r="R77" s="109">
        <v>4445.5</v>
      </c>
      <c r="S77" s="227"/>
      <c r="T77" s="122">
        <f>R77-H71</f>
        <v>24.180000000000291</v>
      </c>
      <c r="U77" s="228"/>
      <c r="V77" s="156" t="s">
        <v>146</v>
      </c>
      <c r="W77" s="49"/>
      <c r="Z77" s="197"/>
      <c r="AA77" s="198"/>
    </row>
    <row r="78" spans="1:27" ht="30" customHeight="1" thickTop="1" thickBot="1">
      <c r="E78" s="19"/>
      <c r="F78" s="770"/>
      <c r="G78" s="32"/>
      <c r="H78" s="33"/>
      <c r="I78" s="782"/>
      <c r="J78" s="787"/>
      <c r="K78" s="791"/>
      <c r="L78" s="795"/>
      <c r="M78" s="767"/>
      <c r="N78" s="804"/>
      <c r="O78" s="804"/>
      <c r="P78" s="800"/>
      <c r="Q78" s="151" t="s">
        <v>172</v>
      </c>
      <c r="R78" s="109">
        <v>4852.3</v>
      </c>
      <c r="S78" s="123"/>
      <c r="T78" s="122">
        <f>R78-H71</f>
        <v>430.98000000000047</v>
      </c>
      <c r="U78" s="113"/>
      <c r="V78" s="102" t="s">
        <v>123</v>
      </c>
      <c r="W78" s="49"/>
      <c r="Z78" s="197"/>
      <c r="AA78" s="198"/>
    </row>
    <row r="79" spans="1:27" ht="30" customHeight="1" thickTop="1" thickBot="1">
      <c r="E79" s="19"/>
      <c r="F79" s="770"/>
      <c r="G79" s="32"/>
      <c r="H79" s="33"/>
      <c r="I79" s="782"/>
      <c r="J79" s="787"/>
      <c r="K79" s="791"/>
      <c r="L79" s="795"/>
      <c r="M79" s="767"/>
      <c r="N79" s="804"/>
      <c r="O79" s="804"/>
      <c r="P79" s="800"/>
      <c r="Q79" s="130" t="s">
        <v>173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70"/>
      <c r="G80" s="32"/>
      <c r="H80" s="33"/>
      <c r="I80" s="782"/>
      <c r="J80" s="787"/>
      <c r="K80" s="791"/>
      <c r="L80" s="795"/>
      <c r="M80" s="767"/>
      <c r="N80" s="804"/>
      <c r="O80" s="804"/>
      <c r="P80" s="800"/>
      <c r="Q80" s="808" t="s">
        <v>147</v>
      </c>
      <c r="R80" s="809"/>
      <c r="S80" s="809"/>
      <c r="T80" s="809"/>
      <c r="U80" s="809"/>
      <c r="V80" s="108"/>
      <c r="W80" s="49"/>
      <c r="Z80" s="197"/>
      <c r="AA80" s="198"/>
    </row>
    <row r="81" spans="5:27" ht="30" customHeight="1" thickTop="1" thickBot="1">
      <c r="E81" s="19"/>
      <c r="F81" s="770"/>
      <c r="G81" s="32"/>
      <c r="H81" s="33"/>
      <c r="I81" s="782"/>
      <c r="J81" s="787"/>
      <c r="K81" s="791"/>
      <c r="L81" s="795"/>
      <c r="M81" s="767"/>
      <c r="N81" s="804"/>
      <c r="O81" s="804"/>
      <c r="P81" s="800"/>
      <c r="Q81" s="132" t="s">
        <v>174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70"/>
      <c r="G82" s="32"/>
      <c r="H82" s="33"/>
      <c r="I82" s="782"/>
      <c r="J82" s="787"/>
      <c r="K82" s="791"/>
      <c r="L82" s="795"/>
      <c r="M82" s="767"/>
      <c r="N82" s="804"/>
      <c r="O82" s="804"/>
      <c r="P82" s="800"/>
      <c r="Q82" s="163" t="s">
        <v>150</v>
      </c>
      <c r="R82" s="109">
        <v>4572.6000000000004</v>
      </c>
      <c r="S82" s="218"/>
      <c r="T82" s="98">
        <f>R82-H71</f>
        <v>151.28000000000065</v>
      </c>
      <c r="U82" s="218"/>
      <c r="V82" s="162" t="s">
        <v>149</v>
      </c>
      <c r="W82" s="49"/>
      <c r="Z82" s="197"/>
      <c r="AA82" s="198"/>
    </row>
    <row r="83" spans="5:27" ht="30" customHeight="1" thickTop="1" thickBot="1">
      <c r="E83" s="19"/>
      <c r="F83" s="770"/>
      <c r="G83" s="32"/>
      <c r="H83" s="33"/>
      <c r="I83" s="782"/>
      <c r="J83" s="787"/>
      <c r="K83" s="791"/>
      <c r="L83" s="795"/>
      <c r="M83" s="767"/>
      <c r="N83" s="804"/>
      <c r="O83" s="804"/>
      <c r="P83" s="800"/>
      <c r="Q83" s="130" t="s">
        <v>175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123</v>
      </c>
      <c r="W83" s="49"/>
      <c r="Z83" s="197"/>
      <c r="AA83" s="198"/>
    </row>
    <row r="84" spans="5:27" ht="30" customHeight="1" thickTop="1" thickBot="1">
      <c r="E84" s="19"/>
      <c r="F84" s="770"/>
      <c r="G84" s="32"/>
      <c r="H84" s="33"/>
      <c r="I84" s="782"/>
      <c r="J84" s="787"/>
      <c r="K84" s="791"/>
      <c r="L84" s="795"/>
      <c r="M84" s="767"/>
      <c r="N84" s="804"/>
      <c r="O84" s="804"/>
      <c r="P84" s="800"/>
      <c r="Q84" s="163" t="s">
        <v>176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70"/>
      <c r="G85" s="32"/>
      <c r="H85" s="33"/>
      <c r="I85" s="782"/>
      <c r="J85" s="787"/>
      <c r="K85" s="791"/>
      <c r="L85" s="795"/>
      <c r="M85" s="767"/>
      <c r="N85" s="804"/>
      <c r="O85" s="804"/>
      <c r="P85" s="800"/>
      <c r="Q85" s="163" t="s">
        <v>177</v>
      </c>
      <c r="R85" s="233"/>
      <c r="S85" s="234">
        <v>45407</v>
      </c>
      <c r="T85" s="167"/>
      <c r="U85" s="235">
        <f>S85-I2</f>
        <v>130</v>
      </c>
      <c r="V85" s="169"/>
      <c r="W85" s="49"/>
      <c r="Z85" s="197"/>
      <c r="AA85" s="198"/>
    </row>
    <row r="86" spans="5:27" ht="30" customHeight="1" thickTop="1" thickBot="1">
      <c r="E86" s="19"/>
      <c r="F86" s="770"/>
      <c r="G86" s="32"/>
      <c r="H86" s="33"/>
      <c r="I86" s="782"/>
      <c r="J86" s="787"/>
      <c r="K86" s="791"/>
      <c r="L86" s="795"/>
      <c r="M86" s="767"/>
      <c r="N86" s="804"/>
      <c r="O86" s="804"/>
      <c r="P86" s="800"/>
      <c r="Q86" s="130" t="s">
        <v>178</v>
      </c>
      <c r="R86" s="139"/>
      <c r="S86" s="131">
        <v>45419</v>
      </c>
      <c r="T86" s="170"/>
      <c r="U86" s="165">
        <f>S86-I2</f>
        <v>142</v>
      </c>
      <c r="V86" s="171" t="s">
        <v>154</v>
      </c>
      <c r="W86" s="49"/>
      <c r="Z86" s="197"/>
      <c r="AA86" s="198"/>
    </row>
    <row r="87" spans="5:27" ht="30" customHeight="1" thickTop="1">
      <c r="E87" s="19"/>
      <c r="F87" s="771"/>
      <c r="G87" s="38"/>
      <c r="H87" s="39"/>
      <c r="I87" s="783"/>
      <c r="J87" s="205"/>
      <c r="K87" s="791"/>
      <c r="L87" s="796"/>
      <c r="M87" s="768"/>
      <c r="N87" s="805"/>
      <c r="O87" s="805"/>
      <c r="P87" s="801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74</v>
      </c>
      <c r="G90" s="773" t="s">
        <v>75</v>
      </c>
      <c r="H90" s="16" t="s">
        <v>76</v>
      </c>
      <c r="I90" s="779">
        <v>44755</v>
      </c>
      <c r="K90" s="46" t="s">
        <v>68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77</v>
      </c>
      <c r="G91" s="774"/>
      <c r="H91" s="18" t="s">
        <v>78</v>
      </c>
      <c r="I91" s="78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80</v>
      </c>
      <c r="W93" s="49"/>
    </row>
    <row r="94" spans="5:27" ht="18" hidden="1" customHeight="1">
      <c r="E94" s="19"/>
      <c r="F94" s="22" t="s">
        <v>81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82</v>
      </c>
      <c r="W94" s="49"/>
    </row>
    <row r="95" spans="5:27" ht="15" hidden="1" customHeight="1">
      <c r="E95" s="19"/>
      <c r="F95" s="21"/>
      <c r="G95" s="22" t="s">
        <v>83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84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7" t="s">
        <v>156</v>
      </c>
      <c r="J97" s="778"/>
      <c r="K97" s="778"/>
      <c r="L97" s="778"/>
      <c r="M97" s="747" t="s">
        <v>157</v>
      </c>
      <c r="N97" s="748"/>
      <c r="O97" s="748"/>
      <c r="P97" s="748"/>
      <c r="Q97" s="749" t="s">
        <v>158</v>
      </c>
      <c r="R97" s="750"/>
      <c r="S97" s="750"/>
      <c r="T97" s="750"/>
      <c r="U97" s="751"/>
      <c r="V97" s="87"/>
      <c r="W97" s="49"/>
    </row>
    <row r="98" spans="1:27" ht="54.75" hidden="1" customHeight="1">
      <c r="E98" s="19"/>
      <c r="F98" s="41" t="s">
        <v>88</v>
      </c>
      <c r="G98" s="42" t="s">
        <v>89</v>
      </c>
      <c r="H98" s="42" t="s">
        <v>90</v>
      </c>
      <c r="I98" s="70" t="s">
        <v>91</v>
      </c>
      <c r="J98" s="71" t="s">
        <v>92</v>
      </c>
      <c r="K98" s="70" t="s">
        <v>93</v>
      </c>
      <c r="L98" s="72" t="s">
        <v>94</v>
      </c>
      <c r="M98" s="73" t="s">
        <v>95</v>
      </c>
      <c r="N98" s="71" t="s">
        <v>92</v>
      </c>
      <c r="O98" s="74" t="s">
        <v>94</v>
      </c>
      <c r="P98" s="72" t="s">
        <v>96</v>
      </c>
      <c r="Q98" s="178" t="s">
        <v>95</v>
      </c>
      <c r="R98" s="752" t="s">
        <v>159</v>
      </c>
      <c r="S98" s="753"/>
      <c r="T98" s="754" t="s">
        <v>160</v>
      </c>
      <c r="U98" s="755"/>
      <c r="V98" s="179" t="s">
        <v>99</v>
      </c>
      <c r="W98" s="49"/>
    </row>
    <row r="99" spans="1:27" ht="36" hidden="1">
      <c r="E99" s="19"/>
      <c r="F99" s="200" t="s">
        <v>100</v>
      </c>
      <c r="G99" s="44" t="s">
        <v>101</v>
      </c>
      <c r="H99" s="45" t="s">
        <v>102</v>
      </c>
      <c r="I99" s="75" t="s">
        <v>103</v>
      </c>
      <c r="J99" s="75" t="s">
        <v>104</v>
      </c>
      <c r="K99" s="75" t="s">
        <v>105</v>
      </c>
      <c r="L99" s="77" t="s">
        <v>106</v>
      </c>
      <c r="M99" s="78" t="s">
        <v>107</v>
      </c>
      <c r="N99" s="75" t="s">
        <v>108</v>
      </c>
      <c r="O99" s="79" t="s">
        <v>106</v>
      </c>
      <c r="P99" s="77" t="s">
        <v>109</v>
      </c>
      <c r="Q99" s="180" t="s">
        <v>107</v>
      </c>
      <c r="R99" s="181" t="s">
        <v>161</v>
      </c>
      <c r="S99" s="182" t="s">
        <v>162</v>
      </c>
      <c r="T99" s="181" t="s">
        <v>161</v>
      </c>
      <c r="U99" s="183" t="s">
        <v>163</v>
      </c>
      <c r="V99" s="184" t="s">
        <v>61</v>
      </c>
      <c r="W99" s="49"/>
    </row>
    <row r="100" spans="1:27" ht="30" customHeight="1" thickTop="1" thickBot="1">
      <c r="E100" s="19"/>
      <c r="F100" s="772" t="s">
        <v>179</v>
      </c>
      <c r="G100" s="201" t="s">
        <v>180</v>
      </c>
      <c r="H100" s="29"/>
      <c r="I100" s="781" t="s">
        <v>181</v>
      </c>
      <c r="J100" s="788" t="s">
        <v>182</v>
      </c>
      <c r="K100" s="792" t="s">
        <v>183</v>
      </c>
      <c r="L100" s="797" t="s">
        <v>184</v>
      </c>
      <c r="M100" s="766" t="s">
        <v>185</v>
      </c>
      <c r="N100" s="803" t="s">
        <v>186</v>
      </c>
      <c r="O100" s="806" t="s">
        <v>187</v>
      </c>
      <c r="P100" s="799" t="s">
        <v>119</v>
      </c>
      <c r="Q100" s="760" t="s">
        <v>120</v>
      </c>
      <c r="R100" s="761"/>
      <c r="S100" s="761"/>
      <c r="T100" s="761"/>
      <c r="U100" s="761"/>
      <c r="V100" s="96" t="s">
        <v>121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113</v>
      </c>
      <c r="B101" s="3">
        <f>SUM(B102:B118,D102:D116)</f>
        <v>0</v>
      </c>
      <c r="E101" s="19"/>
      <c r="F101" s="770"/>
      <c r="G101" s="202"/>
      <c r="H101" s="33"/>
      <c r="I101" s="782"/>
      <c r="J101" s="789"/>
      <c r="K101" s="793"/>
      <c r="L101" s="798"/>
      <c r="M101" s="767"/>
      <c r="N101" s="804"/>
      <c r="O101" s="807"/>
      <c r="P101" s="800"/>
      <c r="Q101" s="97" t="s">
        <v>122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-184</v>
      </c>
      <c r="V101" s="102" t="s">
        <v>123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0"/>
      <c r="G102" s="202"/>
      <c r="H102" s="33"/>
      <c r="I102" s="782"/>
      <c r="J102" s="789"/>
      <c r="K102" s="793"/>
      <c r="L102" s="798"/>
      <c r="M102" s="767"/>
      <c r="N102" s="804"/>
      <c r="O102" s="807"/>
      <c r="P102" s="800"/>
      <c r="Q102" s="103" t="s">
        <v>124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0"/>
      <c r="G103" s="202"/>
      <c r="H103" s="33"/>
      <c r="I103" s="782"/>
      <c r="J103" s="789"/>
      <c r="K103" s="793"/>
      <c r="L103" s="798"/>
      <c r="M103" s="767"/>
      <c r="N103" s="804"/>
      <c r="O103" s="807"/>
      <c r="P103" s="800"/>
      <c r="Q103" s="103" t="s">
        <v>125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0"/>
      <c r="G104" s="202"/>
      <c r="H104" s="33"/>
      <c r="I104" s="782"/>
      <c r="J104" s="789"/>
      <c r="K104" s="793"/>
      <c r="L104" s="798"/>
      <c r="M104" s="767"/>
      <c r="N104" s="804"/>
      <c r="O104" s="807"/>
      <c r="P104" s="800"/>
      <c r="Q104" s="110" t="s">
        <v>126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0"/>
      <c r="G105" s="202"/>
      <c r="H105" s="33"/>
      <c r="I105" s="782"/>
      <c r="J105" s="789"/>
      <c r="K105" s="793"/>
      <c r="L105" s="798"/>
      <c r="M105" s="767"/>
      <c r="N105" s="804"/>
      <c r="O105" s="807"/>
      <c r="P105" s="800"/>
      <c r="Q105" s="114" t="s">
        <v>127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-93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0"/>
      <c r="G106" s="202"/>
      <c r="H106" s="33"/>
      <c r="I106" s="782"/>
      <c r="J106" s="789"/>
      <c r="K106" s="793"/>
      <c r="L106" s="798"/>
      <c r="M106" s="767"/>
      <c r="N106" s="804"/>
      <c r="O106" s="807"/>
      <c r="P106" s="800"/>
      <c r="Q106" s="114" t="s">
        <v>128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-166</v>
      </c>
      <c r="V106" s="120" t="s">
        <v>129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0"/>
      <c r="G107" s="202"/>
      <c r="H107" s="33"/>
      <c r="I107" s="782"/>
      <c r="J107" s="789"/>
      <c r="K107" s="793"/>
      <c r="L107" s="798"/>
      <c r="M107" s="767"/>
      <c r="N107" s="804"/>
      <c r="O107" s="807"/>
      <c r="P107" s="800"/>
      <c r="Q107" s="121" t="s">
        <v>130</v>
      </c>
      <c r="R107" s="122">
        <v>4550.2</v>
      </c>
      <c r="S107" s="194"/>
      <c r="T107" s="122">
        <f>R107-H115</f>
        <v>102.19999999999982</v>
      </c>
      <c r="U107" s="153"/>
      <c r="V107" s="125" t="s">
        <v>123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0"/>
      <c r="G108" s="202"/>
      <c r="H108" s="33"/>
      <c r="I108" s="782"/>
      <c r="J108" s="789"/>
      <c r="K108" s="793"/>
      <c r="L108" s="798"/>
      <c r="M108" s="767"/>
      <c r="N108" s="804"/>
      <c r="O108" s="807"/>
      <c r="P108" s="800"/>
      <c r="Q108" s="126" t="s">
        <v>169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-170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0"/>
      <c r="G109" s="202"/>
      <c r="H109" s="33"/>
      <c r="I109" s="782"/>
      <c r="J109" s="789"/>
      <c r="K109" s="793"/>
      <c r="L109" s="798"/>
      <c r="M109" s="767"/>
      <c r="N109" s="804"/>
      <c r="O109" s="807"/>
      <c r="P109" s="800"/>
      <c r="Q109" s="130" t="s">
        <v>133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134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0"/>
      <c r="G110" s="202"/>
      <c r="H110" s="33"/>
      <c r="I110" s="782"/>
      <c r="J110" s="789"/>
      <c r="K110" s="793"/>
      <c r="L110" s="798"/>
      <c r="M110" s="767"/>
      <c r="N110" s="804"/>
      <c r="O110" s="807"/>
      <c r="P110" s="800"/>
      <c r="Q110" s="130" t="s">
        <v>134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0"/>
      <c r="G111" s="202"/>
      <c r="H111" s="33"/>
      <c r="I111" s="782"/>
      <c r="J111" s="789"/>
      <c r="K111" s="793"/>
      <c r="L111" s="798"/>
      <c r="M111" s="767"/>
      <c r="N111" s="804"/>
      <c r="O111" s="807"/>
      <c r="P111" s="800"/>
      <c r="Q111" s="132" t="s">
        <v>135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-71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0"/>
      <c r="G112" s="202"/>
      <c r="H112" s="33"/>
      <c r="I112" s="782"/>
      <c r="J112" s="789"/>
      <c r="K112" s="793"/>
      <c r="L112" s="798"/>
      <c r="M112" s="767"/>
      <c r="N112" s="804"/>
      <c r="O112" s="807"/>
      <c r="P112" s="800"/>
      <c r="Q112" s="134" t="s">
        <v>136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-169</v>
      </c>
      <c r="V112" s="137" t="s">
        <v>170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0"/>
      <c r="H113" s="33"/>
      <c r="I113" s="782"/>
      <c r="J113" s="789"/>
      <c r="K113" s="793"/>
      <c r="L113" s="798"/>
      <c r="M113" s="767"/>
      <c r="N113" s="804"/>
      <c r="O113" s="807"/>
      <c r="P113" s="800"/>
      <c r="Q113" s="132" t="s">
        <v>138</v>
      </c>
      <c r="R113" s="216"/>
      <c r="S113" s="213">
        <v>45109</v>
      </c>
      <c r="T113" s="218"/>
      <c r="U113" s="241">
        <f>S113-I2</f>
        <v>-168</v>
      </c>
      <c r="V113" s="102" t="s">
        <v>123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0"/>
      <c r="H114" s="33"/>
      <c r="I114" s="782"/>
      <c r="J114" s="789"/>
      <c r="K114" s="793"/>
      <c r="L114" s="798"/>
      <c r="M114" s="767"/>
      <c r="N114" s="804"/>
      <c r="O114" s="807"/>
      <c r="P114" s="800"/>
      <c r="Q114" s="130" t="s">
        <v>139</v>
      </c>
      <c r="R114" s="246"/>
      <c r="S114" s="247">
        <v>45245</v>
      </c>
      <c r="T114" s="246"/>
      <c r="U114" s="248">
        <f>S114-I2</f>
        <v>-32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0"/>
      <c r="G115" s="203" t="s">
        <v>140</v>
      </c>
      <c r="H115" s="36">
        <f>4448+B101</f>
        <v>4448</v>
      </c>
      <c r="I115" s="782"/>
      <c r="J115" s="789"/>
      <c r="K115" s="793"/>
      <c r="L115" s="798"/>
      <c r="M115" s="767"/>
      <c r="N115" s="804"/>
      <c r="O115" s="807"/>
      <c r="P115" s="800"/>
      <c r="Q115" s="249" t="s">
        <v>188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-153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0"/>
      <c r="G116" s="204">
        <f>1895.2+B101</f>
        <v>1895.2</v>
      </c>
      <c r="H116" s="33"/>
      <c r="I116" s="782"/>
      <c r="J116" s="789"/>
      <c r="K116" s="793"/>
      <c r="L116" s="798"/>
      <c r="M116" s="767"/>
      <c r="N116" s="804"/>
      <c r="O116" s="807"/>
      <c r="P116" s="800"/>
      <c r="Q116" s="130" t="s">
        <v>189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-153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70"/>
      <c r="G117" s="203"/>
      <c r="H117" s="33"/>
      <c r="I117" s="782"/>
      <c r="J117" s="789"/>
      <c r="K117" s="793"/>
      <c r="L117" s="798"/>
      <c r="M117" s="767"/>
      <c r="N117" s="804"/>
      <c r="O117" s="807"/>
      <c r="P117" s="800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70"/>
      <c r="G118" s="203" t="s">
        <v>142</v>
      </c>
      <c r="H118" s="33"/>
      <c r="I118" s="782"/>
      <c r="J118" s="789"/>
      <c r="K118" s="793"/>
      <c r="L118" s="798"/>
      <c r="M118" s="767"/>
      <c r="N118" s="804"/>
      <c r="O118" s="807"/>
      <c r="P118" s="800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70"/>
      <c r="G119" s="204">
        <f>4721.2+B101</f>
        <v>4721.2</v>
      </c>
      <c r="H119" s="33"/>
      <c r="I119" s="782"/>
      <c r="J119" s="789"/>
      <c r="K119" s="793"/>
      <c r="L119" s="798"/>
      <c r="M119" s="767"/>
      <c r="N119" s="804"/>
      <c r="O119" s="807"/>
      <c r="P119" s="800"/>
      <c r="Q119" s="760" t="s">
        <v>143</v>
      </c>
      <c r="R119" s="761"/>
      <c r="S119" s="761"/>
      <c r="T119" s="761"/>
      <c r="U119" s="761"/>
      <c r="V119" s="156" t="s">
        <v>146</v>
      </c>
      <c r="W119" s="49"/>
      <c r="Z119" s="197"/>
      <c r="AA119" s="198"/>
    </row>
    <row r="120" spans="1:27" ht="30" customHeight="1">
      <c r="E120" s="19"/>
      <c r="F120" s="770"/>
      <c r="G120" s="202"/>
      <c r="H120" s="33"/>
      <c r="I120" s="782"/>
      <c r="J120" s="789"/>
      <c r="K120" s="793"/>
      <c r="L120" s="798"/>
      <c r="M120" s="767"/>
      <c r="N120" s="804"/>
      <c r="O120" s="807"/>
      <c r="P120" s="800"/>
      <c r="Q120" s="151" t="s">
        <v>144</v>
      </c>
      <c r="R120" s="257">
        <v>4462.3</v>
      </c>
      <c r="S120" s="112"/>
      <c r="T120" s="258">
        <f>R120-H115</f>
        <v>14.300000000000182</v>
      </c>
      <c r="U120" s="230"/>
      <c r="V120" s="102" t="s">
        <v>123</v>
      </c>
      <c r="W120" s="49"/>
      <c r="Z120" s="197"/>
      <c r="AA120" s="198"/>
    </row>
    <row r="121" spans="1:27" ht="30" customHeight="1">
      <c r="E121" s="19"/>
      <c r="F121" s="770"/>
      <c r="G121" s="202"/>
      <c r="H121" s="33"/>
      <c r="I121" s="782"/>
      <c r="J121" s="789"/>
      <c r="K121" s="793"/>
      <c r="L121" s="798"/>
      <c r="M121" s="767"/>
      <c r="N121" s="804"/>
      <c r="O121" s="807"/>
      <c r="P121" s="800"/>
      <c r="Q121" s="130" t="s">
        <v>190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70"/>
      <c r="G122" s="202"/>
      <c r="H122" s="33"/>
      <c r="I122" s="782"/>
      <c r="J122" s="789"/>
      <c r="K122" s="793"/>
      <c r="L122" s="798"/>
      <c r="M122" s="767"/>
      <c r="N122" s="804"/>
      <c r="O122" s="807"/>
      <c r="P122" s="800"/>
      <c r="Q122" s="130" t="s">
        <v>145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313</v>
      </c>
      <c r="V122" s="108"/>
      <c r="W122" s="49"/>
      <c r="Z122" s="197"/>
      <c r="AA122" s="198"/>
    </row>
    <row r="123" spans="1:27" ht="30" customHeight="1">
      <c r="E123" s="19"/>
      <c r="F123" s="770"/>
      <c r="G123" s="202"/>
      <c r="H123" s="33"/>
      <c r="I123" s="782"/>
      <c r="J123" s="789"/>
      <c r="K123" s="793"/>
      <c r="L123" s="798"/>
      <c r="M123" s="767"/>
      <c r="N123" s="804"/>
      <c r="O123" s="807"/>
      <c r="P123" s="800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70"/>
      <c r="G124" s="202"/>
      <c r="H124" s="33"/>
      <c r="I124" s="782"/>
      <c r="J124" s="789"/>
      <c r="K124" s="793"/>
      <c r="L124" s="798"/>
      <c r="M124" s="767"/>
      <c r="N124" s="804"/>
      <c r="O124" s="807"/>
      <c r="P124" s="800"/>
      <c r="Q124" s="808" t="s">
        <v>147</v>
      </c>
      <c r="R124" s="809"/>
      <c r="S124" s="809"/>
      <c r="T124" s="809"/>
      <c r="U124" s="809"/>
      <c r="V124" s="162" t="s">
        <v>149</v>
      </c>
      <c r="W124" s="49"/>
      <c r="Z124" s="197"/>
      <c r="AA124" s="198"/>
    </row>
    <row r="125" spans="1:27" ht="30" customHeight="1">
      <c r="E125" s="19"/>
      <c r="F125" s="770"/>
      <c r="G125" s="202"/>
      <c r="H125" s="33"/>
      <c r="I125" s="782"/>
      <c r="J125" s="789"/>
      <c r="K125" s="793"/>
      <c r="L125" s="798"/>
      <c r="M125" s="767"/>
      <c r="N125" s="804"/>
      <c r="O125" s="807"/>
      <c r="P125" s="800"/>
      <c r="Q125" s="130" t="s">
        <v>191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123</v>
      </c>
      <c r="W125" s="49"/>
      <c r="Z125" s="197"/>
      <c r="AA125" s="198"/>
    </row>
    <row r="126" spans="1:27" ht="30" customHeight="1">
      <c r="E126" s="19"/>
      <c r="F126" s="770"/>
      <c r="G126" s="202"/>
      <c r="H126" s="33"/>
      <c r="I126" s="782"/>
      <c r="J126" s="789"/>
      <c r="K126" s="793"/>
      <c r="L126" s="798"/>
      <c r="M126" s="767"/>
      <c r="N126" s="804"/>
      <c r="O126" s="807"/>
      <c r="P126" s="800"/>
      <c r="Q126" s="163" t="s">
        <v>192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70"/>
      <c r="G127" s="202"/>
      <c r="H127" s="33"/>
      <c r="I127" s="782"/>
      <c r="J127" s="789"/>
      <c r="K127" s="793"/>
      <c r="L127" s="798"/>
      <c r="M127" s="767"/>
      <c r="N127" s="804"/>
      <c r="O127" s="807"/>
      <c r="P127" s="800"/>
      <c r="Q127" s="163" t="s">
        <v>193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70"/>
      <c r="G128" s="202"/>
      <c r="H128" s="33"/>
      <c r="I128" s="782"/>
      <c r="J128" s="789"/>
      <c r="K128" s="793"/>
      <c r="L128" s="798"/>
      <c r="M128" s="767"/>
      <c r="N128" s="804"/>
      <c r="O128" s="807"/>
      <c r="P128" s="800"/>
      <c r="Q128" s="130" t="s">
        <v>194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70"/>
      <c r="G129" s="32"/>
      <c r="H129" s="33"/>
      <c r="I129" s="782"/>
      <c r="J129" s="789"/>
      <c r="K129" s="793"/>
      <c r="L129" s="798"/>
      <c r="M129" s="767"/>
      <c r="N129" s="804"/>
      <c r="O129" s="807"/>
      <c r="P129" s="800"/>
      <c r="Q129" s="130" t="s">
        <v>195</v>
      </c>
      <c r="R129" s="139"/>
      <c r="S129" s="282">
        <v>45321</v>
      </c>
      <c r="T129" s="139"/>
      <c r="U129" s="283">
        <f>S129-I2</f>
        <v>44</v>
      </c>
      <c r="V129" s="172"/>
      <c r="W129" s="49"/>
      <c r="Z129" s="197"/>
      <c r="AA129" s="198"/>
    </row>
    <row r="130" spans="1:27" ht="30" customHeight="1">
      <c r="E130" s="19"/>
      <c r="F130" s="770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196</v>
      </c>
      <c r="R130" s="139"/>
      <c r="S130" s="285">
        <v>45340</v>
      </c>
      <c r="T130" s="286"/>
      <c r="U130" s="287">
        <f>S130-I2</f>
        <v>63</v>
      </c>
      <c r="V130" s="171" t="s">
        <v>154</v>
      </c>
      <c r="W130" s="49"/>
      <c r="Z130" s="292"/>
      <c r="AA130" s="293"/>
    </row>
    <row r="131" spans="1:27" ht="30" customHeight="1">
      <c r="E131" s="19"/>
      <c r="F131" s="771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1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2023-12-16T06:31:59Z</cp:lastPrinted>
  <dcterms:created xsi:type="dcterms:W3CDTF">2022-10-07T06:47:00Z</dcterms:created>
  <dcterms:modified xsi:type="dcterms:W3CDTF">2023-12-16T06:32:11Z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