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<sst xmlns="http://schemas.openxmlformats.org/spreadsheetml/2006/main" count="555" uniqueCount="195">
  <si>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</si>
  <si>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</si>
  <si>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</si>
  <si>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</si>
  <si>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</si>
  <si>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</si>
  <si>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</si>
  <si>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</si>
  <si>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</si>
  <si>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</si>
  <si>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</si>
  <si>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</si>
  <si>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</si>
  <si>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</si>
  <si>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</si>
  <si>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</si>
  <si>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</si>
  <si>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</si>
  <si>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</si>
  <si>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</si>
  <si>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</si>
  <si>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</si>
  <si>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</si>
  <si>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</si>
  <si>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</si>
  <si>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</si>
  <si>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</si>
  <si>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</si>
  <si>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</si>
  <si>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</si>
  <si>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</si>
  <si>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</si>
  <si>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</si>
  <si>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</si>
  <si>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</si>
  <si>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</si>
  <si>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</si>
  <si>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</si>
  <si>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</si>
  <si>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</si>
  <si>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</si>
  <si>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</si>
  <si>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</si>
  <si>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</si>
  <si>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</si>
  <si>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</si>
  <si>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</si>
  <si>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</si>
  <si>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</si>
  <si>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</si>
  <si>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</si>
  <si>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</si>
  <si>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</si>
  <si>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</si>
  <si>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</si>
  <si>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</si>
  <si>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</si>
  <si>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</si>
  <si>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02/10/2023</t>
  </si>
  <si>
    <t>M70-02 s/n: 6737</t>
  </si>
  <si>
    <t>LAST FLOWN 03/10/2023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</si>
  <si>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</si>
  <si>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</si>
  <si>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</si>
  <si>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</si>
  <si>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</si>
  <si>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</si>
  <si>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</si>
  <si>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</si>
  <si>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</si>
  <si>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</si>
  <si>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</si>
  <si>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</si>
  <si>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</si>
  <si>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</si>
  <si>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</si>
  <si>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</si>
  <si>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</si>
  <si>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</si>
  <si>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</si>
  <si>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</si>
  <si>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</si>
  <si>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</si>
  <si>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</si>
  <si>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</si>
  <si>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</si>
  <si>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</si>
  <si>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</si>
  <si>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</si>
  <si>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</si>
  <si>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</si>
  <si>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</si>
  <si>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</si>
  <si>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</si>
  <si>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</si>
  <si>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</si>
  <si>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</si>
  <si>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</si>
  <si>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</si>
  <si>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</si>
  <si>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</si>
  <si>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</si>
  <si>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</si>
  <si>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</si>
  <si>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</si>
  <si>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</si>
  <si>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</si>
  <si>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</si>
  <si>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</si>
  <si>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</si>
  <si>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</si>
  <si>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</si>
  <si>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</si>
  <si>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</si>
  <si>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</si>
  <si>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</si>
  <si>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</si>
  <si>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</si>
  <si>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</si>
  <si>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</si>
  <si>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</si>
  <si>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</si>
  <si>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</si>
  <si>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</si>
  <si>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</si>
  <si>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</si>
  <si>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</si>
  <si>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</si>
  <si>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</si>
  <si>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</si>
  <si>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</si>
  <si>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</si>
  <si>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</si>
  <si>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</si>
  <si>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</si>
  <si>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</si>
  <si>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</si>
  <si>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</si>
  <si>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</si>
  <si>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</si>
  <si>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</si>
  <si>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</si>
  <si>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</si>
  <si>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</si>
  <si>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</si>
  <si>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</si>
  <si>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</si>
  <si>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</si>
  <si>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</si>
  <si>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</si>
  <si>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</si>
  <si>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</si>
  <si>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</si>
  <si>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</si>
  <si>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</si>
  <si>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</si>
  <si>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</si>
  <si>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</si>
  <si>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</si>
  <si>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</si>
  <si>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</si>
  <si>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</si>
  <si>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</si>
  <si>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</si>
  <si>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</si>
  <si>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OCT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</si>
  <si>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</si>
  <si>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</si>
  <si>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</si>
  <si>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</si>
  <si>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</si>
  <si>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</si>
  <si>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</si>
  <si>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</si>
  <si>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</si>
  <si>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</si>
  <si>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</si>
  <si>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</si>
  <si>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</si>
  <si>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</si>
  <si>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</si>
  <si>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</si>
  <si>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</si>
  <si>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</si>
  <si>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OCT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</si>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</sst>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6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62" fillId="0" borderId="0" applyFont="0" applyFill="0" applyBorder="0" applyAlignment="0" applyProtection="0">
      <alignment vertical="center"/>
    </xf>
    <xf numFmtId="177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178" fontId="62" fillId="0" borderId="0" applyFont="0" applyFill="0" applyBorder="0" applyAlignment="0" applyProtection="0">
      <alignment vertical="center"/>
    </xf>
    <xf numFmtId="179" fontId="62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23" borderId="88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89" applyNumberFormat="0" applyFill="0" applyAlignment="0" applyProtection="0">
      <alignment vertical="center"/>
    </xf>
    <xf numFmtId="0" fontId="70" fillId="0" borderId="90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24" borderId="26" applyNumberFormat="0" applyAlignment="0" applyProtection="0">
      <alignment vertical="center"/>
    </xf>
    <xf numFmtId="0" fontId="72" fillId="25" borderId="91" applyNumberFormat="0" applyAlignment="0" applyProtection="0">
      <alignment vertical="center"/>
    </xf>
    <xf numFmtId="0" fontId="73" fillId="25" borderId="26" applyNumberFormat="0" applyAlignment="0" applyProtection="0">
      <alignment vertical="center"/>
    </xf>
    <xf numFmtId="0" fontId="74" fillId="26" borderId="92" applyNumberFormat="0" applyAlignment="0" applyProtection="0">
      <alignment vertical="center"/>
    </xf>
    <xf numFmtId="0" fontId="75" fillId="0" borderId="93" applyNumberFormat="0" applyFill="0" applyAlignment="0" applyProtection="0">
      <alignment vertical="center"/>
    </xf>
    <xf numFmtId="0" fontId="76" fillId="0" borderId="94" applyNumberFormat="0" applyFill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28" fillId="54" borderId="26">
      <protection locked="0"/>
    </xf>
    <xf numFmtId="0" fontId="82" fillId="0" borderId="0">
      <protection locked="0"/>
    </xf>
    <xf numFmtId="0" fontId="2" fillId="0" borderId="0">
      <alignment vertical="center"/>
    </xf>
  </cellStyleXfs>
  <cellXfs count="736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2" fillId="0" borderId="0" xfId="51" applyFont="1">
      <alignment vertical="center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0" fontId="2" fillId="0" borderId="0" xfId="51" applyBorder="1" applyAlignment="1">
      <alignment horizontal="center" vertical="center"/>
    </xf>
    <xf numFmtId="184" fontId="2" fillId="0" borderId="0" xfId="51" applyNumberFormat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0" fontId="2" fillId="0" borderId="0" xfId="51" applyBorder="1">
      <alignment vertical="center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56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7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58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left" vertical="center" wrapText="1"/>
      <protection locked="0"/>
    </xf>
    <xf numFmtId="191" fontId="33" fillId="2" borderId="60" xfId="50" applyNumberFormat="1" applyFont="1" applyFill="1" applyBorder="1" applyAlignment="1">
      <alignment horizontal="center" vertical="center" wrapText="1"/>
      <protection locked="0"/>
    </xf>
    <xf numFmtId="191" fontId="33" fillId="2" borderId="61" xfId="50" applyNumberFormat="1" applyFont="1" applyFill="1" applyBorder="1" applyAlignment="1">
      <alignment horizontal="center" vertical="center" wrapText="1"/>
      <protection locked="0"/>
    </xf>
    <xf numFmtId="191" fontId="33" fillId="2" borderId="62" xfId="50" applyNumberFormat="1" applyFont="1" applyFill="1" applyBorder="1" applyAlignment="1">
      <alignment horizontal="center" vertical="center" wrapText="1"/>
      <protection locked="0"/>
    </xf>
    <xf numFmtId="0" fontId="39" fillId="13" borderId="63" xfId="51" applyFont="1" applyFill="1" applyBorder="1" applyAlignment="1" applyProtection="1">
      <alignment horizontal="center"/>
      <protection locked="0"/>
    </xf>
    <xf numFmtId="0" fontId="36" fillId="0" borderId="64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63" xfId="51" applyFont="1" applyBorder="1" applyAlignment="1" applyProtection="1">
      <alignment horizontal="center"/>
      <protection locked="0"/>
    </xf>
    <xf numFmtId="0" fontId="36" fillId="2" borderId="64" xfId="51" applyFont="1" applyFill="1" applyBorder="1" applyAlignment="1" applyProtection="1">
      <alignment horizontal="center"/>
      <protection locked="0"/>
    </xf>
    <xf numFmtId="0" fontId="37" fillId="13" borderId="65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66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67" xfId="51" applyFont="1" applyFill="1" applyBorder="1" applyAlignment="1" applyProtection="1">
      <alignment horizontal="center" vertical="center" wrapText="1"/>
      <protection locked="0"/>
    </xf>
    <xf numFmtId="0" fontId="52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Fon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68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69" xfId="51" applyNumberFormat="1" applyFont="1" applyBorder="1" applyAlignment="1" applyProtection="1">
      <alignment horizontal="center" vertical="center" wrapText="1"/>
      <protection locked="0"/>
    </xf>
    <xf numFmtId="184" fontId="35" fillId="0" borderId="69" xfId="51" applyNumberFormat="1" applyFont="1" applyBorder="1" applyAlignment="1" applyProtection="1">
      <alignment horizontal="center" vertical="center" wrapText="1"/>
      <protection locked="0"/>
    </xf>
    <xf numFmtId="184" fontId="53" fillId="0" borderId="69" xfId="51" applyNumberFormat="1" applyFont="1" applyBorder="1" applyAlignment="1" applyProtection="1">
      <alignment horizontal="center" vertical="center" wrapText="1"/>
      <protection locked="0"/>
    </xf>
    <xf numFmtId="0" fontId="40" fillId="0" borderId="70" xfId="51" applyFont="1" applyBorder="1" applyAlignment="1" applyProtection="1">
      <alignment horizontal="center" vertical="center" wrapText="1"/>
      <protection locked="0"/>
    </xf>
    <xf numFmtId="184" fontId="53" fillId="0" borderId="71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72" xfId="51" applyNumberFormat="1" applyFont="1" applyBorder="1" applyAlignment="1" applyProtection="1">
      <alignment horizontal="center" vertical="center" wrapText="1"/>
      <protection locked="0"/>
    </xf>
    <xf numFmtId="184" fontId="2" fillId="0" borderId="71" xfId="51" applyNumberFormat="1" applyFont="1" applyBorder="1" applyAlignment="1" applyProtection="1">
      <alignment horizontal="center" vertical="center" wrapText="1"/>
      <protection locked="0"/>
    </xf>
    <xf numFmtId="184" fontId="53" fillId="0" borderId="51" xfId="51" applyNumberFormat="1" applyFont="1" applyBorder="1" applyAlignment="1" applyProtection="1">
      <alignment horizontal="center" vertical="center" wrapText="1"/>
      <protection locked="0"/>
    </xf>
    <xf numFmtId="184" fontId="53" fillId="0" borderId="1" xfId="51" applyNumberFormat="1" applyFont="1" applyBorder="1" applyAlignment="1" applyProtection="1">
      <alignment horizontal="center" vertical="center"/>
      <protection locked="0"/>
    </xf>
    <xf numFmtId="184" fontId="53" fillId="0" borderId="1" xfId="51" applyNumberFormat="1" applyFont="1" applyBorder="1" applyAlignment="1" applyProtection="1">
      <alignment horizontal="center" vertical="center" wrapText="1"/>
      <protection locked="0"/>
    </xf>
    <xf numFmtId="184" fontId="53" fillId="0" borderId="73" xfId="51" applyNumberFormat="1" applyFont="1" applyBorder="1" applyAlignment="1" applyProtection="1">
      <alignment horizontal="center" vertical="center" wrapText="1"/>
      <protection locked="0"/>
    </xf>
    <xf numFmtId="184" fontId="53" fillId="0" borderId="7" xfId="51" applyNumberFormat="1" applyFont="1" applyBorder="1" applyAlignment="1" applyProtection="1">
      <alignment horizontal="center" vertical="center"/>
      <protection locked="0"/>
    </xf>
    <xf numFmtId="184" fontId="53" fillId="0" borderId="7" xfId="51" applyNumberFormat="1" applyFont="1" applyBorder="1" applyAlignment="1" applyProtection="1">
      <alignment horizontal="center" vertical="center" wrapText="1"/>
      <protection locked="0"/>
    </xf>
    <xf numFmtId="184" fontId="53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4" xfId="51" applyNumberFormat="1" applyFont="1" applyBorder="1" applyAlignment="1" applyProtection="1">
      <alignment horizontal="center" vertical="center" wrapText="1"/>
      <protection locked="0"/>
    </xf>
    <xf numFmtId="184" fontId="53" fillId="0" borderId="4" xfId="51" applyNumberFormat="1" applyFont="1" applyBorder="1" applyAlignment="1" applyProtection="1">
      <alignment horizontal="center" vertical="center"/>
      <protection locked="0"/>
    </xf>
    <xf numFmtId="184" fontId="53" fillId="0" borderId="4" xfId="51" applyNumberFormat="1" applyFont="1" applyBorder="1" applyAlignment="1" applyProtection="1">
      <alignment horizontal="center" vertical="center" wrapText="1"/>
      <protection locked="0"/>
    </xf>
    <xf numFmtId="184" fontId="53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on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68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Fon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3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72" xfId="51" applyNumberFormat="1" applyFon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0" xfId="51" applyFont="1" applyFill="1" applyBorder="1" applyAlignment="1" applyProtection="1">
      <alignment horizontal="center" vertical="center" wrapText="1"/>
      <protection locked="0"/>
    </xf>
    <xf numFmtId="184" fontId="35" fillId="0" borderId="71" xfId="51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84" fontId="54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59" xfId="50" applyFont="1" applyFill="1" applyBorder="1" applyAlignment="1">
      <alignment horizontal="center" vertical="center" wrapText="1"/>
      <protection locked="0"/>
    </xf>
    <xf numFmtId="0" fontId="33" fillId="2" borderId="60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5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76" xfId="51" applyFont="1" applyBorder="1" applyAlignment="1" applyProtection="1">
      <alignment horizontal="center" vertical="center" wrapText="1"/>
      <protection locked="0"/>
    </xf>
    <xf numFmtId="0" fontId="36" fillId="13" borderId="69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2" borderId="23" xfId="51" applyFont="1" applyFill="1" applyBorder="1" applyAlignment="1" applyProtection="1">
      <alignment horizontal="center" vertical="center" wrapText="1"/>
      <protection locked="0"/>
    </xf>
    <xf numFmtId="0" fontId="36" fillId="0" borderId="77" xfId="51" applyFont="1" applyBorder="1" applyAlignment="1" applyProtection="1">
      <alignment horizontal="center" vertical="center" wrapText="1"/>
      <protection locked="0"/>
    </xf>
    <xf numFmtId="0" fontId="36" fillId="13" borderId="74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Font="1" applyBorder="1" applyAlignment="1" applyProtection="1">
      <alignment horizontal="center" vertical="center" wrapText="1"/>
      <protection locked="0"/>
    </xf>
    <xf numFmtId="184" fontId="35" fillId="0" borderId="78" xfId="51" applyNumberFormat="1" applyFont="1" applyBorder="1" applyAlignment="1">
      <alignment horizontal="center" vertical="center" wrapText="1"/>
    </xf>
    <xf numFmtId="182" fontId="56" fillId="0" borderId="78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Font="1" applyBorder="1" applyAlignment="1" applyProtection="1">
      <alignment horizontal="center" vertical="center" wrapText="1"/>
      <protection locked="0"/>
    </xf>
    <xf numFmtId="184" fontId="35" fillId="0" borderId="76" xfId="51" applyNumberFormat="1" applyFont="1" applyBorder="1" applyAlignment="1">
      <alignment horizontal="center" vertical="center" wrapText="1"/>
    </xf>
    <xf numFmtId="182" fontId="56" fillId="0" borderId="76" xfId="51" applyNumberFormat="1" applyFont="1" applyBorder="1" applyAlignment="1">
      <alignment horizontal="center" vertical="center" wrapText="1"/>
    </xf>
    <xf numFmtId="9" fontId="35" fillId="2" borderId="69" xfId="51" applyNumberFormat="1" applyFont="1" applyFill="1" applyBorder="1" applyAlignment="1">
      <alignment horizontal="center" vertical="center" wrapText="1"/>
    </xf>
    <xf numFmtId="192" fontId="35" fillId="2" borderId="69" xfId="51" applyNumberFormat="1" applyFont="1" applyFill="1" applyBorder="1" applyAlignment="1">
      <alignment horizontal="center" vertical="center" wrapText="1"/>
    </xf>
    <xf numFmtId="184" fontId="35" fillId="0" borderId="79" xfId="51" applyNumberFormat="1" applyFont="1" applyBorder="1" applyAlignment="1">
      <alignment horizontal="center" vertical="center" wrapText="1"/>
    </xf>
    <xf numFmtId="184" fontId="53" fillId="0" borderId="80" xfId="51" applyNumberFormat="1" applyFont="1" applyBorder="1" applyAlignment="1">
      <alignment horizontal="center" vertical="center" wrapText="1"/>
    </xf>
    <xf numFmtId="184" fontId="53" fillId="0" borderId="76" xfId="51" applyNumberFormat="1" applyFont="1" applyBorder="1" applyAlignment="1">
      <alignment horizontal="center" vertical="center" wrapText="1"/>
    </xf>
    <xf numFmtId="184" fontId="53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3" fillId="0" borderId="77" xfId="51" applyNumberFormat="1" applyFont="1" applyBorder="1" applyAlignment="1">
      <alignment horizontal="center" vertical="center" wrapText="1"/>
    </xf>
    <xf numFmtId="182" fontId="56" fillId="0" borderId="77" xfId="51" applyNumberFormat="1" applyFont="1" applyBorder="1" applyAlignment="1">
      <alignment horizontal="center" vertical="center" wrapText="1"/>
    </xf>
    <xf numFmtId="9" fontId="35" fillId="2" borderId="74" xfId="51" applyNumberFormat="1" applyFont="1" applyFill="1" applyBorder="1" applyAlignment="1">
      <alignment horizontal="center" vertical="center" wrapText="1"/>
    </xf>
    <xf numFmtId="192" fontId="35" fillId="2" borderId="74" xfId="51" applyNumberFormat="1" applyFont="1" applyFill="1" applyBorder="1" applyAlignment="1">
      <alignment horizontal="center" vertical="center" wrapText="1"/>
    </xf>
    <xf numFmtId="184" fontId="57" fillId="0" borderId="47" xfId="51" applyNumberFormat="1" applyFont="1" applyBorder="1" applyAlignment="1" applyProtection="1">
      <alignment horizontal="center" vertical="center" wrapText="1"/>
      <protection locked="0"/>
    </xf>
    <xf numFmtId="184" fontId="57" fillId="0" borderId="50" xfId="51" applyNumberFormat="1" applyFont="1" applyBorder="1" applyAlignment="1" applyProtection="1">
      <alignment horizontal="center" vertical="center" wrapText="1"/>
      <protection locked="0"/>
    </xf>
    <xf numFmtId="184" fontId="53" fillId="0" borderId="72" xfId="51" applyNumberFormat="1" applyFont="1" applyBorder="1" applyAlignment="1" applyProtection="1">
      <alignment horizontal="center" vertical="center" wrapText="1"/>
      <protection locked="0"/>
    </xf>
    <xf numFmtId="184" fontId="53" fillId="0" borderId="29" xfId="51" applyNumberFormat="1" applyFont="1" applyBorder="1" applyAlignment="1" applyProtection="1">
      <alignment horizontal="center" vertical="center" wrapText="1"/>
      <protection locked="0"/>
    </xf>
    <xf numFmtId="0" fontId="58" fillId="2" borderId="0" xfId="51" applyFont="1" applyFill="1" applyAlignment="1" applyProtection="1">
      <alignment horizontal="right"/>
      <protection locked="0"/>
    </xf>
    <xf numFmtId="192" fontId="58" fillId="11" borderId="74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1" xfId="50" applyFont="1" applyFill="1" applyBorder="1" applyAlignment="1">
      <alignment horizontal="center" vertical="center" wrapText="1"/>
      <protection locked="0"/>
    </xf>
    <xf numFmtId="0" fontId="33" fillId="2" borderId="62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59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1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left" vertical="center" wrapText="1"/>
      <protection locked="0"/>
    </xf>
    <xf numFmtId="0" fontId="59" fillId="2" borderId="0" xfId="51" applyFont="1" applyFill="1" applyAlignment="1" applyProtection="1">
      <protection locked="0"/>
    </xf>
    <xf numFmtId="0" fontId="60" fillId="2" borderId="0" xfId="51" applyFont="1" applyFill="1" applyAlignment="1" applyProtection="1">
      <protection locked="0"/>
    </xf>
    <xf numFmtId="0" fontId="60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0" fontId="35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0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1" fillId="2" borderId="20" xfId="50" applyNumberFormat="1" applyFont="1" applyFill="1" applyBorder="1" applyAlignment="1">
      <alignment horizontal="center" vertical="center" wrapText="1"/>
      <protection locked="0"/>
    </xf>
    <xf numFmtId="191" fontId="61" fillId="2" borderId="33" xfId="50" applyNumberFormat="1" applyFont="1" applyFill="1" applyBorder="1" applyAlignment="1">
      <alignment horizontal="center" vertical="center" wrapText="1"/>
      <protection locked="0"/>
    </xf>
    <xf numFmtId="191" fontId="61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59" xfId="50" applyNumberFormat="1" applyFont="1" applyFill="1" applyBorder="1" applyAlignment="1">
      <alignment horizontal="center" vertical="center" wrapText="1"/>
      <protection locked="0"/>
    </xf>
    <xf numFmtId="0" fontId="33" fillId="2" borderId="83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59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84" xfId="50" applyFont="1" applyFill="1" applyBorder="1" applyAlignment="1">
      <alignment horizontal="center" vertical="center" wrapText="1"/>
      <protection locked="0"/>
    </xf>
    <xf numFmtId="0" fontId="33" fillId="2" borderId="85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82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59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59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59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86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59" xfId="50" applyFont="1" applyFill="1" applyBorder="1" applyAlignment="1">
      <alignment horizontal="center" vertical="center"/>
      <protection locked="0"/>
    </xf>
    <xf numFmtId="0" fontId="33" fillId="0" borderId="87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59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tabSelected="1" view="pageBreakPreview" zoomScale="90" zoomScaleNormal="90" workbookViewId="0">
      <selection activeCell="AK13" sqref="AK13"/>
    </sheetView>
  </sheetViews>
  <sheetFormatPr defaultColWidth="9" defaultRowHeight="18" customHeight="1"/>
  <cols>
    <col min="1" max="1" width="9.14285714285714" style="350" customWidth="1"/>
    <col min="2" max="2" width="5.71428571428571" style="350" customWidth="1"/>
    <col min="3" max="3" width="4" style="350" customWidth="1"/>
    <col min="4" max="4" width="3.28571428571429" style="351" customWidth="1"/>
    <col min="5" max="7" width="3.28571428571429" style="352" customWidth="1"/>
    <col min="8" max="8" width="3.28571428571429" style="351" customWidth="1"/>
    <col min="9" max="9" width="3.28571428571429" style="352" customWidth="1"/>
    <col min="10" max="10" width="3.28571428571429" style="353" customWidth="1"/>
    <col min="11" max="11" width="3.28571428571429" style="351" customWidth="1"/>
    <col min="12" max="12" width="3.28571428571429" style="352" customWidth="1"/>
    <col min="13" max="13" width="3.28571428571429" style="353" customWidth="1"/>
    <col min="14" max="14" width="3.28571428571429" style="351" customWidth="1"/>
    <col min="15" max="16" width="3.28571428571429" style="352" customWidth="1"/>
    <col min="17" max="17" width="3.28571428571429" style="354" customWidth="1"/>
    <col min="18" max="36" width="3.28571428571429" style="355" customWidth="1"/>
    <col min="37" max="37" width="3.85714285714286" style="355" customWidth="1"/>
    <col min="38" max="50" width="3.28571428571429" style="355" customWidth="1"/>
    <col min="51" max="59" width="5.71428571428571" style="355" customWidth="1"/>
    <col min="60" max="60" width="6.85714285714286" style="355" customWidth="1"/>
    <col min="61" max="61" width="8.57142857142857" style="355" customWidth="1"/>
    <col min="62" max="63" width="11" style="355" customWidth="1"/>
    <col min="64" max="67" width="2.28571428571429" style="355" customWidth="1"/>
    <col min="68" max="68" width="9" style="355" customWidth="1"/>
    <col min="69" max="257" width="2.28571428571429" style="355" customWidth="1"/>
    <col min="258" max="16384" width="9" style="2"/>
  </cols>
  <sheetData>
    <row r="1" customHeight="1" spans="1:63">
      <c r="A1" s="356"/>
      <c r="B1" s="356"/>
      <c r="C1" s="356"/>
      <c r="D1" s="357"/>
      <c r="E1" s="358"/>
      <c r="F1" s="358"/>
      <c r="G1" s="358"/>
      <c r="H1" s="357"/>
      <c r="I1" s="358"/>
      <c r="J1" s="454"/>
      <c r="K1" s="357"/>
      <c r="L1" s="358"/>
      <c r="M1" s="454"/>
      <c r="N1" s="357"/>
      <c r="O1" s="358"/>
      <c r="P1" s="358"/>
      <c r="Q1" s="46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35"/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598"/>
      <c r="BK1" s="598" t="s">
        <v>0</v>
      </c>
    </row>
    <row r="2" ht="19.5" customHeight="1" spans="1:63">
      <c r="A2" s="359" t="s">
        <v>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</row>
    <row r="3" ht="18.75" customHeight="1" spans="1:63">
      <c r="A3" s="360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</row>
    <row r="4" ht="15" customHeight="1" spans="1:63">
      <c r="A4" s="361" t="s">
        <v>2</v>
      </c>
      <c r="B4" s="361"/>
      <c r="C4" s="361"/>
      <c r="D4" s="361"/>
      <c r="E4" s="362" t="s">
        <v>3</v>
      </c>
      <c r="F4" s="362"/>
      <c r="G4" s="362"/>
      <c r="H4" s="362"/>
      <c r="I4" s="362"/>
      <c r="J4" s="362"/>
      <c r="K4" s="455"/>
      <c r="L4" s="455"/>
      <c r="M4" s="455"/>
      <c r="N4" s="455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</row>
    <row r="5" ht="15" customHeight="1" spans="1:63">
      <c r="A5" s="361" t="s">
        <v>4</v>
      </c>
      <c r="B5" s="361"/>
      <c r="C5" s="361"/>
      <c r="D5" s="361"/>
      <c r="E5" s="363">
        <v>45202</v>
      </c>
      <c r="F5" s="363"/>
      <c r="G5" s="363"/>
      <c r="H5" s="363"/>
      <c r="I5" s="363"/>
      <c r="J5" s="363"/>
      <c r="K5" s="456"/>
      <c r="L5" s="456"/>
      <c r="M5" s="456"/>
      <c r="N5" s="456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485"/>
      <c r="AE5" s="485"/>
      <c r="AF5" s="485"/>
      <c r="AG5" s="485"/>
      <c r="AH5" s="485"/>
      <c r="AI5" s="485"/>
      <c r="AJ5" s="485"/>
      <c r="AK5" s="485"/>
      <c r="AL5" s="485"/>
      <c r="AM5" s="485"/>
      <c r="AN5" s="485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</row>
    <row r="6" ht="15" customHeight="1" spans="1:63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</row>
    <row r="7" customHeight="1" spans="1:63">
      <c r="A7" s="365" t="s">
        <v>5</v>
      </c>
      <c r="B7" s="366"/>
      <c r="C7" s="367" t="s">
        <v>6</v>
      </c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99"/>
      <c r="BF7" s="599"/>
      <c r="BG7" s="599"/>
      <c r="BH7" s="600" t="s">
        <v>9</v>
      </c>
      <c r="BI7" s="600" t="s">
        <v>10</v>
      </c>
      <c r="BJ7" s="601" t="s">
        <v>11</v>
      </c>
      <c r="BK7" s="601" t="s">
        <v>12</v>
      </c>
    </row>
    <row r="8" ht="29.25" customHeight="1" spans="1:63">
      <c r="A8" s="369"/>
      <c r="B8" s="370"/>
      <c r="C8" s="371">
        <v>0</v>
      </c>
      <c r="D8" s="372"/>
      <c r="E8" s="371">
        <v>1</v>
      </c>
      <c r="F8" s="372"/>
      <c r="G8" s="371">
        <v>2</v>
      </c>
      <c r="H8" s="372"/>
      <c r="I8" s="371">
        <v>3</v>
      </c>
      <c r="J8" s="372"/>
      <c r="K8" s="371">
        <v>4</v>
      </c>
      <c r="L8" s="372"/>
      <c r="M8" s="371">
        <v>5</v>
      </c>
      <c r="N8" s="372"/>
      <c r="O8" s="371">
        <v>6</v>
      </c>
      <c r="P8" s="372"/>
      <c r="Q8" s="371">
        <v>7</v>
      </c>
      <c r="R8" s="372"/>
      <c r="S8" s="371">
        <v>8</v>
      </c>
      <c r="T8" s="372"/>
      <c r="U8" s="371">
        <v>9</v>
      </c>
      <c r="V8" s="372"/>
      <c r="W8" s="371">
        <v>10</v>
      </c>
      <c r="X8" s="372"/>
      <c r="Y8" s="371">
        <v>11</v>
      </c>
      <c r="Z8" s="372"/>
      <c r="AA8" s="371">
        <v>12</v>
      </c>
      <c r="AB8" s="372"/>
      <c r="AC8" s="371">
        <v>13</v>
      </c>
      <c r="AD8" s="372"/>
      <c r="AE8" s="371">
        <v>14</v>
      </c>
      <c r="AF8" s="372"/>
      <c r="AG8" s="371">
        <v>15</v>
      </c>
      <c r="AH8" s="372"/>
      <c r="AI8" s="371">
        <v>16</v>
      </c>
      <c r="AJ8" s="372"/>
      <c r="AK8" s="371">
        <v>17</v>
      </c>
      <c r="AL8" s="372"/>
      <c r="AM8" s="371">
        <v>18</v>
      </c>
      <c r="AN8" s="372"/>
      <c r="AO8" s="371">
        <v>19</v>
      </c>
      <c r="AP8" s="372"/>
      <c r="AQ8" s="371">
        <v>20</v>
      </c>
      <c r="AR8" s="372"/>
      <c r="AS8" s="371">
        <v>21</v>
      </c>
      <c r="AT8" s="372"/>
      <c r="AU8" s="371">
        <v>22</v>
      </c>
      <c r="AV8" s="372"/>
      <c r="AW8" s="371">
        <v>23</v>
      </c>
      <c r="AX8" s="540"/>
      <c r="AY8" s="541" t="s">
        <v>13</v>
      </c>
      <c r="AZ8" s="542" t="s">
        <v>14</v>
      </c>
      <c r="BA8" s="543" t="s">
        <v>15</v>
      </c>
      <c r="BB8" s="544" t="s">
        <v>16</v>
      </c>
      <c r="BC8" s="545" t="s">
        <v>17</v>
      </c>
      <c r="BD8" s="546" t="s">
        <v>18</v>
      </c>
      <c r="BE8" s="602" t="s">
        <v>19</v>
      </c>
      <c r="BF8" s="603" t="s">
        <v>20</v>
      </c>
      <c r="BG8" s="604" t="s">
        <v>21</v>
      </c>
      <c r="BH8" s="605"/>
      <c r="BI8" s="605"/>
      <c r="BJ8" s="606"/>
      <c r="BK8" s="606"/>
    </row>
    <row r="9" ht="17.1" customHeight="1" spans="1:63">
      <c r="A9" s="373" t="s">
        <v>22</v>
      </c>
      <c r="B9" s="374" t="s">
        <v>13</v>
      </c>
      <c r="C9" s="375"/>
      <c r="D9" s="376"/>
      <c r="E9" s="377"/>
      <c r="F9" s="378"/>
      <c r="G9" s="377"/>
      <c r="H9" s="378"/>
      <c r="I9" s="377"/>
      <c r="J9" s="378"/>
      <c r="K9" s="377"/>
      <c r="L9" s="378"/>
      <c r="M9" s="377"/>
      <c r="N9" s="378"/>
      <c r="O9" s="375"/>
      <c r="P9" s="378"/>
      <c r="Q9" s="375"/>
      <c r="R9" s="466"/>
      <c r="S9" s="467"/>
      <c r="T9" s="468"/>
      <c r="U9" s="396"/>
      <c r="V9" s="397"/>
      <c r="W9" s="396"/>
      <c r="X9" s="397"/>
      <c r="Y9" s="396"/>
      <c r="Z9" s="397"/>
      <c r="AA9" s="396"/>
      <c r="AB9" s="385"/>
      <c r="AC9" s="377"/>
      <c r="AD9" s="378"/>
      <c r="AE9" s="384"/>
      <c r="AF9" s="385"/>
      <c r="AG9" s="384"/>
      <c r="AH9" s="378"/>
      <c r="AI9" s="384"/>
      <c r="AJ9" s="385"/>
      <c r="AK9" s="384"/>
      <c r="AL9" s="378"/>
      <c r="AM9" s="377"/>
      <c r="AN9" s="378"/>
      <c r="AO9" s="377"/>
      <c r="AP9" s="378"/>
      <c r="AQ9" s="384"/>
      <c r="AR9" s="385"/>
      <c r="AS9" s="384"/>
      <c r="AT9" s="385"/>
      <c r="AU9" s="507"/>
      <c r="AV9" s="508"/>
      <c r="AW9" s="507"/>
      <c r="AX9" s="508"/>
      <c r="AY9" s="547"/>
      <c r="AZ9" s="548"/>
      <c r="BA9" s="507"/>
      <c r="BB9" s="549" t="s">
        <v>23</v>
      </c>
      <c r="BC9" s="550"/>
      <c r="BD9" s="547"/>
      <c r="BE9" s="607"/>
      <c r="BF9" s="578"/>
      <c r="BG9" s="550"/>
      <c r="BH9" s="608">
        <f>BC13+BB12+BA11</f>
        <v>24</v>
      </c>
      <c r="BI9" s="609">
        <f>BH9+BH14</f>
        <v>24</v>
      </c>
      <c r="BJ9" s="610">
        <f>(BH9/24)</f>
        <v>1</v>
      </c>
      <c r="BK9" s="611">
        <f>((BA11+(0.6*BB12))/BI9)</f>
        <v>0.6</v>
      </c>
    </row>
    <row r="10" ht="17.1" customHeight="1" spans="1:63">
      <c r="A10" s="379"/>
      <c r="B10" s="380" t="s">
        <v>14</v>
      </c>
      <c r="C10" s="381"/>
      <c r="D10" s="382"/>
      <c r="E10" s="381"/>
      <c r="F10" s="382"/>
      <c r="G10" s="381"/>
      <c r="H10" s="382"/>
      <c r="I10" s="381"/>
      <c r="J10" s="382"/>
      <c r="K10" s="381"/>
      <c r="L10" s="382"/>
      <c r="M10" s="381"/>
      <c r="N10" s="382"/>
      <c r="O10" s="381"/>
      <c r="P10" s="382"/>
      <c r="Q10" s="381"/>
      <c r="R10" s="382"/>
      <c r="S10" s="384"/>
      <c r="T10" s="385"/>
      <c r="U10" s="384"/>
      <c r="V10" s="385"/>
      <c r="W10" s="384"/>
      <c r="X10" s="385"/>
      <c r="Y10" s="486"/>
      <c r="Z10" s="382"/>
      <c r="AA10" s="381"/>
      <c r="AB10" s="471"/>
      <c r="AC10" s="457"/>
      <c r="AD10" s="471"/>
      <c r="AE10" s="384"/>
      <c r="AF10" s="385"/>
      <c r="AG10" s="384"/>
      <c r="AH10" s="385"/>
      <c r="AI10" s="381"/>
      <c r="AJ10" s="460"/>
      <c r="AK10" s="381"/>
      <c r="AL10" s="382"/>
      <c r="AM10" s="381"/>
      <c r="AN10" s="382"/>
      <c r="AO10" s="381"/>
      <c r="AP10" s="382"/>
      <c r="AQ10" s="381"/>
      <c r="AR10" s="382"/>
      <c r="AS10" s="381"/>
      <c r="AT10" s="382"/>
      <c r="AU10" s="381"/>
      <c r="AV10" s="382"/>
      <c r="AW10" s="381"/>
      <c r="AX10" s="551"/>
      <c r="AY10" s="552"/>
      <c r="AZ10" s="553"/>
      <c r="BA10" s="552"/>
      <c r="BB10" s="552"/>
      <c r="BC10" s="554"/>
      <c r="BD10" s="555"/>
      <c r="BE10" s="612"/>
      <c r="BF10" s="556"/>
      <c r="BG10" s="554"/>
      <c r="BH10" s="613"/>
      <c r="BI10" s="614"/>
      <c r="BJ10" s="615"/>
      <c r="BK10" s="616"/>
    </row>
    <row r="11" ht="17.1" customHeight="1" spans="1:63">
      <c r="A11" s="379"/>
      <c r="B11" s="383" t="s">
        <v>15</v>
      </c>
      <c r="C11" s="384"/>
      <c r="D11" s="385"/>
      <c r="E11" s="384"/>
      <c r="F11" s="385"/>
      <c r="G11" s="384"/>
      <c r="H11" s="385"/>
      <c r="I11" s="384"/>
      <c r="J11" s="385"/>
      <c r="K11" s="384"/>
      <c r="L11" s="385"/>
      <c r="M11" s="384"/>
      <c r="N11" s="385"/>
      <c r="O11" s="384"/>
      <c r="P11" s="385"/>
      <c r="Q11" s="384"/>
      <c r="R11" s="385"/>
      <c r="S11" s="384"/>
      <c r="T11" s="385"/>
      <c r="U11" s="384"/>
      <c r="V11" s="385"/>
      <c r="W11" s="384"/>
      <c r="X11" s="385"/>
      <c r="Y11" s="384"/>
      <c r="Z11" s="385"/>
      <c r="AA11" s="384"/>
      <c r="AB11" s="385"/>
      <c r="AC11" s="384"/>
      <c r="AD11" s="385"/>
      <c r="AE11" s="384"/>
      <c r="AF11" s="385"/>
      <c r="AG11" s="384"/>
      <c r="AH11" s="385"/>
      <c r="AI11" s="384"/>
      <c r="AJ11" s="385"/>
      <c r="AK11" s="384"/>
      <c r="AL11" s="385"/>
      <c r="AM11" s="384"/>
      <c r="AN11" s="385"/>
      <c r="AO11" s="384"/>
      <c r="AP11" s="385"/>
      <c r="AQ11" s="384"/>
      <c r="AR11" s="385"/>
      <c r="AS11" s="384"/>
      <c r="AT11" s="385"/>
      <c r="AU11" s="384"/>
      <c r="AV11" s="385"/>
      <c r="AW11" s="384"/>
      <c r="AX11" s="385"/>
      <c r="AY11" s="556"/>
      <c r="AZ11" s="553"/>
      <c r="BA11" s="552"/>
      <c r="BB11" s="552"/>
      <c r="BC11" s="554"/>
      <c r="BD11" s="555"/>
      <c r="BE11" s="612"/>
      <c r="BF11" s="556"/>
      <c r="BG11" s="554"/>
      <c r="BH11" s="613"/>
      <c r="BI11" s="614"/>
      <c r="BJ11" s="615"/>
      <c r="BK11" s="616"/>
    </row>
    <row r="12" ht="17.1" customHeight="1" spans="1:63">
      <c r="A12" s="379"/>
      <c r="B12" s="386" t="s">
        <v>16</v>
      </c>
      <c r="C12" s="387" t="s">
        <v>24</v>
      </c>
      <c r="D12" s="388" t="s">
        <v>24</v>
      </c>
      <c r="E12" s="387" t="s">
        <v>24</v>
      </c>
      <c r="F12" s="388" t="s">
        <v>24</v>
      </c>
      <c r="G12" s="387" t="s">
        <v>24</v>
      </c>
      <c r="H12" s="388" t="s">
        <v>24</v>
      </c>
      <c r="I12" s="387" t="s">
        <v>24</v>
      </c>
      <c r="J12" s="388" t="s">
        <v>24</v>
      </c>
      <c r="K12" s="387" t="s">
        <v>24</v>
      </c>
      <c r="L12" s="388" t="s">
        <v>24</v>
      </c>
      <c r="M12" s="387" t="s">
        <v>24</v>
      </c>
      <c r="N12" s="388" t="s">
        <v>24</v>
      </c>
      <c r="O12" s="387" t="s">
        <v>24</v>
      </c>
      <c r="P12" s="388" t="s">
        <v>24</v>
      </c>
      <c r="Q12" s="387" t="s">
        <v>24</v>
      </c>
      <c r="R12" s="388" t="s">
        <v>24</v>
      </c>
      <c r="S12" s="387" t="s">
        <v>24</v>
      </c>
      <c r="T12" s="388" t="s">
        <v>24</v>
      </c>
      <c r="U12" s="387" t="s">
        <v>24</v>
      </c>
      <c r="V12" s="388" t="s">
        <v>24</v>
      </c>
      <c r="W12" s="387" t="s">
        <v>24</v>
      </c>
      <c r="X12" s="388" t="s">
        <v>24</v>
      </c>
      <c r="Y12" s="387" t="s">
        <v>24</v>
      </c>
      <c r="Z12" s="388" t="s">
        <v>24</v>
      </c>
      <c r="AA12" s="387" t="s">
        <v>24</v>
      </c>
      <c r="AB12" s="388" t="s">
        <v>24</v>
      </c>
      <c r="AC12" s="409" t="s">
        <v>24</v>
      </c>
      <c r="AD12" s="408" t="s">
        <v>24</v>
      </c>
      <c r="AE12" s="409" t="s">
        <v>24</v>
      </c>
      <c r="AF12" s="388" t="s">
        <v>24</v>
      </c>
      <c r="AG12" s="387" t="s">
        <v>24</v>
      </c>
      <c r="AH12" s="388" t="s">
        <v>24</v>
      </c>
      <c r="AI12" s="407" t="s">
        <v>24</v>
      </c>
      <c r="AJ12" s="475" t="s">
        <v>24</v>
      </c>
      <c r="AK12" s="407" t="s">
        <v>24</v>
      </c>
      <c r="AL12" s="408" t="s">
        <v>24</v>
      </c>
      <c r="AM12" s="409" t="s">
        <v>24</v>
      </c>
      <c r="AN12" s="475" t="s">
        <v>24</v>
      </c>
      <c r="AO12" s="407" t="s">
        <v>24</v>
      </c>
      <c r="AP12" s="475" t="s">
        <v>24</v>
      </c>
      <c r="AQ12" s="407" t="s">
        <v>24</v>
      </c>
      <c r="AR12" s="475" t="s">
        <v>24</v>
      </c>
      <c r="AS12" s="407" t="s">
        <v>24</v>
      </c>
      <c r="AT12" s="475" t="s">
        <v>24</v>
      </c>
      <c r="AU12" s="407" t="s">
        <v>24</v>
      </c>
      <c r="AV12" s="475" t="s">
        <v>24</v>
      </c>
      <c r="AW12" s="407" t="s">
        <v>24</v>
      </c>
      <c r="AX12" s="475" t="s">
        <v>24</v>
      </c>
      <c r="AY12" s="556"/>
      <c r="AZ12" s="553"/>
      <c r="BA12" s="552"/>
      <c r="BB12" s="552">
        <v>24</v>
      </c>
      <c r="BC12" s="554"/>
      <c r="BD12" s="557"/>
      <c r="BE12" s="612"/>
      <c r="BF12" s="556"/>
      <c r="BG12" s="554"/>
      <c r="BH12" s="613"/>
      <c r="BI12" s="614"/>
      <c r="BJ12" s="615"/>
      <c r="BK12" s="616"/>
    </row>
    <row r="13" ht="17.1" customHeight="1" spans="1:63">
      <c r="A13" s="379"/>
      <c r="B13" s="389" t="s">
        <v>17</v>
      </c>
      <c r="C13" s="390"/>
      <c r="D13" s="391"/>
      <c r="E13" s="390"/>
      <c r="F13" s="391"/>
      <c r="G13" s="390"/>
      <c r="H13" s="391"/>
      <c r="I13" s="390"/>
      <c r="J13" s="391"/>
      <c r="K13" s="390"/>
      <c r="L13" s="391"/>
      <c r="M13" s="390"/>
      <c r="N13" s="391"/>
      <c r="O13" s="390"/>
      <c r="P13" s="391"/>
      <c r="Q13" s="390"/>
      <c r="R13" s="391"/>
      <c r="S13" s="390"/>
      <c r="T13" s="391"/>
      <c r="U13" s="390"/>
      <c r="V13" s="391"/>
      <c r="W13" s="390"/>
      <c r="X13" s="391"/>
      <c r="Y13" s="487"/>
      <c r="Z13" s="488"/>
      <c r="AA13" s="390"/>
      <c r="AB13" s="391"/>
      <c r="AC13" s="390"/>
      <c r="AD13" s="391"/>
      <c r="AE13" s="390"/>
      <c r="AF13" s="391"/>
      <c r="AG13" s="390"/>
      <c r="AH13" s="391"/>
      <c r="AI13" s="390"/>
      <c r="AJ13" s="495"/>
      <c r="AK13" s="496"/>
      <c r="AL13" s="391"/>
      <c r="AM13" s="496"/>
      <c r="AN13" s="391"/>
      <c r="AO13" s="390"/>
      <c r="AP13" s="391"/>
      <c r="AQ13" s="390"/>
      <c r="AR13" s="391"/>
      <c r="AS13" s="390"/>
      <c r="AT13" s="391"/>
      <c r="AU13" s="390"/>
      <c r="AV13" s="391"/>
      <c r="AW13" s="390"/>
      <c r="AX13" s="558"/>
      <c r="AY13" s="559"/>
      <c r="AZ13" s="560"/>
      <c r="BA13" s="561"/>
      <c r="BB13" s="561"/>
      <c r="BC13" s="562"/>
      <c r="BD13" s="563"/>
      <c r="BE13" s="583"/>
      <c r="BF13" s="586"/>
      <c r="BG13" s="562"/>
      <c r="BH13" s="617"/>
      <c r="BI13" s="614"/>
      <c r="BJ13" s="615"/>
      <c r="BK13" s="616"/>
    </row>
    <row r="14" ht="17.1" customHeight="1" spans="1:63">
      <c r="A14" s="379"/>
      <c r="B14" s="392" t="s">
        <v>18</v>
      </c>
      <c r="C14" s="393"/>
      <c r="D14" s="394"/>
      <c r="E14" s="393"/>
      <c r="F14" s="394"/>
      <c r="G14" s="393"/>
      <c r="H14" s="394"/>
      <c r="I14" s="393"/>
      <c r="J14" s="394"/>
      <c r="K14" s="393"/>
      <c r="L14" s="394"/>
      <c r="M14" s="393"/>
      <c r="N14" s="394"/>
      <c r="O14" s="393"/>
      <c r="P14" s="394"/>
      <c r="Q14" s="393"/>
      <c r="R14" s="394"/>
      <c r="S14" s="393"/>
      <c r="T14" s="394"/>
      <c r="U14" s="413"/>
      <c r="V14" s="414"/>
      <c r="W14" s="413"/>
      <c r="X14" s="414"/>
      <c r="Y14" s="413"/>
      <c r="Z14" s="414"/>
      <c r="AA14" s="413"/>
      <c r="AB14" s="414"/>
      <c r="AC14" s="393"/>
      <c r="AD14" s="394"/>
      <c r="AE14" s="393"/>
      <c r="AF14" s="414"/>
      <c r="AG14" s="413"/>
      <c r="AH14" s="394"/>
      <c r="AI14" s="413"/>
      <c r="AJ14" s="414"/>
      <c r="AK14" s="413"/>
      <c r="AL14" s="394"/>
      <c r="AM14" s="393"/>
      <c r="AN14" s="414"/>
      <c r="AO14" s="413"/>
      <c r="AP14" s="414"/>
      <c r="AQ14" s="413"/>
      <c r="AR14" s="414"/>
      <c r="AS14" s="413"/>
      <c r="AT14" s="414"/>
      <c r="AU14" s="393"/>
      <c r="AV14" s="394"/>
      <c r="AW14" s="393"/>
      <c r="AX14" s="394"/>
      <c r="AY14" s="564"/>
      <c r="AZ14" s="565"/>
      <c r="BA14" s="566"/>
      <c r="BB14" s="566"/>
      <c r="BC14" s="567"/>
      <c r="BD14" s="564"/>
      <c r="BE14" s="567"/>
      <c r="BF14" s="564"/>
      <c r="BG14" s="567"/>
      <c r="BH14" s="618">
        <f>BD14+BE15+BF16+BG17</f>
        <v>0</v>
      </c>
      <c r="BI14" s="614"/>
      <c r="BJ14" s="615"/>
      <c r="BK14" s="616"/>
    </row>
    <row r="15" ht="17.1" customHeight="1" spans="1:63">
      <c r="A15" s="379"/>
      <c r="B15" s="395" t="s">
        <v>19</v>
      </c>
      <c r="C15" s="396"/>
      <c r="D15" s="397"/>
      <c r="E15" s="396"/>
      <c r="F15" s="397"/>
      <c r="G15" s="396"/>
      <c r="H15" s="397"/>
      <c r="I15" s="396"/>
      <c r="J15" s="397"/>
      <c r="K15" s="396"/>
      <c r="L15" s="397"/>
      <c r="M15" s="396"/>
      <c r="N15" s="397"/>
      <c r="O15" s="396"/>
      <c r="P15" s="397"/>
      <c r="Q15" s="396"/>
      <c r="R15" s="397"/>
      <c r="S15" s="396"/>
      <c r="T15" s="397"/>
      <c r="U15" s="399"/>
      <c r="V15" s="400"/>
      <c r="W15" s="399"/>
      <c r="X15" s="400"/>
      <c r="Y15" s="399"/>
      <c r="Z15" s="400"/>
      <c r="AA15" s="399"/>
      <c r="AB15" s="400"/>
      <c r="AC15" s="399"/>
      <c r="AD15" s="400"/>
      <c r="AE15" s="399"/>
      <c r="AF15" s="400"/>
      <c r="AG15" s="396"/>
      <c r="AH15" s="397"/>
      <c r="AI15" s="396"/>
      <c r="AJ15" s="397"/>
      <c r="AK15" s="396"/>
      <c r="AL15" s="397"/>
      <c r="AM15" s="396"/>
      <c r="AN15" s="397"/>
      <c r="AO15" s="396"/>
      <c r="AP15" s="397"/>
      <c r="AQ15" s="399"/>
      <c r="AR15" s="400"/>
      <c r="AS15" s="399"/>
      <c r="AT15" s="400"/>
      <c r="AU15" s="399"/>
      <c r="AV15" s="400"/>
      <c r="AW15" s="399"/>
      <c r="AX15" s="400"/>
      <c r="AY15" s="557"/>
      <c r="AZ15" s="568"/>
      <c r="BA15" s="569"/>
      <c r="BB15" s="569"/>
      <c r="BC15" s="570"/>
      <c r="BD15" s="557"/>
      <c r="BE15" s="570"/>
      <c r="BF15" s="557"/>
      <c r="BG15" s="570"/>
      <c r="BH15" s="619"/>
      <c r="BI15" s="614"/>
      <c r="BJ15" s="615"/>
      <c r="BK15" s="616"/>
    </row>
    <row r="16" ht="17.1" customHeight="1" spans="1:63">
      <c r="A16" s="379"/>
      <c r="B16" s="398" t="s">
        <v>20</v>
      </c>
      <c r="C16" s="399"/>
      <c r="D16" s="4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84"/>
      <c r="R16" s="385"/>
      <c r="S16" s="384"/>
      <c r="T16" s="385"/>
      <c r="U16" s="384"/>
      <c r="V16" s="469"/>
      <c r="W16" s="470"/>
      <c r="X16" s="469"/>
      <c r="Y16" s="470"/>
      <c r="Z16" s="469"/>
      <c r="AA16" s="384"/>
      <c r="AB16" s="385"/>
      <c r="AC16" s="384"/>
      <c r="AD16" s="385"/>
      <c r="AE16" s="384"/>
      <c r="AF16" s="385"/>
      <c r="AG16" s="384"/>
      <c r="AH16" s="385"/>
      <c r="AI16" s="384"/>
      <c r="AJ16" s="385"/>
      <c r="AK16" s="384"/>
      <c r="AL16" s="385"/>
      <c r="AM16" s="384"/>
      <c r="AN16" s="385"/>
      <c r="AO16" s="384"/>
      <c r="AP16" s="385"/>
      <c r="AQ16" s="384"/>
      <c r="AR16" s="385"/>
      <c r="AS16" s="384"/>
      <c r="AT16" s="385"/>
      <c r="AU16" s="384"/>
      <c r="AV16" s="385"/>
      <c r="AW16" s="384"/>
      <c r="AX16" s="385"/>
      <c r="AY16" s="557"/>
      <c r="AZ16" s="568"/>
      <c r="BA16" s="569"/>
      <c r="BB16" s="569"/>
      <c r="BC16" s="570"/>
      <c r="BD16" s="557"/>
      <c r="BE16" s="570"/>
      <c r="BF16" s="557"/>
      <c r="BG16" s="570"/>
      <c r="BH16" s="619"/>
      <c r="BI16" s="614"/>
      <c r="BJ16" s="615"/>
      <c r="BK16" s="616"/>
    </row>
    <row r="17" ht="17.1" customHeight="1" spans="1:63">
      <c r="A17" s="401"/>
      <c r="B17" s="402" t="s">
        <v>21</v>
      </c>
      <c r="C17" s="403"/>
      <c r="D17" s="404"/>
      <c r="E17" s="403"/>
      <c r="F17" s="404"/>
      <c r="G17" s="403"/>
      <c r="H17" s="404"/>
      <c r="I17" s="403"/>
      <c r="J17" s="404"/>
      <c r="K17" s="403"/>
      <c r="L17" s="404"/>
      <c r="M17" s="403"/>
      <c r="N17" s="404"/>
      <c r="O17" s="457"/>
      <c r="P17" s="458"/>
      <c r="Q17" s="403"/>
      <c r="R17" s="404"/>
      <c r="S17" s="403"/>
      <c r="T17" s="404"/>
      <c r="U17" s="403"/>
      <c r="V17" s="458"/>
      <c r="W17" s="403"/>
      <c r="X17" s="404"/>
      <c r="Y17" s="403"/>
      <c r="Z17" s="404"/>
      <c r="AA17" s="403"/>
      <c r="AB17" s="404"/>
      <c r="AC17" s="403"/>
      <c r="AD17" s="404"/>
      <c r="AE17" s="403"/>
      <c r="AF17" s="404"/>
      <c r="AG17" s="403"/>
      <c r="AH17" s="404"/>
      <c r="AI17" s="403"/>
      <c r="AJ17" s="404"/>
      <c r="AK17" s="403"/>
      <c r="AL17" s="404"/>
      <c r="AM17" s="403"/>
      <c r="AN17" s="404"/>
      <c r="AO17" s="457"/>
      <c r="AP17" s="458"/>
      <c r="AQ17" s="403"/>
      <c r="AR17" s="404"/>
      <c r="AS17" s="403"/>
      <c r="AT17" s="404"/>
      <c r="AU17" s="403"/>
      <c r="AV17" s="404"/>
      <c r="AW17" s="457"/>
      <c r="AX17" s="404"/>
      <c r="AY17" s="571"/>
      <c r="AZ17" s="572"/>
      <c r="BA17" s="573"/>
      <c r="BB17" s="573"/>
      <c r="BC17" s="574"/>
      <c r="BD17" s="571"/>
      <c r="BE17" s="574"/>
      <c r="BF17" s="571"/>
      <c r="BG17" s="620"/>
      <c r="BH17" s="621"/>
      <c r="BI17" s="622"/>
      <c r="BJ17" s="623"/>
      <c r="BK17" s="624"/>
    </row>
    <row r="18" ht="17.1" customHeight="1" spans="1:63">
      <c r="A18" s="373" t="s">
        <v>25</v>
      </c>
      <c r="B18" s="374" t="s">
        <v>13</v>
      </c>
      <c r="C18" s="377"/>
      <c r="D18" s="378"/>
      <c r="E18" s="377"/>
      <c r="F18" s="378"/>
      <c r="G18" s="377"/>
      <c r="H18" s="378"/>
      <c r="I18" s="377"/>
      <c r="J18" s="378"/>
      <c r="K18" s="377"/>
      <c r="L18" s="378"/>
      <c r="M18" s="377"/>
      <c r="N18" s="378"/>
      <c r="O18" s="377"/>
      <c r="P18" s="378"/>
      <c r="Q18" s="377"/>
      <c r="R18" s="471"/>
      <c r="S18" s="457"/>
      <c r="T18" s="397"/>
      <c r="U18" s="396"/>
      <c r="V18" s="397"/>
      <c r="W18" s="396"/>
      <c r="X18" s="472" t="s">
        <v>24</v>
      </c>
      <c r="Y18" s="489" t="s">
        <v>24</v>
      </c>
      <c r="Z18" s="490" t="s">
        <v>24</v>
      </c>
      <c r="AA18" s="384"/>
      <c r="AB18" s="385"/>
      <c r="AC18" s="384"/>
      <c r="AD18" s="400"/>
      <c r="AE18" s="381"/>
      <c r="AF18" s="471"/>
      <c r="AG18" s="457"/>
      <c r="AH18" s="471"/>
      <c r="AI18" s="381"/>
      <c r="AJ18" s="497"/>
      <c r="AK18" s="498"/>
      <c r="AL18" s="499"/>
      <c r="AM18" s="498"/>
      <c r="AN18" s="500"/>
      <c r="AO18" s="377"/>
      <c r="AP18" s="378"/>
      <c r="AQ18" s="384"/>
      <c r="AR18" s="385"/>
      <c r="AS18" s="399"/>
      <c r="AT18" s="499"/>
      <c r="AU18" s="498"/>
      <c r="AV18" s="509"/>
      <c r="AW18" s="416"/>
      <c r="AX18" s="575"/>
      <c r="AY18" s="576">
        <v>1.3</v>
      </c>
      <c r="AZ18" s="549"/>
      <c r="BA18" s="577"/>
      <c r="BB18" s="549" t="s">
        <v>23</v>
      </c>
      <c r="BC18" s="550"/>
      <c r="BD18" s="578"/>
      <c r="BE18" s="625"/>
      <c r="BF18" s="578"/>
      <c r="BG18" s="550"/>
      <c r="BH18" s="608">
        <f>BA20+BB21+BC22</f>
        <v>24</v>
      </c>
      <c r="BI18" s="609">
        <f t="shared" ref="BI18" si="0">BH18+BH23</f>
        <v>24</v>
      </c>
      <c r="BJ18" s="610">
        <f>BH18/24</f>
        <v>1</v>
      </c>
      <c r="BK18" s="611">
        <f>((BA20+(0.6*BB21))/BI18)</f>
        <v>0.6</v>
      </c>
    </row>
    <row r="19" ht="17.1" customHeight="1" spans="1:63">
      <c r="A19" s="379"/>
      <c r="B19" s="380" t="s">
        <v>14</v>
      </c>
      <c r="C19" s="381"/>
      <c r="D19" s="382"/>
      <c r="E19" s="381"/>
      <c r="F19" s="382"/>
      <c r="G19" s="381"/>
      <c r="H19" s="382"/>
      <c r="I19" s="381"/>
      <c r="J19" s="382"/>
      <c r="K19" s="381"/>
      <c r="L19" s="382"/>
      <c r="M19" s="381"/>
      <c r="N19" s="382"/>
      <c r="O19" s="381"/>
      <c r="P19" s="459"/>
      <c r="Q19" s="381"/>
      <c r="R19" s="382"/>
      <c r="S19" s="381"/>
      <c r="T19" s="382"/>
      <c r="U19" s="381"/>
      <c r="V19" s="473"/>
      <c r="W19" s="381"/>
      <c r="X19" s="382"/>
      <c r="Y19" s="491"/>
      <c r="Z19" s="382"/>
      <c r="AA19" s="384"/>
      <c r="AB19" s="382"/>
      <c r="AC19" s="457"/>
      <c r="AD19" s="471"/>
      <c r="AE19" s="381"/>
      <c r="AF19" s="382"/>
      <c r="AG19" s="381"/>
      <c r="AH19" s="382"/>
      <c r="AI19" s="381"/>
      <c r="AJ19" s="382"/>
      <c r="AK19" s="381"/>
      <c r="AL19" s="382"/>
      <c r="AM19" s="381"/>
      <c r="AN19" s="382"/>
      <c r="AO19" s="381"/>
      <c r="AP19" s="460"/>
      <c r="AQ19" s="381"/>
      <c r="AR19" s="460"/>
      <c r="AS19" s="381"/>
      <c r="AT19" s="460"/>
      <c r="AU19" s="381"/>
      <c r="AV19" s="419"/>
      <c r="AW19" s="418"/>
      <c r="AX19" s="579"/>
      <c r="AY19" s="552"/>
      <c r="AZ19" s="552"/>
      <c r="BA19" s="580"/>
      <c r="BB19" s="552"/>
      <c r="BC19" s="554"/>
      <c r="BD19" s="556"/>
      <c r="BE19" s="626"/>
      <c r="BF19" s="556"/>
      <c r="BG19" s="554"/>
      <c r="BH19" s="613"/>
      <c r="BI19" s="614"/>
      <c r="BJ19" s="615"/>
      <c r="BK19" s="616"/>
    </row>
    <row r="20" ht="17.1" customHeight="1" spans="1:63">
      <c r="A20" s="379"/>
      <c r="B20" s="405" t="s">
        <v>15</v>
      </c>
      <c r="C20" s="399"/>
      <c r="D20" s="4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84"/>
      <c r="R20" s="385"/>
      <c r="S20" s="384"/>
      <c r="T20" s="385"/>
      <c r="U20" s="384"/>
      <c r="V20" s="385"/>
      <c r="W20" s="474"/>
      <c r="X20" s="385"/>
      <c r="Y20" s="384"/>
      <c r="Z20" s="385"/>
      <c r="AA20" s="384"/>
      <c r="AB20" s="385"/>
      <c r="AC20" s="384"/>
      <c r="AD20" s="385"/>
      <c r="AE20" s="384"/>
      <c r="AF20" s="385"/>
      <c r="AG20" s="384"/>
      <c r="AH20" s="385"/>
      <c r="AI20" s="384"/>
      <c r="AJ20" s="385"/>
      <c r="AK20" s="384"/>
      <c r="AL20" s="385"/>
      <c r="AM20" s="384"/>
      <c r="AN20" s="385"/>
      <c r="AO20" s="384"/>
      <c r="AP20" s="385"/>
      <c r="AQ20" s="384"/>
      <c r="AR20" s="385"/>
      <c r="AS20" s="384"/>
      <c r="AT20" s="385"/>
      <c r="AU20" s="384"/>
      <c r="AV20" s="385"/>
      <c r="AW20" s="384"/>
      <c r="AX20" s="385"/>
      <c r="AY20" s="556"/>
      <c r="AZ20" s="552"/>
      <c r="BA20" s="552"/>
      <c r="BB20" s="552"/>
      <c r="BC20" s="554"/>
      <c r="BD20" s="556"/>
      <c r="BE20" s="626"/>
      <c r="BF20" s="556"/>
      <c r="BG20" s="554"/>
      <c r="BH20" s="613"/>
      <c r="BI20" s="614"/>
      <c r="BJ20" s="615"/>
      <c r="BK20" s="616"/>
    </row>
    <row r="21" ht="17.1" customHeight="1" spans="1:63">
      <c r="A21" s="379"/>
      <c r="B21" s="406" t="s">
        <v>16</v>
      </c>
      <c r="C21" s="407" t="s">
        <v>24</v>
      </c>
      <c r="D21" s="408" t="s">
        <v>24</v>
      </c>
      <c r="E21" s="409" t="s">
        <v>24</v>
      </c>
      <c r="F21" s="408" t="s">
        <v>24</v>
      </c>
      <c r="G21" s="409" t="s">
        <v>24</v>
      </c>
      <c r="H21" s="408" t="s">
        <v>24</v>
      </c>
      <c r="I21" s="409" t="s">
        <v>24</v>
      </c>
      <c r="J21" s="408" t="s">
        <v>24</v>
      </c>
      <c r="K21" s="387" t="s">
        <v>24</v>
      </c>
      <c r="L21" s="388" t="s">
        <v>24</v>
      </c>
      <c r="M21" s="387" t="s">
        <v>24</v>
      </c>
      <c r="N21" s="388" t="s">
        <v>24</v>
      </c>
      <c r="O21" s="387" t="s">
        <v>24</v>
      </c>
      <c r="P21" s="388" t="s">
        <v>24</v>
      </c>
      <c r="Q21" s="387" t="s">
        <v>24</v>
      </c>
      <c r="R21" s="388" t="s">
        <v>24</v>
      </c>
      <c r="S21" s="387" t="s">
        <v>24</v>
      </c>
      <c r="T21" s="388" t="s">
        <v>24</v>
      </c>
      <c r="U21" s="387" t="s">
        <v>24</v>
      </c>
      <c r="V21" s="388" t="s">
        <v>24</v>
      </c>
      <c r="W21" s="387" t="s">
        <v>24</v>
      </c>
      <c r="X21" s="475" t="s">
        <v>24</v>
      </c>
      <c r="Y21" s="387" t="s">
        <v>24</v>
      </c>
      <c r="Z21" s="388" t="s">
        <v>24</v>
      </c>
      <c r="AA21" s="407" t="s">
        <v>24</v>
      </c>
      <c r="AB21" s="475" t="s">
        <v>24</v>
      </c>
      <c r="AC21" s="407" t="s">
        <v>24</v>
      </c>
      <c r="AD21" s="475" t="s">
        <v>24</v>
      </c>
      <c r="AE21" s="407" t="s">
        <v>24</v>
      </c>
      <c r="AF21" s="475" t="s">
        <v>24</v>
      </c>
      <c r="AG21" s="387" t="s">
        <v>24</v>
      </c>
      <c r="AH21" s="388" t="s">
        <v>24</v>
      </c>
      <c r="AI21" s="387" t="s">
        <v>24</v>
      </c>
      <c r="AJ21" s="388" t="s">
        <v>24</v>
      </c>
      <c r="AK21" s="407" t="s">
        <v>24</v>
      </c>
      <c r="AL21" s="475" t="s">
        <v>24</v>
      </c>
      <c r="AM21" s="407" t="s">
        <v>24</v>
      </c>
      <c r="AN21" s="475" t="s">
        <v>24</v>
      </c>
      <c r="AO21" s="510" t="s">
        <v>24</v>
      </c>
      <c r="AP21" s="511" t="s">
        <v>24</v>
      </c>
      <c r="AQ21" s="407" t="s">
        <v>24</v>
      </c>
      <c r="AR21" s="475" t="s">
        <v>24</v>
      </c>
      <c r="AS21" s="407" t="s">
        <v>24</v>
      </c>
      <c r="AT21" s="475" t="s">
        <v>24</v>
      </c>
      <c r="AU21" s="510" t="s">
        <v>24</v>
      </c>
      <c r="AV21" s="511" t="s">
        <v>24</v>
      </c>
      <c r="AW21" s="407" t="s">
        <v>24</v>
      </c>
      <c r="AX21" s="475" t="s">
        <v>24</v>
      </c>
      <c r="AY21" s="556"/>
      <c r="AZ21" s="552"/>
      <c r="BA21" s="580"/>
      <c r="BB21" s="581">
        <v>24</v>
      </c>
      <c r="BC21" s="554"/>
      <c r="BD21" s="556"/>
      <c r="BE21" s="626"/>
      <c r="BF21" s="556"/>
      <c r="BG21" s="554"/>
      <c r="BH21" s="613"/>
      <c r="BI21" s="614"/>
      <c r="BJ21" s="615"/>
      <c r="BK21" s="616"/>
    </row>
    <row r="22" ht="18.75" customHeight="1" spans="1:63">
      <c r="A22" s="379"/>
      <c r="B22" s="410" t="s">
        <v>17</v>
      </c>
      <c r="C22" s="411"/>
      <c r="D22" s="412"/>
      <c r="E22" s="411"/>
      <c r="F22" s="412"/>
      <c r="G22" s="411"/>
      <c r="H22" s="412"/>
      <c r="I22" s="411"/>
      <c r="J22" s="412"/>
      <c r="K22" s="411"/>
      <c r="L22" s="412"/>
      <c r="M22" s="411"/>
      <c r="N22" s="412"/>
      <c r="O22" s="411"/>
      <c r="P22" s="412"/>
      <c r="Q22" s="411"/>
      <c r="R22" s="412"/>
      <c r="S22" s="411"/>
      <c r="T22" s="412"/>
      <c r="U22" s="390"/>
      <c r="V22" s="391"/>
      <c r="W22" s="390"/>
      <c r="X22" s="391"/>
      <c r="Y22" s="390"/>
      <c r="Z22" s="391"/>
      <c r="AA22" s="390"/>
      <c r="AB22" s="391"/>
      <c r="AC22" s="390"/>
      <c r="AD22" s="391"/>
      <c r="AE22" s="390"/>
      <c r="AF22" s="391"/>
      <c r="AG22" s="390"/>
      <c r="AH22" s="391"/>
      <c r="AI22" s="390"/>
      <c r="AJ22" s="495"/>
      <c r="AK22" s="496"/>
      <c r="AL22" s="391"/>
      <c r="AM22" s="496"/>
      <c r="AN22" s="391"/>
      <c r="AO22" s="390"/>
      <c r="AP22" s="391"/>
      <c r="AQ22" s="390"/>
      <c r="AR22" s="391"/>
      <c r="AS22" s="390"/>
      <c r="AT22" s="391"/>
      <c r="AU22" s="390"/>
      <c r="AV22" s="391"/>
      <c r="AW22" s="390"/>
      <c r="AX22" s="558"/>
      <c r="AY22" s="559"/>
      <c r="AZ22" s="582"/>
      <c r="BA22" s="582"/>
      <c r="BB22" s="582"/>
      <c r="BC22" s="583"/>
      <c r="BD22" s="559"/>
      <c r="BE22" s="627"/>
      <c r="BF22" s="586"/>
      <c r="BG22" s="562"/>
      <c r="BH22" s="617"/>
      <c r="BI22" s="614"/>
      <c r="BJ22" s="615"/>
      <c r="BK22" s="616"/>
    </row>
    <row r="23" ht="17.1" customHeight="1" spans="1:63">
      <c r="A23" s="379"/>
      <c r="B23" s="392" t="s">
        <v>18</v>
      </c>
      <c r="C23" s="413"/>
      <c r="D23" s="414"/>
      <c r="E23" s="413"/>
      <c r="F23" s="414"/>
      <c r="G23" s="413"/>
      <c r="H23" s="414"/>
      <c r="I23" s="413"/>
      <c r="J23" s="414"/>
      <c r="K23" s="413"/>
      <c r="L23" s="414"/>
      <c r="M23" s="413"/>
      <c r="N23" s="414"/>
      <c r="O23" s="413"/>
      <c r="P23" s="414"/>
      <c r="Q23" s="413"/>
      <c r="R23" s="414"/>
      <c r="S23" s="413"/>
      <c r="T23" s="414"/>
      <c r="U23" s="413"/>
      <c r="V23" s="414"/>
      <c r="W23" s="413"/>
      <c r="X23" s="394"/>
      <c r="Y23" s="393"/>
      <c r="Z23" s="394"/>
      <c r="AA23" s="393"/>
      <c r="AB23" s="394"/>
      <c r="AC23" s="393"/>
      <c r="AD23" s="394"/>
      <c r="AE23" s="393"/>
      <c r="AF23" s="394"/>
      <c r="AG23" s="393"/>
      <c r="AH23" s="394"/>
      <c r="AI23" s="413"/>
      <c r="AJ23" s="414"/>
      <c r="AK23" s="413"/>
      <c r="AL23" s="414"/>
      <c r="AM23" s="413"/>
      <c r="AN23" s="414"/>
      <c r="AO23" s="413"/>
      <c r="AP23" s="414"/>
      <c r="AQ23" s="413"/>
      <c r="AR23" s="414"/>
      <c r="AS23" s="413"/>
      <c r="AT23" s="414"/>
      <c r="AU23" s="413"/>
      <c r="AV23" s="414"/>
      <c r="AW23" s="413"/>
      <c r="AX23" s="414"/>
      <c r="AY23" s="557"/>
      <c r="AZ23" s="569"/>
      <c r="BA23" s="569"/>
      <c r="BB23" s="569"/>
      <c r="BC23" s="570"/>
      <c r="BD23" s="557"/>
      <c r="BE23" s="570"/>
      <c r="BF23" s="557"/>
      <c r="BG23" s="570"/>
      <c r="BH23" s="618">
        <f>BD23+BE24+BF25+BG26</f>
        <v>0</v>
      </c>
      <c r="BI23" s="614"/>
      <c r="BJ23" s="615"/>
      <c r="BK23" s="616"/>
    </row>
    <row r="24" ht="17.1" customHeight="1" spans="1:63">
      <c r="A24" s="379"/>
      <c r="B24" s="395" t="s">
        <v>19</v>
      </c>
      <c r="C24" s="396"/>
      <c r="D24" s="397"/>
      <c r="E24" s="396"/>
      <c r="F24" s="397"/>
      <c r="G24" s="396"/>
      <c r="H24" s="397"/>
      <c r="I24" s="396"/>
      <c r="J24" s="397"/>
      <c r="K24" s="396"/>
      <c r="L24" s="397"/>
      <c r="M24" s="396"/>
      <c r="N24" s="397"/>
      <c r="O24" s="396"/>
      <c r="P24" s="397"/>
      <c r="Q24" s="396"/>
      <c r="R24" s="397"/>
      <c r="S24" s="396"/>
      <c r="T24" s="397"/>
      <c r="U24" s="399"/>
      <c r="V24" s="400"/>
      <c r="W24" s="384"/>
      <c r="X24" s="385"/>
      <c r="Y24" s="396"/>
      <c r="Z24" s="397"/>
      <c r="AA24" s="384"/>
      <c r="AB24" s="385"/>
      <c r="AC24" s="384"/>
      <c r="AD24" s="385"/>
      <c r="AE24" s="384"/>
      <c r="AF24" s="385"/>
      <c r="AG24" s="396"/>
      <c r="AH24" s="397"/>
      <c r="AI24" s="396"/>
      <c r="AJ24" s="397"/>
      <c r="AK24" s="396"/>
      <c r="AL24" s="397"/>
      <c r="AM24" s="396"/>
      <c r="AN24" s="397"/>
      <c r="AO24" s="396"/>
      <c r="AP24" s="397"/>
      <c r="AQ24" s="399"/>
      <c r="AR24" s="400"/>
      <c r="AS24" s="399"/>
      <c r="AT24" s="400"/>
      <c r="AU24" s="399"/>
      <c r="AV24" s="400"/>
      <c r="AW24" s="399"/>
      <c r="AX24" s="400"/>
      <c r="AY24" s="557"/>
      <c r="AZ24" s="569"/>
      <c r="BA24" s="569"/>
      <c r="BB24" s="569"/>
      <c r="BC24" s="570"/>
      <c r="BD24" s="557"/>
      <c r="BE24" s="570"/>
      <c r="BF24" s="557"/>
      <c r="BG24" s="570"/>
      <c r="BH24" s="619"/>
      <c r="BI24" s="614"/>
      <c r="BJ24" s="615"/>
      <c r="BK24" s="616"/>
    </row>
    <row r="25" ht="17.1" customHeight="1" spans="1:63">
      <c r="A25" s="379"/>
      <c r="B25" s="398" t="s">
        <v>20</v>
      </c>
      <c r="C25" s="381"/>
      <c r="D25" s="382"/>
      <c r="E25" s="381"/>
      <c r="F25" s="382"/>
      <c r="G25" s="381"/>
      <c r="H25" s="382"/>
      <c r="I25" s="381"/>
      <c r="J25" s="382"/>
      <c r="K25" s="381"/>
      <c r="L25" s="382"/>
      <c r="M25" s="381"/>
      <c r="N25" s="382"/>
      <c r="O25" s="381"/>
      <c r="P25" s="460"/>
      <c r="Q25" s="381"/>
      <c r="R25" s="382"/>
      <c r="S25" s="381"/>
      <c r="T25" s="382"/>
      <c r="U25" s="381"/>
      <c r="V25" s="382"/>
      <c r="W25" s="381"/>
      <c r="X25" s="382"/>
      <c r="Y25" s="381"/>
      <c r="Z25" s="382"/>
      <c r="AA25" s="381"/>
      <c r="AB25" s="382"/>
      <c r="AC25" s="381"/>
      <c r="AD25" s="382"/>
      <c r="AE25" s="381"/>
      <c r="AF25" s="382"/>
      <c r="AG25" s="381"/>
      <c r="AH25" s="382"/>
      <c r="AI25" s="381"/>
      <c r="AJ25" s="471"/>
      <c r="AK25" s="457"/>
      <c r="AL25" s="471"/>
      <c r="AM25" s="486"/>
      <c r="AN25" s="501"/>
      <c r="AO25" s="381"/>
      <c r="AP25" s="382"/>
      <c r="AQ25" s="381"/>
      <c r="AR25" s="382"/>
      <c r="AS25" s="381"/>
      <c r="AT25" s="382"/>
      <c r="AU25" s="381"/>
      <c r="AV25" s="382"/>
      <c r="AW25" s="381"/>
      <c r="AX25" s="382"/>
      <c r="AY25" s="557"/>
      <c r="AZ25" s="569"/>
      <c r="BA25" s="569"/>
      <c r="BB25" s="569"/>
      <c r="BC25" s="570"/>
      <c r="BD25" s="557"/>
      <c r="BE25" s="570"/>
      <c r="BF25" s="557"/>
      <c r="BG25" s="570"/>
      <c r="BH25" s="619"/>
      <c r="BI25" s="614"/>
      <c r="BJ25" s="615"/>
      <c r="BK25" s="616"/>
    </row>
    <row r="26" ht="17.1" customHeight="1" spans="1:75">
      <c r="A26" s="401"/>
      <c r="B26" s="415" t="s">
        <v>21</v>
      </c>
      <c r="C26" s="396"/>
      <c r="D26" s="397"/>
      <c r="E26" s="396"/>
      <c r="F26" s="397"/>
      <c r="G26" s="396"/>
      <c r="H26" s="397"/>
      <c r="I26" s="396"/>
      <c r="J26" s="397"/>
      <c r="K26" s="396"/>
      <c r="L26" s="397"/>
      <c r="M26" s="461"/>
      <c r="N26" s="462"/>
      <c r="O26" s="461"/>
      <c r="P26" s="462"/>
      <c r="Q26" s="461"/>
      <c r="R26" s="462"/>
      <c r="S26" s="461"/>
      <c r="T26" s="462"/>
      <c r="U26" s="476"/>
      <c r="V26" s="477"/>
      <c r="W26" s="476"/>
      <c r="X26" s="477"/>
      <c r="Y26" s="476"/>
      <c r="Z26" s="477"/>
      <c r="AA26" s="476"/>
      <c r="AB26" s="477"/>
      <c r="AC26" s="476"/>
      <c r="AD26" s="477"/>
      <c r="AE26" s="476"/>
      <c r="AF26" s="477"/>
      <c r="AG26" s="461"/>
      <c r="AH26" s="462"/>
      <c r="AI26" s="461"/>
      <c r="AJ26" s="462"/>
      <c r="AK26" s="461"/>
      <c r="AL26" s="462"/>
      <c r="AM26" s="461"/>
      <c r="AN26" s="462"/>
      <c r="AO26" s="461"/>
      <c r="AP26" s="462"/>
      <c r="AQ26" s="476"/>
      <c r="AR26" s="477"/>
      <c r="AS26" s="476"/>
      <c r="AT26" s="477"/>
      <c r="AU26" s="476"/>
      <c r="AV26" s="477"/>
      <c r="AW26" s="399"/>
      <c r="AX26" s="400"/>
      <c r="AY26" s="571"/>
      <c r="AZ26" s="573"/>
      <c r="BA26" s="573"/>
      <c r="BB26" s="573"/>
      <c r="BC26" s="574"/>
      <c r="BD26" s="571"/>
      <c r="BE26" s="574"/>
      <c r="BF26" s="571"/>
      <c r="BG26" s="628"/>
      <c r="BH26" s="621"/>
      <c r="BI26" s="622"/>
      <c r="BJ26" s="623"/>
      <c r="BK26" s="624"/>
      <c r="BW26" s="355" t="s">
        <v>26</v>
      </c>
    </row>
    <row r="27" ht="17.1" customHeight="1" spans="1:63">
      <c r="A27" s="373" t="s">
        <v>27</v>
      </c>
      <c r="B27" s="374" t="s">
        <v>13</v>
      </c>
      <c r="C27" s="416"/>
      <c r="D27" s="417"/>
      <c r="E27" s="416"/>
      <c r="F27" s="417"/>
      <c r="G27" s="416"/>
      <c r="H27" s="417"/>
      <c r="I27" s="416"/>
      <c r="J27" s="417"/>
      <c r="K27" s="416"/>
      <c r="L27" s="417"/>
      <c r="M27" s="463"/>
      <c r="N27" s="464"/>
      <c r="O27" s="463"/>
      <c r="P27" s="464"/>
      <c r="Q27" s="474"/>
      <c r="R27" s="478"/>
      <c r="S27" s="479"/>
      <c r="T27" s="480"/>
      <c r="U27" s="474"/>
      <c r="V27" s="478"/>
      <c r="W27" s="474"/>
      <c r="X27" s="478"/>
      <c r="Y27" s="474"/>
      <c r="Z27" s="478"/>
      <c r="AA27" s="396"/>
      <c r="AB27" s="478"/>
      <c r="AC27" s="479"/>
      <c r="AD27" s="480"/>
      <c r="AE27" s="474"/>
      <c r="AF27" s="478"/>
      <c r="AG27" s="474"/>
      <c r="AH27" s="478"/>
      <c r="AI27" s="479"/>
      <c r="AJ27" s="480"/>
      <c r="AK27" s="479"/>
      <c r="AL27" s="478"/>
      <c r="AM27" s="502"/>
      <c r="AN27" s="397"/>
      <c r="AO27" s="463"/>
      <c r="AP27" s="464"/>
      <c r="AQ27" s="479"/>
      <c r="AR27" s="478"/>
      <c r="AS27" s="474"/>
      <c r="AT27" s="478"/>
      <c r="AU27" s="512"/>
      <c r="AV27" s="509"/>
      <c r="AW27" s="416"/>
      <c r="AX27" s="575"/>
      <c r="AY27" s="576"/>
      <c r="AZ27" s="549"/>
      <c r="BA27" s="549"/>
      <c r="BB27" s="549"/>
      <c r="BC27" s="550"/>
      <c r="BD27" s="578"/>
      <c r="BE27" s="607"/>
      <c r="BF27" s="578"/>
      <c r="BG27" s="550"/>
      <c r="BH27" s="608">
        <f>BA29+BB30+BC31</f>
        <v>0</v>
      </c>
      <c r="BI27" s="609">
        <f t="shared" ref="BI27" si="1">BH27+BH32</f>
        <v>24</v>
      </c>
      <c r="BJ27" s="610">
        <f>BH27/24</f>
        <v>0</v>
      </c>
      <c r="BK27" s="611">
        <f>((BA29+(0.6*BB30))/BI27)</f>
        <v>0</v>
      </c>
    </row>
    <row r="28" ht="17.1" customHeight="1" spans="1:63">
      <c r="A28" s="379"/>
      <c r="B28" s="380" t="s">
        <v>14</v>
      </c>
      <c r="C28" s="418"/>
      <c r="D28" s="419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18"/>
      <c r="P28" s="419"/>
      <c r="Q28" s="381"/>
      <c r="R28" s="382"/>
      <c r="S28" s="381"/>
      <c r="T28" s="382"/>
      <c r="U28" s="457"/>
      <c r="V28" s="471"/>
      <c r="W28" s="457"/>
      <c r="X28" s="471"/>
      <c r="Y28" s="457"/>
      <c r="Z28" s="471"/>
      <c r="AA28" s="384"/>
      <c r="AB28" s="471"/>
      <c r="AC28" s="457"/>
      <c r="AD28" s="471"/>
      <c r="AE28" s="457"/>
      <c r="AF28" s="471"/>
      <c r="AG28" s="457"/>
      <c r="AH28" s="471"/>
      <c r="AI28" s="384"/>
      <c r="AJ28" s="503"/>
      <c r="AK28" s="418"/>
      <c r="AL28" s="419"/>
      <c r="AM28" s="418"/>
      <c r="AN28" s="385"/>
      <c r="AO28" s="418"/>
      <c r="AP28" s="419"/>
      <c r="AQ28" s="418"/>
      <c r="AR28" s="419"/>
      <c r="AS28" s="418"/>
      <c r="AT28" s="419"/>
      <c r="AU28" s="418"/>
      <c r="AV28" s="419"/>
      <c r="AW28" s="418"/>
      <c r="AX28" s="579"/>
      <c r="AY28" s="552"/>
      <c r="AZ28" s="552"/>
      <c r="BA28" s="552"/>
      <c r="BB28" s="552"/>
      <c r="BC28" s="554"/>
      <c r="BD28" s="556"/>
      <c r="BE28" s="612"/>
      <c r="BF28" s="556"/>
      <c r="BG28" s="554"/>
      <c r="BH28" s="613"/>
      <c r="BI28" s="614"/>
      <c r="BJ28" s="615"/>
      <c r="BK28" s="616"/>
    </row>
    <row r="29" ht="17.1" customHeight="1" spans="1:63">
      <c r="A29" s="379"/>
      <c r="B29" s="405" t="s">
        <v>15</v>
      </c>
      <c r="C29" s="384"/>
      <c r="D29" s="385"/>
      <c r="E29" s="384"/>
      <c r="F29" s="385"/>
      <c r="G29" s="384"/>
      <c r="H29" s="385"/>
      <c r="I29" s="384"/>
      <c r="J29" s="385"/>
      <c r="K29" s="384"/>
      <c r="L29" s="385"/>
      <c r="M29" s="384"/>
      <c r="N29" s="385"/>
      <c r="O29" s="384"/>
      <c r="P29" s="385"/>
      <c r="Q29" s="384"/>
      <c r="R29" s="385"/>
      <c r="S29" s="384"/>
      <c r="T29" s="385"/>
      <c r="U29" s="384"/>
      <c r="V29" s="385"/>
      <c r="W29" s="384"/>
      <c r="X29" s="385"/>
      <c r="Y29" s="384"/>
      <c r="Z29" s="385"/>
      <c r="AA29" s="384"/>
      <c r="AB29" s="385"/>
      <c r="AC29" s="384"/>
      <c r="AD29" s="385"/>
      <c r="AE29" s="384"/>
      <c r="AF29" s="385"/>
      <c r="AG29" s="384"/>
      <c r="AH29" s="385"/>
      <c r="AI29" s="384"/>
      <c r="AJ29" s="385"/>
      <c r="AK29" s="384"/>
      <c r="AL29" s="385"/>
      <c r="AM29" s="384"/>
      <c r="AN29" s="385"/>
      <c r="AO29" s="384"/>
      <c r="AP29" s="385"/>
      <c r="AQ29" s="384"/>
      <c r="AR29" s="385"/>
      <c r="AS29" s="384"/>
      <c r="AT29" s="385"/>
      <c r="AU29" s="513"/>
      <c r="AV29" s="419"/>
      <c r="AW29" s="384"/>
      <c r="AX29" s="385"/>
      <c r="AY29" s="556"/>
      <c r="AZ29" s="552"/>
      <c r="BA29" s="552"/>
      <c r="BB29" s="552"/>
      <c r="BC29" s="554"/>
      <c r="BD29" s="556"/>
      <c r="BE29" s="612"/>
      <c r="BF29" s="556"/>
      <c r="BG29" s="554"/>
      <c r="BH29" s="613"/>
      <c r="BI29" s="614"/>
      <c r="BJ29" s="615"/>
      <c r="BK29" s="616"/>
    </row>
    <row r="30" ht="17.1" customHeight="1" spans="1:63">
      <c r="A30" s="379"/>
      <c r="B30" s="386" t="s">
        <v>16</v>
      </c>
      <c r="C30" s="384"/>
      <c r="D30" s="385"/>
      <c r="E30" s="384"/>
      <c r="F30" s="385"/>
      <c r="G30" s="384"/>
      <c r="H30" s="385"/>
      <c r="I30" s="384"/>
      <c r="J30" s="385"/>
      <c r="K30" s="384"/>
      <c r="L30" s="385"/>
      <c r="M30" s="384"/>
      <c r="N30" s="385"/>
      <c r="O30" s="384"/>
      <c r="P30" s="385"/>
      <c r="Q30" s="384"/>
      <c r="R30" s="385"/>
      <c r="S30" s="399"/>
      <c r="T30" s="400"/>
      <c r="U30" s="399"/>
      <c r="V30" s="400"/>
      <c r="W30" s="399"/>
      <c r="X30" s="385"/>
      <c r="Y30" s="384"/>
      <c r="Z30" s="385"/>
      <c r="AA30" s="384"/>
      <c r="AB30" s="385"/>
      <c r="AC30" s="384"/>
      <c r="AD30" s="385"/>
      <c r="AE30" s="384"/>
      <c r="AF30" s="385"/>
      <c r="AG30" s="384"/>
      <c r="AH30" s="385"/>
      <c r="AI30" s="384"/>
      <c r="AJ30" s="385"/>
      <c r="AK30" s="384"/>
      <c r="AL30" s="385"/>
      <c r="AM30" s="384"/>
      <c r="AN30" s="385"/>
      <c r="AO30" s="384"/>
      <c r="AP30" s="385"/>
      <c r="AQ30" s="384"/>
      <c r="AR30" s="385"/>
      <c r="AS30" s="384"/>
      <c r="AU30" s="384"/>
      <c r="AV30" s="419"/>
      <c r="AW30" s="584"/>
      <c r="AY30" s="556"/>
      <c r="AZ30" s="552"/>
      <c r="BA30" s="552"/>
      <c r="BB30" s="552"/>
      <c r="BC30" s="554"/>
      <c r="BD30" s="556"/>
      <c r="BE30" s="612"/>
      <c r="BF30" s="556"/>
      <c r="BG30" s="554"/>
      <c r="BH30" s="613"/>
      <c r="BI30" s="614"/>
      <c r="BJ30" s="615"/>
      <c r="BK30" s="616"/>
    </row>
    <row r="31" ht="17.1" customHeight="1" spans="1:63">
      <c r="A31" s="379"/>
      <c r="B31" s="410" t="s">
        <v>17</v>
      </c>
      <c r="C31" s="420"/>
      <c r="D31" s="421"/>
      <c r="E31" s="420"/>
      <c r="F31" s="421"/>
      <c r="G31" s="420"/>
      <c r="H31" s="421"/>
      <c r="I31" s="420"/>
      <c r="J31" s="421"/>
      <c r="K31" s="420"/>
      <c r="L31" s="421"/>
      <c r="M31" s="420"/>
      <c r="N31" s="421"/>
      <c r="O31" s="420"/>
      <c r="P31" s="421"/>
      <c r="Q31" s="420"/>
      <c r="R31" s="421"/>
      <c r="S31" s="420"/>
      <c r="T31" s="481"/>
      <c r="U31" s="482"/>
      <c r="V31" s="421"/>
      <c r="W31" s="420"/>
      <c r="X31" s="421"/>
      <c r="Y31" s="420"/>
      <c r="Z31" s="421"/>
      <c r="AA31" s="420"/>
      <c r="AB31" s="421"/>
      <c r="AC31" s="420"/>
      <c r="AD31" s="421"/>
      <c r="AE31" s="492"/>
      <c r="AF31" s="421"/>
      <c r="AG31" s="420"/>
      <c r="AH31" s="421"/>
      <c r="AI31" s="420"/>
      <c r="AJ31" s="492"/>
      <c r="AK31" s="420"/>
      <c r="AL31" s="421"/>
      <c r="AM31" s="420"/>
      <c r="AN31" s="421"/>
      <c r="AO31" s="420"/>
      <c r="AP31" s="421"/>
      <c r="AQ31" s="420"/>
      <c r="AR31" s="421"/>
      <c r="AS31" s="420"/>
      <c r="AT31" s="421"/>
      <c r="AU31" s="514"/>
      <c r="AV31" s="515"/>
      <c r="AW31" s="420"/>
      <c r="AX31" s="585"/>
      <c r="AY31" s="586"/>
      <c r="AZ31" s="561"/>
      <c r="BA31" s="561"/>
      <c r="BB31" s="561"/>
      <c r="BC31" s="562"/>
      <c r="BD31" s="586"/>
      <c r="BE31" s="583"/>
      <c r="BF31" s="586"/>
      <c r="BG31" s="562"/>
      <c r="BH31" s="617"/>
      <c r="BI31" s="614"/>
      <c r="BJ31" s="615"/>
      <c r="BK31" s="616"/>
    </row>
    <row r="32" ht="17.1" customHeight="1" spans="1:63">
      <c r="A32" s="379"/>
      <c r="B32" s="392" t="s">
        <v>18</v>
      </c>
      <c r="C32" s="413" t="s">
        <v>24</v>
      </c>
      <c r="D32" s="414" t="s">
        <v>24</v>
      </c>
      <c r="E32" s="413" t="s">
        <v>24</v>
      </c>
      <c r="F32" s="414" t="s">
        <v>24</v>
      </c>
      <c r="G32" s="413" t="s">
        <v>24</v>
      </c>
      <c r="H32" s="414" t="s">
        <v>24</v>
      </c>
      <c r="I32" s="413" t="s">
        <v>24</v>
      </c>
      <c r="J32" s="414" t="s">
        <v>24</v>
      </c>
      <c r="K32" s="413" t="s">
        <v>24</v>
      </c>
      <c r="L32" s="414" t="s">
        <v>24</v>
      </c>
      <c r="M32" s="413" t="s">
        <v>24</v>
      </c>
      <c r="N32" s="414" t="s">
        <v>24</v>
      </c>
      <c r="O32" s="413" t="s">
        <v>24</v>
      </c>
      <c r="P32" s="414" t="s">
        <v>24</v>
      </c>
      <c r="Q32" s="413" t="s">
        <v>24</v>
      </c>
      <c r="R32" s="414" t="s">
        <v>24</v>
      </c>
      <c r="S32" s="413" t="s">
        <v>24</v>
      </c>
      <c r="T32" s="414" t="s">
        <v>24</v>
      </c>
      <c r="U32" s="393" t="s">
        <v>24</v>
      </c>
      <c r="V32" s="394" t="s">
        <v>24</v>
      </c>
      <c r="W32" s="393" t="s">
        <v>24</v>
      </c>
      <c r="X32" s="394" t="s">
        <v>24</v>
      </c>
      <c r="Y32" s="493" t="s">
        <v>24</v>
      </c>
      <c r="Z32" s="494" t="s">
        <v>24</v>
      </c>
      <c r="AA32" s="393" t="s">
        <v>24</v>
      </c>
      <c r="AB32" s="394" t="s">
        <v>24</v>
      </c>
      <c r="AC32" s="393" t="s">
        <v>24</v>
      </c>
      <c r="AD32" s="394" t="s">
        <v>24</v>
      </c>
      <c r="AE32" s="393" t="s">
        <v>24</v>
      </c>
      <c r="AF32" s="394" t="s">
        <v>24</v>
      </c>
      <c r="AG32" s="413" t="s">
        <v>24</v>
      </c>
      <c r="AH32" s="414" t="s">
        <v>24</v>
      </c>
      <c r="AI32" s="413" t="s">
        <v>24</v>
      </c>
      <c r="AJ32" s="414" t="s">
        <v>24</v>
      </c>
      <c r="AK32" s="413" t="s">
        <v>24</v>
      </c>
      <c r="AL32" s="414" t="s">
        <v>24</v>
      </c>
      <c r="AM32" s="413" t="s">
        <v>24</v>
      </c>
      <c r="AN32" s="414" t="s">
        <v>24</v>
      </c>
      <c r="AO32" s="413" t="s">
        <v>24</v>
      </c>
      <c r="AP32" s="414" t="s">
        <v>24</v>
      </c>
      <c r="AQ32" s="393" t="s">
        <v>24</v>
      </c>
      <c r="AR32" s="394" t="s">
        <v>24</v>
      </c>
      <c r="AS32" s="393" t="s">
        <v>24</v>
      </c>
      <c r="AT32" s="394" t="s">
        <v>24</v>
      </c>
      <c r="AU32" s="393" t="s">
        <v>24</v>
      </c>
      <c r="AV32" s="394" t="s">
        <v>24</v>
      </c>
      <c r="AW32" s="393" t="s">
        <v>24</v>
      </c>
      <c r="AX32" s="394" t="s">
        <v>24</v>
      </c>
      <c r="AY32" s="557"/>
      <c r="AZ32" s="569"/>
      <c r="BA32" s="569"/>
      <c r="BB32" s="569"/>
      <c r="BC32" s="570"/>
      <c r="BD32" s="557">
        <v>24</v>
      </c>
      <c r="BE32" s="570"/>
      <c r="BF32" s="557"/>
      <c r="BG32" s="570"/>
      <c r="BH32" s="618">
        <f>BD32+BE33+BF34+BG35</f>
        <v>24</v>
      </c>
      <c r="BI32" s="614"/>
      <c r="BJ32" s="615"/>
      <c r="BK32" s="616"/>
    </row>
    <row r="33" ht="17.1" customHeight="1" spans="1:63">
      <c r="A33" s="379"/>
      <c r="B33" s="395" t="s">
        <v>19</v>
      </c>
      <c r="C33" s="384"/>
      <c r="D33" s="385"/>
      <c r="E33" s="384"/>
      <c r="F33" s="385"/>
      <c r="G33" s="384"/>
      <c r="H33" s="385"/>
      <c r="I33" s="384"/>
      <c r="J33" s="385"/>
      <c r="K33" s="384"/>
      <c r="L33" s="385"/>
      <c r="M33" s="384"/>
      <c r="N33" s="385"/>
      <c r="O33" s="384"/>
      <c r="P33" s="385"/>
      <c r="Q33" s="384"/>
      <c r="R33" s="385"/>
      <c r="S33" s="384"/>
      <c r="T33" s="385"/>
      <c r="U33" s="381"/>
      <c r="V33" s="382"/>
      <c r="W33" s="384"/>
      <c r="X33" s="385"/>
      <c r="Y33" s="384"/>
      <c r="Z33" s="385"/>
      <c r="AA33" s="384"/>
      <c r="AB33" s="385"/>
      <c r="AC33" s="384"/>
      <c r="AD33" s="385"/>
      <c r="AE33" s="384"/>
      <c r="AF33" s="385"/>
      <c r="AG33" s="384"/>
      <c r="AH33" s="385"/>
      <c r="AI33" s="384"/>
      <c r="AJ33" s="385"/>
      <c r="AK33" s="384"/>
      <c r="AL33" s="385"/>
      <c r="AM33" s="384"/>
      <c r="AN33" s="385"/>
      <c r="AO33" s="384"/>
      <c r="AP33" s="385"/>
      <c r="AQ33" s="384"/>
      <c r="AR33" s="385"/>
      <c r="AS33" s="384"/>
      <c r="AT33" s="385"/>
      <c r="AU33" s="384"/>
      <c r="AV33" s="385"/>
      <c r="AW33" s="384"/>
      <c r="AX33" s="385"/>
      <c r="AY33" s="557"/>
      <c r="AZ33" s="569"/>
      <c r="BA33" s="569"/>
      <c r="BB33" s="569"/>
      <c r="BC33" s="570"/>
      <c r="BD33" s="557"/>
      <c r="BE33" s="570"/>
      <c r="BF33" s="557"/>
      <c r="BG33" s="570"/>
      <c r="BH33" s="619"/>
      <c r="BI33" s="614"/>
      <c r="BJ33" s="615"/>
      <c r="BK33" s="616"/>
    </row>
    <row r="34" ht="17.1" customHeight="1" spans="1:63">
      <c r="A34" s="379"/>
      <c r="B34" s="398" t="s">
        <v>20</v>
      </c>
      <c r="C34" s="381"/>
      <c r="D34" s="382"/>
      <c r="E34" s="381"/>
      <c r="F34" s="382"/>
      <c r="G34" s="381"/>
      <c r="H34" s="382"/>
      <c r="I34" s="381"/>
      <c r="J34" s="382"/>
      <c r="K34" s="381"/>
      <c r="L34" s="382"/>
      <c r="M34" s="381"/>
      <c r="N34" s="382"/>
      <c r="O34" s="381"/>
      <c r="P34" s="382"/>
      <c r="Q34" s="381"/>
      <c r="R34" s="382"/>
      <c r="S34" s="381"/>
      <c r="T34" s="382"/>
      <c r="U34" s="381"/>
      <c r="V34" s="382"/>
      <c r="W34" s="381"/>
      <c r="X34" s="382"/>
      <c r="Y34" s="381"/>
      <c r="Z34" s="382"/>
      <c r="AA34" s="381"/>
      <c r="AB34" s="382"/>
      <c r="AC34" s="381"/>
      <c r="AD34" s="382"/>
      <c r="AE34" s="381"/>
      <c r="AF34" s="382"/>
      <c r="AG34" s="381"/>
      <c r="AH34" s="382"/>
      <c r="AI34" s="381"/>
      <c r="AJ34" s="471"/>
      <c r="AK34" s="457"/>
      <c r="AL34" s="471"/>
      <c r="AM34" s="486"/>
      <c r="AN34" s="501"/>
      <c r="AO34" s="381"/>
      <c r="AP34" s="382"/>
      <c r="AQ34" s="381"/>
      <c r="AR34" s="382"/>
      <c r="AS34" s="381"/>
      <c r="AT34" s="382"/>
      <c r="AU34" s="381"/>
      <c r="AV34" s="382"/>
      <c r="AW34" s="381"/>
      <c r="AX34" s="382"/>
      <c r="AY34" s="557"/>
      <c r="AZ34" s="569"/>
      <c r="BA34" s="569"/>
      <c r="BB34" s="569"/>
      <c r="BC34" s="570"/>
      <c r="BD34" s="557"/>
      <c r="BE34" s="570"/>
      <c r="BF34" s="557"/>
      <c r="BG34" s="570"/>
      <c r="BH34" s="619"/>
      <c r="BI34" s="614"/>
      <c r="BJ34" s="615"/>
      <c r="BK34" s="616"/>
    </row>
    <row r="35" ht="17.1" customHeight="1" spans="1:63">
      <c r="A35" s="401"/>
      <c r="B35" s="415" t="s">
        <v>21</v>
      </c>
      <c r="C35" s="422"/>
      <c r="D35" s="423"/>
      <c r="E35" s="422"/>
      <c r="F35" s="423"/>
      <c r="G35" s="422"/>
      <c r="H35" s="423"/>
      <c r="I35" s="422"/>
      <c r="J35" s="423"/>
      <c r="K35" s="422"/>
      <c r="L35" s="423"/>
      <c r="M35" s="422"/>
      <c r="N35" s="423"/>
      <c r="O35" s="422"/>
      <c r="P35" s="423"/>
      <c r="Q35" s="422"/>
      <c r="R35" s="423"/>
      <c r="S35" s="422"/>
      <c r="T35" s="423"/>
      <c r="U35" s="422"/>
      <c r="V35" s="423"/>
      <c r="W35" s="422"/>
      <c r="X35" s="423"/>
      <c r="Y35" s="422"/>
      <c r="Z35" s="423"/>
      <c r="AA35" s="422"/>
      <c r="AB35" s="423"/>
      <c r="AC35" s="422"/>
      <c r="AD35" s="423"/>
      <c r="AE35" s="422"/>
      <c r="AF35" s="423"/>
      <c r="AG35" s="422"/>
      <c r="AH35" s="423"/>
      <c r="AI35" s="422"/>
      <c r="AJ35" s="423"/>
      <c r="AK35" s="476"/>
      <c r="AL35" s="477"/>
      <c r="AM35" s="422"/>
      <c r="AN35" s="423"/>
      <c r="AO35" s="422"/>
      <c r="AP35" s="423"/>
      <c r="AQ35" s="422"/>
      <c r="AR35" s="423"/>
      <c r="AS35" s="422"/>
      <c r="AT35" s="423"/>
      <c r="AU35" s="422"/>
      <c r="AV35" s="423"/>
      <c r="AW35" s="422"/>
      <c r="AX35" s="587"/>
      <c r="AY35" s="571"/>
      <c r="AZ35" s="573"/>
      <c r="BA35" s="573"/>
      <c r="BB35" s="573"/>
      <c r="BC35" s="574"/>
      <c r="BD35" s="571"/>
      <c r="BE35" s="574"/>
      <c r="BF35" s="571"/>
      <c r="BG35" s="574"/>
      <c r="BH35" s="621"/>
      <c r="BI35" s="622"/>
      <c r="BJ35" s="623"/>
      <c r="BK35" s="624"/>
    </row>
    <row r="36" ht="23.25" customHeight="1" spans="1:63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360"/>
      <c r="AZ36" s="360"/>
      <c r="BA36" s="588"/>
      <c r="BB36" s="588"/>
      <c r="BC36" s="360"/>
      <c r="BD36" s="360"/>
      <c r="BE36" s="360"/>
      <c r="BG36" s="360"/>
      <c r="BH36" s="360"/>
      <c r="BI36" s="629" t="s">
        <v>28</v>
      </c>
      <c r="BJ36" s="630">
        <f>AVERAGE(BJ9:BJ35)</f>
        <v>0.666666666666667</v>
      </c>
      <c r="BK36" s="630">
        <f>AVERAGE(BK9:BK35)</f>
        <v>0.4</v>
      </c>
    </row>
    <row r="37" customHeight="1" spans="1:63">
      <c r="A37" s="426" t="s">
        <v>29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426" t="s">
        <v>30</v>
      </c>
      <c r="BE37" s="360"/>
      <c r="BF37" s="360"/>
      <c r="BG37" s="360"/>
      <c r="BH37" s="360"/>
      <c r="BI37" s="360"/>
      <c r="BJ37" s="360"/>
      <c r="BK37" s="360"/>
    </row>
    <row r="38" customHeight="1" spans="1:63">
      <c r="A38" s="360"/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</row>
    <row r="39" customHeight="1" spans="1:63">
      <c r="A39" s="427" t="s">
        <v>31</v>
      </c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427" t="s">
        <v>31</v>
      </c>
      <c r="BE39" s="631"/>
      <c r="BF39" s="631"/>
      <c r="BG39" s="631"/>
      <c r="BH39" s="631"/>
      <c r="BI39" s="428"/>
      <c r="BJ39" s="506"/>
      <c r="BK39" s="506"/>
    </row>
    <row r="40" customHeight="1" spans="1:63">
      <c r="A40" s="427" t="s">
        <v>32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427" t="s">
        <v>32</v>
      </c>
      <c r="BE40" s="429"/>
      <c r="BF40" s="429"/>
      <c r="BG40" s="429"/>
      <c r="BH40" s="429"/>
      <c r="BI40" s="429"/>
      <c r="BJ40" s="429"/>
      <c r="BK40" s="429"/>
    </row>
    <row r="41" ht="10.5" customHeight="1" spans="1:63">
      <c r="A41" s="360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</row>
    <row r="42" ht="30" customHeight="1" spans="1:63">
      <c r="A42" s="360"/>
      <c r="B42" s="360" t="s">
        <v>33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</row>
    <row r="43" customHeight="1" spans="1:63">
      <c r="A43" s="360"/>
      <c r="B43" s="430" t="s">
        <v>13</v>
      </c>
      <c r="C43" s="431"/>
      <c r="D43" s="432" t="s">
        <v>34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483" t="s">
        <v>18</v>
      </c>
      <c r="S43" s="484"/>
      <c r="T43" s="431"/>
      <c r="U43" s="432" t="s">
        <v>35</v>
      </c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483" t="s">
        <v>36</v>
      </c>
      <c r="AJ43" s="484"/>
      <c r="AK43" s="504"/>
      <c r="AL43" s="432" t="s">
        <v>37</v>
      </c>
      <c r="AM43" s="435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</row>
    <row r="44" customHeight="1" spans="1:63">
      <c r="A44" s="360"/>
      <c r="B44" s="430" t="s">
        <v>14</v>
      </c>
      <c r="C44" s="431"/>
      <c r="D44" s="432" t="s">
        <v>38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483" t="s">
        <v>19</v>
      </c>
      <c r="S44" s="484"/>
      <c r="T44" s="431"/>
      <c r="U44" s="432" t="s">
        <v>39</v>
      </c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483" t="s">
        <v>17</v>
      </c>
      <c r="AJ44" s="484"/>
      <c r="AK44" s="505"/>
      <c r="AL44" s="360" t="s">
        <v>40</v>
      </c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</row>
    <row r="45" customHeight="1" spans="1:63">
      <c r="A45" s="360"/>
      <c r="B45" s="430" t="s">
        <v>15</v>
      </c>
      <c r="C45" s="431"/>
      <c r="D45" s="432" t="s">
        <v>41</v>
      </c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483" t="s">
        <v>20</v>
      </c>
      <c r="S45" s="484"/>
      <c r="T45" s="431"/>
      <c r="U45" s="432" t="s">
        <v>42</v>
      </c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505"/>
      <c r="AJ45" s="505"/>
      <c r="AK45" s="505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</row>
    <row r="46" customHeight="1" spans="1:63">
      <c r="A46" s="360"/>
      <c r="B46" s="430" t="s">
        <v>16</v>
      </c>
      <c r="C46" s="431"/>
      <c r="D46" s="432" t="s">
        <v>43</v>
      </c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483" t="s">
        <v>21</v>
      </c>
      <c r="S46" s="484"/>
      <c r="T46" s="431"/>
      <c r="U46" s="432" t="s">
        <v>44</v>
      </c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426" t="s">
        <v>45</v>
      </c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</row>
    <row r="47" customHeight="1" spans="1:63">
      <c r="A47" s="360"/>
      <c r="B47" s="430" t="s">
        <v>46</v>
      </c>
      <c r="C47" s="431"/>
      <c r="D47" s="432" t="s">
        <v>47</v>
      </c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483" t="s">
        <v>48</v>
      </c>
      <c r="S47" s="484"/>
      <c r="T47" s="431"/>
      <c r="U47" s="432" t="s">
        <v>49</v>
      </c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506" t="s">
        <v>50</v>
      </c>
      <c r="AK47" s="506"/>
      <c r="AL47" s="506"/>
      <c r="AM47" s="506"/>
      <c r="AN47" s="506"/>
      <c r="AO47" s="506"/>
      <c r="AP47" s="506"/>
      <c r="AQ47" s="506"/>
      <c r="AR47" s="506"/>
      <c r="AS47" s="360"/>
      <c r="AT47" s="360"/>
      <c r="AU47" s="360"/>
      <c r="AV47" s="360"/>
      <c r="AW47" s="360"/>
      <c r="AX47" s="360"/>
      <c r="AY47" s="360"/>
      <c r="AZ47" s="506" t="s">
        <v>51</v>
      </c>
      <c r="BA47" s="506"/>
      <c r="BB47" s="506"/>
      <c r="BC47" s="506"/>
      <c r="BD47" s="506"/>
      <c r="BE47" s="506"/>
      <c r="BF47" s="360"/>
      <c r="BG47" s="360"/>
      <c r="BH47" s="360"/>
      <c r="BI47" s="360"/>
      <c r="BJ47" s="360"/>
      <c r="BK47" s="360"/>
    </row>
    <row r="48" customHeight="1" spans="1:63">
      <c r="A48" s="360"/>
      <c r="B48" s="433"/>
      <c r="C48" s="431"/>
      <c r="D48" s="432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433"/>
      <c r="S48" s="433"/>
      <c r="T48" s="431"/>
      <c r="U48" s="432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506">
        <v>24</v>
      </c>
      <c r="AL48" s="506"/>
      <c r="AM48" s="506"/>
      <c r="AN48" s="506"/>
      <c r="AO48" s="506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506">
        <v>24</v>
      </c>
      <c r="BB48" s="506"/>
      <c r="BC48" s="506"/>
      <c r="BD48" s="506"/>
      <c r="BE48" s="360"/>
      <c r="BF48" s="360"/>
      <c r="BG48" s="360"/>
      <c r="BH48" s="360"/>
      <c r="BI48" s="360"/>
      <c r="BJ48" s="360"/>
      <c r="BK48" s="360"/>
    </row>
    <row r="49" customHeight="1" spans="1:63">
      <c r="A49" s="360"/>
      <c r="B49" s="433"/>
      <c r="C49" s="431"/>
      <c r="D49" s="432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433"/>
      <c r="S49" s="433"/>
      <c r="T49" s="431"/>
      <c r="U49" s="432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506"/>
      <c r="BB49" s="506"/>
      <c r="BC49" s="506"/>
      <c r="BD49" s="506"/>
      <c r="BE49" s="360"/>
      <c r="BF49" s="360"/>
      <c r="BG49" s="360"/>
      <c r="BH49" s="360"/>
      <c r="BI49" s="360"/>
      <c r="BJ49" s="360"/>
      <c r="BK49" s="360"/>
    </row>
    <row r="50" customHeight="1" spans="1:63">
      <c r="A50" s="360"/>
      <c r="B50" s="360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</row>
    <row r="51" ht="7.5" customHeight="1" spans="1:63">
      <c r="A51" s="356"/>
      <c r="B51" s="356"/>
      <c r="C51" s="356"/>
      <c r="D51" s="357"/>
      <c r="E51" s="358"/>
      <c r="F51" s="358"/>
      <c r="G51" s="358"/>
      <c r="H51" s="357"/>
      <c r="I51" s="358"/>
      <c r="J51" s="454"/>
      <c r="K51" s="357"/>
      <c r="L51" s="358"/>
      <c r="M51" s="454"/>
      <c r="N51" s="357"/>
      <c r="O51" s="358"/>
      <c r="P51" s="358"/>
      <c r="Q51" s="46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  <c r="BI51" s="435"/>
      <c r="BJ51" s="435"/>
      <c r="BK51" s="435"/>
    </row>
    <row r="52" hidden="1" customHeight="1" spans="1:63">
      <c r="A52" s="434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434"/>
      <c r="T52" s="434"/>
      <c r="U52" s="434"/>
      <c r="V52" s="434"/>
      <c r="W52" s="434"/>
      <c r="X52" s="434"/>
      <c r="Y52" s="434"/>
      <c r="Z52" s="434"/>
      <c r="AA52" s="434"/>
      <c r="AB52" s="434"/>
      <c r="AC52" s="434"/>
      <c r="AD52" s="434"/>
      <c r="AE52" s="434"/>
      <c r="AF52" s="434"/>
      <c r="AG52" s="434"/>
      <c r="AH52" s="434"/>
      <c r="AI52" s="434"/>
      <c r="AJ52" s="434"/>
      <c r="AK52" s="434"/>
      <c r="AL52" s="434"/>
      <c r="AM52" s="434"/>
      <c r="AN52" s="434"/>
      <c r="AO52" s="434"/>
      <c r="AP52" s="434"/>
      <c r="AQ52" s="434"/>
      <c r="AR52" s="434"/>
      <c r="AS52" s="434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4"/>
      <c r="BH52" s="434"/>
      <c r="BI52" s="434"/>
      <c r="BJ52" s="434"/>
      <c r="BK52" s="434"/>
    </row>
    <row r="53" hidden="1" customHeight="1" spans="1:63">
      <c r="A53" s="435"/>
      <c r="B53" s="356"/>
      <c r="C53" s="356"/>
      <c r="D53" s="357"/>
      <c r="E53" s="358"/>
      <c r="F53" s="358"/>
      <c r="G53" s="358"/>
      <c r="H53" s="357"/>
      <c r="I53" s="358"/>
      <c r="J53" s="454"/>
      <c r="K53" s="357"/>
      <c r="L53" s="358"/>
      <c r="M53" s="454"/>
      <c r="N53" s="357"/>
      <c r="O53" s="358"/>
      <c r="P53" s="358"/>
      <c r="Q53" s="46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5"/>
      <c r="AZ53" s="435"/>
      <c r="BA53" s="435"/>
      <c r="BB53" s="435"/>
      <c r="BC53" s="435"/>
      <c r="BD53" s="435"/>
      <c r="BE53" s="435"/>
      <c r="BF53" s="435"/>
      <c r="BG53" s="435"/>
      <c r="BH53" s="435"/>
      <c r="BI53" s="435"/>
      <c r="BJ53" s="435"/>
      <c r="BK53" s="435"/>
    </row>
    <row r="54" s="349" customFormat="1" customHeight="1" spans="1:63">
      <c r="A54" s="436" t="s">
        <v>5</v>
      </c>
      <c r="B54" s="437" t="s">
        <v>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8"/>
      <c r="AM54" s="438"/>
      <c r="AN54" s="438"/>
      <c r="AO54" s="438"/>
      <c r="AP54" s="516"/>
      <c r="AQ54" s="436" t="s">
        <v>53</v>
      </c>
      <c r="AR54" s="438"/>
      <c r="AS54" s="438"/>
      <c r="AT54" s="438"/>
      <c r="AU54" s="516"/>
      <c r="AV54" s="436" t="s">
        <v>54</v>
      </c>
      <c r="AW54" s="438"/>
      <c r="AX54" s="438"/>
      <c r="AY54" s="438"/>
      <c r="AZ54" s="438"/>
      <c r="BA54" s="438"/>
      <c r="BB54" s="438"/>
      <c r="BC54" s="516"/>
      <c r="BD54" s="436" t="s">
        <v>55</v>
      </c>
      <c r="BE54" s="438"/>
      <c r="BF54" s="438"/>
      <c r="BG54" s="438"/>
      <c r="BH54" s="438"/>
      <c r="BI54" s="438"/>
      <c r="BJ54" s="438"/>
      <c r="BK54" s="516"/>
    </row>
    <row r="55" ht="27" customHeight="1" spans="1:63">
      <c r="A55" s="439" t="s">
        <v>56</v>
      </c>
      <c r="B55" s="440">
        <v>1</v>
      </c>
      <c r="C55" s="441" t="s">
        <v>57</v>
      </c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517"/>
      <c r="AQ55" s="518">
        <v>24</v>
      </c>
      <c r="AR55" s="519"/>
      <c r="AS55" s="519"/>
      <c r="AT55" s="519"/>
      <c r="AU55" s="520"/>
      <c r="AV55" s="521"/>
      <c r="AW55" s="589"/>
      <c r="AX55" s="589"/>
      <c r="AY55" s="589"/>
      <c r="AZ55" s="589"/>
      <c r="BA55" s="589"/>
      <c r="BB55" s="589"/>
      <c r="BC55" s="590"/>
      <c r="BD55" s="591" t="s">
        <v>58</v>
      </c>
      <c r="BE55" s="632"/>
      <c r="BF55" s="632"/>
      <c r="BG55" s="632"/>
      <c r="BH55" s="632"/>
      <c r="BI55" s="632"/>
      <c r="BJ55" s="632"/>
      <c r="BK55" s="633"/>
    </row>
    <row r="56" ht="23.1" customHeight="1" spans="1:63">
      <c r="A56" s="443"/>
      <c r="B56" s="444"/>
      <c r="C56" s="441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517"/>
      <c r="AQ56" s="522"/>
      <c r="AR56" s="523"/>
      <c r="AS56" s="523"/>
      <c r="AT56" s="523"/>
      <c r="AU56" s="524"/>
      <c r="AV56" s="525"/>
      <c r="AW56" s="592"/>
      <c r="AX56" s="592"/>
      <c r="AY56" s="592"/>
      <c r="AZ56" s="592"/>
      <c r="BA56" s="592"/>
      <c r="BB56" s="592"/>
      <c r="BC56" s="593"/>
      <c r="BD56" s="525"/>
      <c r="BE56" s="592"/>
      <c r="BF56" s="592"/>
      <c r="BG56" s="592"/>
      <c r="BH56" s="592"/>
      <c r="BI56" s="592"/>
      <c r="BJ56" s="592"/>
      <c r="BK56" s="593"/>
    </row>
    <row r="57" ht="23.1" customHeight="1" spans="1:63">
      <c r="A57" s="445"/>
      <c r="B57" s="446"/>
      <c r="C57" s="441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517"/>
      <c r="AQ57" s="522"/>
      <c r="AR57" s="523"/>
      <c r="AS57" s="523"/>
      <c r="AT57" s="523"/>
      <c r="AU57" s="524"/>
      <c r="AV57" s="525"/>
      <c r="AW57" s="592"/>
      <c r="AX57" s="592"/>
      <c r="AY57" s="592"/>
      <c r="AZ57" s="592"/>
      <c r="BA57" s="592"/>
      <c r="BB57" s="592"/>
      <c r="BC57" s="593"/>
      <c r="BD57" s="525"/>
      <c r="BE57" s="592"/>
      <c r="BF57" s="592"/>
      <c r="BG57" s="592"/>
      <c r="BH57" s="592"/>
      <c r="BI57" s="592"/>
      <c r="BJ57" s="592"/>
      <c r="BK57" s="593"/>
    </row>
    <row r="58" ht="23.1" customHeight="1" spans="1:63">
      <c r="A58" s="445"/>
      <c r="B58" s="446"/>
      <c r="C58" s="441"/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517"/>
      <c r="AQ58" s="522"/>
      <c r="AR58" s="523"/>
      <c r="AS58" s="523"/>
      <c r="AT58" s="523"/>
      <c r="AU58" s="524"/>
      <c r="AV58" s="525"/>
      <c r="AW58" s="592"/>
      <c r="AX58" s="592"/>
      <c r="AY58" s="592"/>
      <c r="AZ58" s="592"/>
      <c r="BA58" s="592"/>
      <c r="BB58" s="592"/>
      <c r="BC58" s="593"/>
      <c r="BD58" s="525"/>
      <c r="BE58" s="592"/>
      <c r="BF58" s="592"/>
      <c r="BG58" s="592"/>
      <c r="BH58" s="592"/>
      <c r="BI58" s="592"/>
      <c r="BJ58" s="592"/>
      <c r="BK58" s="593"/>
    </row>
    <row r="59" ht="23.1" customHeight="1" spans="1:63">
      <c r="A59" s="445"/>
      <c r="B59" s="446"/>
      <c r="C59" s="441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517"/>
      <c r="AQ59" s="522"/>
      <c r="AR59" s="523"/>
      <c r="AS59" s="523"/>
      <c r="AT59" s="523"/>
      <c r="AU59" s="524"/>
      <c r="AV59" s="525"/>
      <c r="AW59" s="592"/>
      <c r="AX59" s="592"/>
      <c r="AY59" s="592"/>
      <c r="AZ59" s="592"/>
      <c r="BA59" s="592"/>
      <c r="BB59" s="592"/>
      <c r="BC59" s="593"/>
      <c r="BD59" s="525"/>
      <c r="BE59" s="592"/>
      <c r="BF59" s="592"/>
      <c r="BG59" s="592"/>
      <c r="BH59" s="592"/>
      <c r="BI59" s="592"/>
      <c r="BJ59" s="592"/>
      <c r="BK59" s="593"/>
    </row>
    <row r="60" ht="23.1" customHeight="1" spans="1:63">
      <c r="A60" s="445"/>
      <c r="B60" s="446"/>
      <c r="C60" s="441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517"/>
      <c r="AQ60" s="522"/>
      <c r="AR60" s="523"/>
      <c r="AS60" s="523"/>
      <c r="AT60" s="523"/>
      <c r="AU60" s="524"/>
      <c r="AV60" s="525"/>
      <c r="AW60" s="592"/>
      <c r="AX60" s="592"/>
      <c r="AY60" s="592"/>
      <c r="AZ60" s="592"/>
      <c r="BA60" s="592"/>
      <c r="BB60" s="592"/>
      <c r="BC60" s="593"/>
      <c r="BD60" s="525"/>
      <c r="BE60" s="592"/>
      <c r="BF60" s="592"/>
      <c r="BG60" s="592"/>
      <c r="BH60" s="592"/>
      <c r="BI60" s="592"/>
      <c r="BJ60" s="592"/>
      <c r="BK60" s="593"/>
    </row>
    <row r="61" ht="23.1" customHeight="1" spans="1:63">
      <c r="A61" s="445"/>
      <c r="B61" s="446"/>
      <c r="C61" s="441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517"/>
      <c r="AQ61" s="522"/>
      <c r="AR61" s="523"/>
      <c r="AS61" s="523"/>
      <c r="AT61" s="523"/>
      <c r="AU61" s="524"/>
      <c r="AV61" s="521"/>
      <c r="AW61" s="589"/>
      <c r="AX61" s="589"/>
      <c r="AY61" s="589"/>
      <c r="AZ61" s="589"/>
      <c r="BA61" s="589"/>
      <c r="BB61" s="589"/>
      <c r="BC61" s="590"/>
      <c r="BD61" s="525"/>
      <c r="BE61" s="592"/>
      <c r="BF61" s="592"/>
      <c r="BG61" s="592"/>
      <c r="BH61" s="592"/>
      <c r="BI61" s="592"/>
      <c r="BJ61" s="592"/>
      <c r="BK61" s="593"/>
    </row>
    <row r="62" ht="23.1" customHeight="1" spans="1:63">
      <c r="A62" s="445"/>
      <c r="B62" s="446"/>
      <c r="C62" s="441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  <c r="T62" s="442"/>
      <c r="U62" s="442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517"/>
      <c r="AQ62" s="522"/>
      <c r="AR62" s="523"/>
      <c r="AS62" s="523"/>
      <c r="AT62" s="523"/>
      <c r="AU62" s="524"/>
      <c r="AV62" s="525"/>
      <c r="AW62" s="592"/>
      <c r="AX62" s="592"/>
      <c r="AY62" s="592"/>
      <c r="AZ62" s="592"/>
      <c r="BA62" s="592"/>
      <c r="BB62" s="592"/>
      <c r="BC62" s="593"/>
      <c r="BD62" s="594"/>
      <c r="BE62" s="634"/>
      <c r="BF62" s="634"/>
      <c r="BG62" s="634"/>
      <c r="BH62" s="634"/>
      <c r="BI62" s="634"/>
      <c r="BJ62" s="634"/>
      <c r="BK62" s="635"/>
    </row>
    <row r="63" ht="23.1" customHeight="1" spans="1:63">
      <c r="A63" s="447"/>
      <c r="B63" s="448"/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526"/>
      <c r="AQ63" s="527"/>
      <c r="AR63" s="528"/>
      <c r="AS63" s="528"/>
      <c r="AT63" s="528"/>
      <c r="AU63" s="529"/>
      <c r="AV63" s="530"/>
      <c r="AW63" s="595"/>
      <c r="AX63" s="595"/>
      <c r="AY63" s="595"/>
      <c r="AZ63" s="595"/>
      <c r="BA63" s="595"/>
      <c r="BB63" s="595"/>
      <c r="BC63" s="596"/>
      <c r="BD63" s="597"/>
      <c r="BE63" s="636"/>
      <c r="BF63" s="636"/>
      <c r="BG63" s="636"/>
      <c r="BH63" s="636"/>
      <c r="BI63" s="636"/>
      <c r="BJ63" s="636"/>
      <c r="BK63" s="637"/>
    </row>
    <row r="64" ht="21" customHeight="1" spans="1:63">
      <c r="A64" s="439" t="s">
        <v>59</v>
      </c>
      <c r="B64" s="451">
        <v>1</v>
      </c>
      <c r="C64" s="452" t="s">
        <v>57</v>
      </c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531"/>
      <c r="AQ64" s="532">
        <v>24</v>
      </c>
      <c r="AR64" s="533"/>
      <c r="AS64" s="533"/>
      <c r="AT64" s="533"/>
      <c r="AU64" s="534"/>
      <c r="AV64" s="521"/>
      <c r="AW64" s="589"/>
      <c r="AX64" s="589"/>
      <c r="AY64" s="589"/>
      <c r="AZ64" s="589"/>
      <c r="BA64" s="589"/>
      <c r="BB64" s="589"/>
      <c r="BC64" s="590"/>
      <c r="BD64" s="591" t="s">
        <v>60</v>
      </c>
      <c r="BE64" s="632"/>
      <c r="BF64" s="632"/>
      <c r="BG64" s="632"/>
      <c r="BH64" s="632"/>
      <c r="BI64" s="632"/>
      <c r="BJ64" s="632"/>
      <c r="BK64" s="633"/>
    </row>
    <row r="65" ht="23.1" customHeight="1" spans="1:63">
      <c r="A65" s="445"/>
      <c r="B65" s="446"/>
      <c r="C65" s="452"/>
      <c r="D65" s="453"/>
      <c r="E65" s="453"/>
      <c r="F65" s="453"/>
      <c r="G65" s="453"/>
      <c r="H65" s="453"/>
      <c r="I65" s="453"/>
      <c r="J65" s="453"/>
      <c r="K65" s="453"/>
      <c r="L65" s="453"/>
      <c r="M65" s="453"/>
      <c r="N65" s="453"/>
      <c r="O65" s="453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531"/>
      <c r="AQ65" s="662"/>
      <c r="AR65" s="663"/>
      <c r="AS65" s="663"/>
      <c r="AT65" s="663"/>
      <c r="AU65" s="664"/>
      <c r="AV65" s="525"/>
      <c r="AW65" s="592"/>
      <c r="AX65" s="592"/>
      <c r="AY65" s="592"/>
      <c r="AZ65" s="592"/>
      <c r="BA65" s="592"/>
      <c r="BB65" s="592"/>
      <c r="BC65" s="593"/>
      <c r="BD65" s="678"/>
      <c r="BE65" s="699"/>
      <c r="BF65" s="699"/>
      <c r="BG65" s="699"/>
      <c r="BH65" s="699"/>
      <c r="BI65" s="699"/>
      <c r="BJ65" s="699"/>
      <c r="BK65" s="700"/>
    </row>
    <row r="66" ht="23.1" customHeight="1" spans="1:63">
      <c r="A66" s="445"/>
      <c r="B66" s="446"/>
      <c r="C66" s="452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531"/>
      <c r="AQ66" s="522"/>
      <c r="AR66" s="523"/>
      <c r="AS66" s="523"/>
      <c r="AT66" s="523"/>
      <c r="AU66" s="524"/>
      <c r="AV66" s="525"/>
      <c r="AW66" s="592"/>
      <c r="AX66" s="592"/>
      <c r="AY66" s="592"/>
      <c r="AZ66" s="592"/>
      <c r="BA66" s="592"/>
      <c r="BB66" s="592"/>
      <c r="BC66" s="593"/>
      <c r="BD66" s="678"/>
      <c r="BE66" s="699"/>
      <c r="BF66" s="699"/>
      <c r="BG66" s="699"/>
      <c r="BH66" s="699"/>
      <c r="BI66" s="699"/>
      <c r="BJ66" s="699"/>
      <c r="BK66" s="700"/>
    </row>
    <row r="67" ht="23.1" customHeight="1" spans="1:63">
      <c r="A67" s="445"/>
      <c r="B67" s="446"/>
      <c r="C67" s="452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531"/>
      <c r="AQ67" s="522"/>
      <c r="AR67" s="523"/>
      <c r="AS67" s="523"/>
      <c r="AT67" s="523"/>
      <c r="AU67" s="524"/>
      <c r="AV67" s="525"/>
      <c r="AW67" s="592"/>
      <c r="AX67" s="592"/>
      <c r="AY67" s="592"/>
      <c r="AZ67" s="592"/>
      <c r="BA67" s="592"/>
      <c r="BB67" s="592"/>
      <c r="BC67" s="593"/>
      <c r="BD67" s="694"/>
      <c r="BE67" s="714"/>
      <c r="BF67" s="714"/>
      <c r="BG67" s="714"/>
      <c r="BH67" s="714"/>
      <c r="BI67" s="714"/>
      <c r="BJ67" s="714"/>
      <c r="BK67" s="715"/>
    </row>
    <row r="68" ht="23.1" customHeight="1" spans="1:63">
      <c r="A68" s="445"/>
      <c r="B68" s="446"/>
      <c r="C68" s="441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517"/>
      <c r="AQ68" s="665"/>
      <c r="AR68" s="666"/>
      <c r="AS68" s="666"/>
      <c r="AT68" s="666"/>
      <c r="AU68" s="667"/>
      <c r="AV68" s="525"/>
      <c r="AW68" s="592"/>
      <c r="AX68" s="592"/>
      <c r="AY68" s="592"/>
      <c r="AZ68" s="592"/>
      <c r="BA68" s="592"/>
      <c r="BB68" s="592"/>
      <c r="BC68" s="593"/>
      <c r="BD68" s="695"/>
      <c r="BE68" s="716"/>
      <c r="BF68" s="716"/>
      <c r="BG68" s="716"/>
      <c r="BH68" s="716"/>
      <c r="BI68" s="716"/>
      <c r="BJ68" s="716"/>
      <c r="BK68" s="717"/>
    </row>
    <row r="69" ht="23.1" customHeight="1" spans="1:63">
      <c r="A69" s="445"/>
      <c r="B69" s="638"/>
      <c r="C69" s="452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531"/>
      <c r="AQ69" s="522"/>
      <c r="AR69" s="523"/>
      <c r="AS69" s="523"/>
      <c r="AT69" s="523"/>
      <c r="AU69" s="524"/>
      <c r="AV69" s="525"/>
      <c r="AW69" s="592"/>
      <c r="AX69" s="592"/>
      <c r="AY69" s="592"/>
      <c r="AZ69" s="592"/>
      <c r="BA69" s="592"/>
      <c r="BB69" s="592"/>
      <c r="BC69" s="593"/>
      <c r="BD69" s="696"/>
      <c r="BE69" s="718"/>
      <c r="BF69" s="718"/>
      <c r="BG69" s="718"/>
      <c r="BH69" s="718"/>
      <c r="BI69" s="718"/>
      <c r="BJ69" s="718"/>
      <c r="BK69" s="719"/>
    </row>
    <row r="70" ht="23.1" customHeight="1" spans="1:63">
      <c r="A70" s="445"/>
      <c r="B70" s="638"/>
      <c r="C70" s="639"/>
      <c r="D70" s="640"/>
      <c r="E70" s="640"/>
      <c r="F70" s="640"/>
      <c r="G70" s="640"/>
      <c r="H70" s="640"/>
      <c r="I70" s="640"/>
      <c r="J70" s="640"/>
      <c r="K70" s="640"/>
      <c r="L70" s="640"/>
      <c r="M70" s="640"/>
      <c r="N70" s="640"/>
      <c r="O70" s="640"/>
      <c r="P70" s="640"/>
      <c r="Q70" s="640"/>
      <c r="R70" s="640"/>
      <c r="S70" s="640"/>
      <c r="T70" s="640"/>
      <c r="U70" s="640"/>
      <c r="V70" s="640"/>
      <c r="W70" s="640"/>
      <c r="X70" s="640"/>
      <c r="Y70" s="640"/>
      <c r="Z70" s="640"/>
      <c r="AA70" s="640"/>
      <c r="AB70" s="640"/>
      <c r="AC70" s="640"/>
      <c r="AD70" s="640"/>
      <c r="AE70" s="640"/>
      <c r="AF70" s="640"/>
      <c r="AG70" s="640"/>
      <c r="AH70" s="640"/>
      <c r="AI70" s="640"/>
      <c r="AJ70" s="640"/>
      <c r="AK70" s="640"/>
      <c r="AL70" s="640"/>
      <c r="AM70" s="640"/>
      <c r="AN70" s="640"/>
      <c r="AO70" s="640"/>
      <c r="AP70" s="668"/>
      <c r="AQ70" s="669"/>
      <c r="AR70" s="670"/>
      <c r="AS70" s="670"/>
      <c r="AT70" s="670"/>
      <c r="AU70" s="671"/>
      <c r="AV70" s="672"/>
      <c r="AW70" s="697"/>
      <c r="AX70" s="697"/>
      <c r="AY70" s="697"/>
      <c r="AZ70" s="697"/>
      <c r="BA70" s="697"/>
      <c r="BB70" s="697"/>
      <c r="BC70" s="698"/>
      <c r="BD70" s="695"/>
      <c r="BE70" s="716"/>
      <c r="BF70" s="716"/>
      <c r="BG70" s="716"/>
      <c r="BH70" s="716"/>
      <c r="BI70" s="716"/>
      <c r="BJ70" s="716"/>
      <c r="BK70" s="717"/>
    </row>
    <row r="71" ht="23.1" customHeight="1" spans="1:63">
      <c r="A71" s="445"/>
      <c r="B71" s="638"/>
      <c r="C71" s="641"/>
      <c r="D71" s="642"/>
      <c r="E71" s="642"/>
      <c r="F71" s="642"/>
      <c r="G71" s="642"/>
      <c r="H71" s="642"/>
      <c r="I71" s="642"/>
      <c r="J71" s="642"/>
      <c r="K71" s="642"/>
      <c r="L71" s="642"/>
      <c r="M71" s="642"/>
      <c r="N71" s="642"/>
      <c r="O71" s="642"/>
      <c r="P71" s="642"/>
      <c r="Q71" s="642"/>
      <c r="R71" s="642"/>
      <c r="S71" s="642"/>
      <c r="T71" s="642"/>
      <c r="U71" s="642"/>
      <c r="V71" s="642"/>
      <c r="W71" s="642"/>
      <c r="X71" s="642"/>
      <c r="Y71" s="642"/>
      <c r="Z71" s="642"/>
      <c r="AA71" s="642"/>
      <c r="AB71" s="642"/>
      <c r="AC71" s="642"/>
      <c r="AD71" s="642"/>
      <c r="AE71" s="642"/>
      <c r="AF71" s="642"/>
      <c r="AG71" s="642"/>
      <c r="AH71" s="642"/>
      <c r="AI71" s="642"/>
      <c r="AJ71" s="642"/>
      <c r="AK71" s="642"/>
      <c r="AL71" s="642"/>
      <c r="AM71" s="642"/>
      <c r="AN71" s="642"/>
      <c r="AO71" s="642"/>
      <c r="AP71" s="673"/>
      <c r="AQ71" s="669"/>
      <c r="AR71" s="670"/>
      <c r="AS71" s="670"/>
      <c r="AT71" s="670"/>
      <c r="AU71" s="671"/>
      <c r="AV71" s="672"/>
      <c r="AW71" s="697"/>
      <c r="AX71" s="697"/>
      <c r="AY71" s="697"/>
      <c r="AZ71" s="697"/>
      <c r="BA71" s="697"/>
      <c r="BB71" s="697"/>
      <c r="BC71" s="698"/>
      <c r="BD71" s="696" t="s">
        <v>61</v>
      </c>
      <c r="BE71" s="718"/>
      <c r="BF71" s="718"/>
      <c r="BG71" s="718"/>
      <c r="BH71" s="718"/>
      <c r="BI71" s="718"/>
      <c r="BJ71" s="718"/>
      <c r="BK71" s="719"/>
    </row>
    <row r="72" ht="23.1" customHeight="1" spans="1:63">
      <c r="A72" s="445"/>
      <c r="B72" s="638"/>
      <c r="C72" s="643"/>
      <c r="D72" s="644"/>
      <c r="E72" s="644"/>
      <c r="F72" s="644"/>
      <c r="G72" s="644"/>
      <c r="H72" s="644"/>
      <c r="I72" s="644"/>
      <c r="J72" s="644"/>
      <c r="K72" s="644"/>
      <c r="L72" s="644"/>
      <c r="M72" s="644"/>
      <c r="N72" s="644"/>
      <c r="O72" s="644"/>
      <c r="P72" s="644"/>
      <c r="Q72" s="644"/>
      <c r="R72" s="644"/>
      <c r="S72" s="644"/>
      <c r="T72" s="644"/>
      <c r="U72" s="644"/>
      <c r="V72" s="644"/>
      <c r="W72" s="644"/>
      <c r="X72" s="644"/>
      <c r="Y72" s="644"/>
      <c r="Z72" s="644"/>
      <c r="AA72" s="644"/>
      <c r="AB72" s="644"/>
      <c r="AC72" s="644"/>
      <c r="AD72" s="644"/>
      <c r="AE72" s="644"/>
      <c r="AF72" s="644"/>
      <c r="AG72" s="644"/>
      <c r="AH72" s="644"/>
      <c r="AI72" s="644"/>
      <c r="AJ72" s="644"/>
      <c r="AK72" s="644"/>
      <c r="AL72" s="644"/>
      <c r="AM72" s="644"/>
      <c r="AN72" s="644"/>
      <c r="AO72" s="644"/>
      <c r="AP72" s="674"/>
      <c r="AQ72" s="675"/>
      <c r="AR72" s="676"/>
      <c r="AS72" s="676"/>
      <c r="AT72" s="676"/>
      <c r="AU72" s="677"/>
      <c r="AV72" s="525"/>
      <c r="AW72" s="592"/>
      <c r="AX72" s="592"/>
      <c r="AY72" s="592"/>
      <c r="AZ72" s="592"/>
      <c r="BA72" s="592"/>
      <c r="BB72" s="592"/>
      <c r="BC72" s="593"/>
      <c r="BD72" s="695"/>
      <c r="BE72" s="716"/>
      <c r="BF72" s="716"/>
      <c r="BG72" s="716"/>
      <c r="BH72" s="716"/>
      <c r="BI72" s="716"/>
      <c r="BJ72" s="716"/>
      <c r="BK72" s="717"/>
    </row>
    <row r="73" ht="22.5" customHeight="1" spans="1:63">
      <c r="A73" s="445"/>
      <c r="B73" s="638"/>
      <c r="C73" s="643"/>
      <c r="D73" s="644"/>
      <c r="E73" s="644"/>
      <c r="F73" s="644"/>
      <c r="G73" s="644"/>
      <c r="H73" s="644"/>
      <c r="I73" s="644"/>
      <c r="J73" s="644"/>
      <c r="K73" s="644"/>
      <c r="L73" s="644"/>
      <c r="M73" s="644"/>
      <c r="N73" s="644"/>
      <c r="O73" s="644"/>
      <c r="P73" s="644"/>
      <c r="Q73" s="644"/>
      <c r="R73" s="644"/>
      <c r="S73" s="644"/>
      <c r="T73" s="644"/>
      <c r="U73" s="644"/>
      <c r="V73" s="644"/>
      <c r="W73" s="644"/>
      <c r="X73" s="644"/>
      <c r="Y73" s="644"/>
      <c r="Z73" s="644"/>
      <c r="AA73" s="644"/>
      <c r="AB73" s="644"/>
      <c r="AC73" s="644"/>
      <c r="AD73" s="644"/>
      <c r="AE73" s="644"/>
      <c r="AF73" s="644"/>
      <c r="AG73" s="644"/>
      <c r="AH73" s="644"/>
      <c r="AI73" s="644"/>
      <c r="AJ73" s="644"/>
      <c r="AK73" s="644"/>
      <c r="AL73" s="644"/>
      <c r="AM73" s="644"/>
      <c r="AN73" s="644"/>
      <c r="AO73" s="644"/>
      <c r="AP73" s="674"/>
      <c r="AQ73" s="675"/>
      <c r="AR73" s="676"/>
      <c r="AS73" s="676"/>
      <c r="AT73" s="676"/>
      <c r="AU73" s="677"/>
      <c r="AV73" s="678"/>
      <c r="AW73" s="699"/>
      <c r="AX73" s="699"/>
      <c r="AY73" s="699"/>
      <c r="AZ73" s="699"/>
      <c r="BA73" s="699"/>
      <c r="BB73" s="699"/>
      <c r="BC73" s="700"/>
      <c r="BD73" s="594"/>
      <c r="BE73" s="634"/>
      <c r="BF73" s="634"/>
      <c r="BG73" s="634"/>
      <c r="BH73" s="634"/>
      <c r="BI73" s="634"/>
      <c r="BJ73" s="634"/>
      <c r="BK73" s="635"/>
    </row>
    <row r="74" ht="22.5" customHeight="1" spans="1:63">
      <c r="A74" s="445"/>
      <c r="B74" s="645"/>
      <c r="C74" s="643"/>
      <c r="D74" s="644"/>
      <c r="E74" s="644"/>
      <c r="F74" s="644"/>
      <c r="G74" s="644"/>
      <c r="H74" s="644"/>
      <c r="I74" s="644"/>
      <c r="J74" s="644"/>
      <c r="K74" s="644"/>
      <c r="L74" s="644"/>
      <c r="M74" s="644"/>
      <c r="N74" s="644"/>
      <c r="O74" s="644"/>
      <c r="P74" s="644"/>
      <c r="Q74" s="644"/>
      <c r="R74" s="644"/>
      <c r="S74" s="644"/>
      <c r="T74" s="644"/>
      <c r="U74" s="644"/>
      <c r="V74" s="644"/>
      <c r="W74" s="644"/>
      <c r="X74" s="644"/>
      <c r="Y74" s="644"/>
      <c r="Z74" s="644"/>
      <c r="AA74" s="644"/>
      <c r="AB74" s="644"/>
      <c r="AC74" s="644"/>
      <c r="AD74" s="644"/>
      <c r="AE74" s="644"/>
      <c r="AF74" s="644"/>
      <c r="AG74" s="644"/>
      <c r="AH74" s="644"/>
      <c r="AI74" s="644"/>
      <c r="AJ74" s="644"/>
      <c r="AK74" s="644"/>
      <c r="AL74" s="644"/>
      <c r="AM74" s="644"/>
      <c r="AN74" s="644"/>
      <c r="AO74" s="644"/>
      <c r="AP74" s="674"/>
      <c r="AQ74" s="675"/>
      <c r="AR74" s="676"/>
      <c r="AS74" s="676"/>
      <c r="AT74" s="676"/>
      <c r="AU74" s="677"/>
      <c r="AV74" s="678"/>
      <c r="AW74" s="699"/>
      <c r="AX74" s="699"/>
      <c r="AY74" s="699"/>
      <c r="AZ74" s="699"/>
      <c r="BA74" s="699"/>
      <c r="BB74" s="699"/>
      <c r="BC74" s="700"/>
      <c r="BD74" s="701"/>
      <c r="BE74" s="720"/>
      <c r="BF74" s="720"/>
      <c r="BG74" s="720"/>
      <c r="BH74" s="720"/>
      <c r="BI74" s="720"/>
      <c r="BJ74" s="720"/>
      <c r="BK74" s="721"/>
    </row>
    <row r="75" ht="22.5" customHeight="1" spans="1:63">
      <c r="A75" s="445"/>
      <c r="B75" s="446"/>
      <c r="C75" s="643"/>
      <c r="D75" s="644"/>
      <c r="E75" s="644"/>
      <c r="F75" s="644"/>
      <c r="G75" s="644"/>
      <c r="H75" s="644"/>
      <c r="I75" s="644"/>
      <c r="J75" s="644"/>
      <c r="K75" s="644"/>
      <c r="L75" s="644"/>
      <c r="M75" s="644"/>
      <c r="N75" s="644"/>
      <c r="O75" s="644"/>
      <c r="P75" s="644"/>
      <c r="Q75" s="644"/>
      <c r="R75" s="644"/>
      <c r="S75" s="644"/>
      <c r="T75" s="644"/>
      <c r="U75" s="644"/>
      <c r="V75" s="644"/>
      <c r="W75" s="644"/>
      <c r="X75" s="644"/>
      <c r="Y75" s="644"/>
      <c r="Z75" s="644"/>
      <c r="AA75" s="644"/>
      <c r="AB75" s="644"/>
      <c r="AC75" s="644"/>
      <c r="AD75" s="644"/>
      <c r="AE75" s="644"/>
      <c r="AF75" s="644"/>
      <c r="AG75" s="644"/>
      <c r="AH75" s="644"/>
      <c r="AI75" s="644"/>
      <c r="AJ75" s="644"/>
      <c r="AK75" s="644"/>
      <c r="AL75" s="644"/>
      <c r="AM75" s="644"/>
      <c r="AN75" s="644"/>
      <c r="AO75" s="644"/>
      <c r="AP75" s="674"/>
      <c r="AQ75" s="675"/>
      <c r="AR75" s="676"/>
      <c r="AS75" s="676"/>
      <c r="AT75" s="676"/>
      <c r="AU75" s="677"/>
      <c r="AV75" s="678"/>
      <c r="AW75" s="699"/>
      <c r="AX75" s="699"/>
      <c r="AY75" s="699"/>
      <c r="AZ75" s="699"/>
      <c r="BA75" s="699"/>
      <c r="BB75" s="699"/>
      <c r="BC75" s="700"/>
      <c r="BD75" s="701"/>
      <c r="BE75" s="720"/>
      <c r="BF75" s="720"/>
      <c r="BG75" s="720"/>
      <c r="BH75" s="720"/>
      <c r="BI75" s="720"/>
      <c r="BJ75" s="720"/>
      <c r="BK75" s="721"/>
    </row>
    <row r="76" ht="24.75" customHeight="1" spans="1:63">
      <c r="A76" s="447"/>
      <c r="B76" s="448"/>
      <c r="C76" s="646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7"/>
      <c r="AK76" s="647"/>
      <c r="AL76" s="647"/>
      <c r="AM76" s="647"/>
      <c r="AN76" s="647"/>
      <c r="AO76" s="647"/>
      <c r="AP76" s="679"/>
      <c r="AQ76" s="680"/>
      <c r="AR76" s="681"/>
      <c r="AS76" s="681"/>
      <c r="AT76" s="681"/>
      <c r="AU76" s="682"/>
      <c r="AV76" s="683"/>
      <c r="AW76" s="702"/>
      <c r="AX76" s="702"/>
      <c r="AY76" s="702"/>
      <c r="AZ76" s="702"/>
      <c r="BA76" s="702"/>
      <c r="BB76" s="702"/>
      <c r="BC76" s="703"/>
      <c r="BD76" s="597"/>
      <c r="BE76" s="636"/>
      <c r="BF76" s="636"/>
      <c r="BG76" s="636"/>
      <c r="BH76" s="636"/>
      <c r="BI76" s="636"/>
      <c r="BJ76" s="636"/>
      <c r="BK76" s="637"/>
    </row>
    <row r="77" ht="23.1" customHeight="1" spans="1:64">
      <c r="A77" s="439" t="s">
        <v>27</v>
      </c>
      <c r="B77" s="451">
        <v>1</v>
      </c>
      <c r="C77" s="441" t="s">
        <v>62</v>
      </c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517"/>
      <c r="AQ77" s="532">
        <v>24</v>
      </c>
      <c r="AR77" s="533"/>
      <c r="AS77" s="533"/>
      <c r="AT77" s="533"/>
      <c r="AU77" s="534"/>
      <c r="AV77" s="521"/>
      <c r="AW77" s="589"/>
      <c r="AX77" s="589"/>
      <c r="AY77" s="589"/>
      <c r="AZ77" s="589"/>
      <c r="BA77" s="589"/>
      <c r="BB77" s="589"/>
      <c r="BC77" s="590"/>
      <c r="BD77" s="591" t="s">
        <v>63</v>
      </c>
      <c r="BE77" s="632"/>
      <c r="BF77" s="632"/>
      <c r="BG77" s="632"/>
      <c r="BH77" s="632"/>
      <c r="BI77" s="632"/>
      <c r="BJ77" s="632"/>
      <c r="BK77" s="633"/>
      <c r="BL77" s="722"/>
    </row>
    <row r="78" ht="23.1" customHeight="1" spans="1:64">
      <c r="A78" s="445"/>
      <c r="B78" s="648">
        <v>2</v>
      </c>
      <c r="C78" s="649" t="s">
        <v>64</v>
      </c>
      <c r="D78" s="650"/>
      <c r="E78" s="650"/>
      <c r="F78" s="650"/>
      <c r="G78" s="650"/>
      <c r="H78" s="650"/>
      <c r="I78" s="650"/>
      <c r="J78" s="650"/>
      <c r="K78" s="650"/>
      <c r="L78" s="650"/>
      <c r="M78" s="650"/>
      <c r="N78" s="650"/>
      <c r="O78" s="650"/>
      <c r="P78" s="650"/>
      <c r="Q78" s="650"/>
      <c r="R78" s="650"/>
      <c r="S78" s="650"/>
      <c r="T78" s="650"/>
      <c r="U78" s="650"/>
      <c r="V78" s="650"/>
      <c r="W78" s="650"/>
      <c r="X78" s="650"/>
      <c r="Y78" s="650"/>
      <c r="Z78" s="650"/>
      <c r="AA78" s="650"/>
      <c r="AB78" s="650"/>
      <c r="AC78" s="650"/>
      <c r="AD78" s="650"/>
      <c r="AE78" s="650"/>
      <c r="AF78" s="650"/>
      <c r="AG78" s="650"/>
      <c r="AH78" s="650"/>
      <c r="AI78" s="650"/>
      <c r="AJ78" s="650"/>
      <c r="AK78" s="650"/>
      <c r="AL78" s="650"/>
      <c r="AM78" s="650"/>
      <c r="AN78" s="650"/>
      <c r="AO78" s="650"/>
      <c r="AP78" s="684"/>
      <c r="AQ78" s="522">
        <v>24</v>
      </c>
      <c r="AR78" s="523"/>
      <c r="AS78" s="523"/>
      <c r="AT78" s="523"/>
      <c r="AU78" s="524"/>
      <c r="AV78" s="521" t="s">
        <v>65</v>
      </c>
      <c r="AW78" s="589"/>
      <c r="AX78" s="589"/>
      <c r="AY78" s="589"/>
      <c r="AZ78" s="589"/>
      <c r="BA78" s="589"/>
      <c r="BB78" s="589"/>
      <c r="BC78" s="590"/>
      <c r="BD78" s="704"/>
      <c r="BE78" s="723"/>
      <c r="BF78" s="723"/>
      <c r="BG78" s="723"/>
      <c r="BH78" s="723"/>
      <c r="BI78" s="723"/>
      <c r="BJ78" s="723"/>
      <c r="BK78" s="724"/>
      <c r="BL78" s="725"/>
    </row>
    <row r="79" ht="23.1" customHeight="1" spans="1:63">
      <c r="A79" s="445"/>
      <c r="B79" s="444"/>
      <c r="C79" s="649"/>
      <c r="D79" s="650"/>
      <c r="E79" s="650"/>
      <c r="F79" s="650"/>
      <c r="G79" s="650"/>
      <c r="H79" s="650"/>
      <c r="I79" s="650"/>
      <c r="J79" s="650"/>
      <c r="K79" s="650"/>
      <c r="L79" s="650"/>
      <c r="M79" s="650"/>
      <c r="N79" s="650"/>
      <c r="O79" s="650"/>
      <c r="P79" s="650"/>
      <c r="Q79" s="650"/>
      <c r="R79" s="650"/>
      <c r="S79" s="650"/>
      <c r="T79" s="650"/>
      <c r="U79" s="650"/>
      <c r="V79" s="650"/>
      <c r="W79" s="650"/>
      <c r="X79" s="650"/>
      <c r="Y79" s="650"/>
      <c r="Z79" s="650"/>
      <c r="AA79" s="650"/>
      <c r="AB79" s="650"/>
      <c r="AC79" s="650"/>
      <c r="AD79" s="650"/>
      <c r="AE79" s="650"/>
      <c r="AF79" s="650"/>
      <c r="AG79" s="650"/>
      <c r="AH79" s="650"/>
      <c r="AI79" s="650"/>
      <c r="AJ79" s="650"/>
      <c r="AK79" s="650"/>
      <c r="AL79" s="650"/>
      <c r="AM79" s="650"/>
      <c r="AN79" s="650"/>
      <c r="AO79" s="650"/>
      <c r="AP79" s="684"/>
      <c r="AQ79" s="522"/>
      <c r="AR79" s="523"/>
      <c r="AS79" s="523"/>
      <c r="AT79" s="523"/>
      <c r="AU79" s="524"/>
      <c r="AV79" s="521"/>
      <c r="AW79" s="589"/>
      <c r="AX79" s="589"/>
      <c r="AY79" s="589"/>
      <c r="AZ79" s="589"/>
      <c r="BA79" s="589"/>
      <c r="BB79" s="589"/>
      <c r="BC79" s="590"/>
      <c r="BD79" s="704"/>
      <c r="BE79" s="723"/>
      <c r="BF79" s="723"/>
      <c r="BG79" s="723"/>
      <c r="BH79" s="723"/>
      <c r="BI79" s="723"/>
      <c r="BJ79" s="723"/>
      <c r="BK79" s="724"/>
    </row>
    <row r="80" ht="23.1" customHeight="1" spans="1:63">
      <c r="A80" s="445"/>
      <c r="B80" s="444"/>
      <c r="C80" s="452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531"/>
      <c r="AQ80" s="522"/>
      <c r="AR80" s="523"/>
      <c r="AS80" s="523"/>
      <c r="AT80" s="523"/>
      <c r="AU80" s="524"/>
      <c r="AV80" s="521"/>
      <c r="AW80" s="697"/>
      <c r="AX80" s="697"/>
      <c r="AY80" s="697"/>
      <c r="AZ80" s="697"/>
      <c r="BA80" s="697"/>
      <c r="BB80" s="697"/>
      <c r="BC80" s="698"/>
      <c r="BD80" s="705"/>
      <c r="BE80" s="726"/>
      <c r="BF80" s="726"/>
      <c r="BG80" s="726"/>
      <c r="BH80" s="726"/>
      <c r="BI80" s="726"/>
      <c r="BJ80" s="726"/>
      <c r="BK80" s="727"/>
    </row>
    <row r="81" ht="23.1" customHeight="1" spans="1:63">
      <c r="A81" s="445"/>
      <c r="B81" s="444"/>
      <c r="C81" s="441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2"/>
      <c r="AO81" s="442"/>
      <c r="AP81" s="517"/>
      <c r="AQ81" s="685"/>
      <c r="AR81" s="686"/>
      <c r="AS81" s="686"/>
      <c r="AT81" s="686"/>
      <c r="AU81" s="687"/>
      <c r="AV81" s="688"/>
      <c r="AW81" s="706"/>
      <c r="AX81" s="706"/>
      <c r="AY81" s="706"/>
      <c r="AZ81" s="706"/>
      <c r="BA81" s="706"/>
      <c r="BB81" s="706"/>
      <c r="BC81" s="707"/>
      <c r="BD81" s="708"/>
      <c r="BE81" s="728"/>
      <c r="BF81" s="728"/>
      <c r="BG81" s="728"/>
      <c r="BH81" s="728"/>
      <c r="BI81" s="728"/>
      <c r="BJ81" s="728"/>
      <c r="BK81" s="729"/>
    </row>
    <row r="82" ht="25.5" customHeight="1" spans="1:63">
      <c r="A82" s="445"/>
      <c r="B82" s="444"/>
      <c r="C82" s="441"/>
      <c r="D82" s="442"/>
      <c r="E82" s="442"/>
      <c r="F82" s="442"/>
      <c r="G82" s="442"/>
      <c r="H82" s="442"/>
      <c r="I82" s="442"/>
      <c r="J82" s="442"/>
      <c r="K82" s="442"/>
      <c r="L82" s="442"/>
      <c r="M82" s="442"/>
      <c r="N82" s="442"/>
      <c r="O82" s="442"/>
      <c r="P82" s="442"/>
      <c r="Q82" s="442"/>
      <c r="R82" s="442"/>
      <c r="S82" s="442"/>
      <c r="T82" s="442"/>
      <c r="U82" s="442"/>
      <c r="V82" s="442"/>
      <c r="W82" s="442"/>
      <c r="X82" s="442"/>
      <c r="Y82" s="442"/>
      <c r="Z82" s="442"/>
      <c r="AA82" s="442"/>
      <c r="AB82" s="442"/>
      <c r="AC82" s="442"/>
      <c r="AD82" s="442"/>
      <c r="AE82" s="442"/>
      <c r="AF82" s="442"/>
      <c r="AG82" s="442"/>
      <c r="AH82" s="442"/>
      <c r="AI82" s="442"/>
      <c r="AJ82" s="442"/>
      <c r="AK82" s="442"/>
      <c r="AL82" s="442"/>
      <c r="AM82" s="442"/>
      <c r="AN82" s="442"/>
      <c r="AO82" s="442"/>
      <c r="AP82" s="517"/>
      <c r="AQ82" s="685"/>
      <c r="AR82" s="686"/>
      <c r="AS82" s="686"/>
      <c r="AT82" s="686"/>
      <c r="AU82" s="687"/>
      <c r="AV82" s="688"/>
      <c r="AW82" s="706"/>
      <c r="AX82" s="706"/>
      <c r="AY82" s="706"/>
      <c r="AZ82" s="706"/>
      <c r="BA82" s="706"/>
      <c r="BB82" s="706"/>
      <c r="BC82" s="707"/>
      <c r="BD82" s="709"/>
      <c r="BE82" s="730"/>
      <c r="BF82" s="730"/>
      <c r="BG82" s="730"/>
      <c r="BH82" s="730"/>
      <c r="BI82" s="730"/>
      <c r="BJ82" s="730"/>
      <c r="BK82" s="731"/>
    </row>
    <row r="83" ht="22.5" customHeight="1" spans="1:63">
      <c r="A83" s="445"/>
      <c r="B83" s="444"/>
      <c r="C83" s="649"/>
      <c r="D83" s="650"/>
      <c r="E83" s="650"/>
      <c r="F83" s="650"/>
      <c r="G83" s="650"/>
      <c r="H83" s="650"/>
      <c r="I83" s="650"/>
      <c r="J83" s="650"/>
      <c r="K83" s="650"/>
      <c r="L83" s="650"/>
      <c r="M83" s="650"/>
      <c r="N83" s="650"/>
      <c r="O83" s="650"/>
      <c r="P83" s="650"/>
      <c r="Q83" s="650"/>
      <c r="R83" s="650"/>
      <c r="S83" s="650"/>
      <c r="T83" s="650"/>
      <c r="U83" s="650"/>
      <c r="V83" s="650"/>
      <c r="W83" s="650"/>
      <c r="X83" s="650"/>
      <c r="Y83" s="650"/>
      <c r="Z83" s="650"/>
      <c r="AA83" s="650"/>
      <c r="AB83" s="650"/>
      <c r="AC83" s="650"/>
      <c r="AD83" s="650"/>
      <c r="AE83" s="650"/>
      <c r="AF83" s="650"/>
      <c r="AG83" s="650"/>
      <c r="AH83" s="650"/>
      <c r="AI83" s="650"/>
      <c r="AJ83" s="650"/>
      <c r="AK83" s="650"/>
      <c r="AL83" s="650"/>
      <c r="AM83" s="650"/>
      <c r="AN83" s="650"/>
      <c r="AO83" s="650"/>
      <c r="AP83" s="684"/>
      <c r="AQ83" s="685"/>
      <c r="AR83" s="686"/>
      <c r="AS83" s="686"/>
      <c r="AT83" s="686"/>
      <c r="AU83" s="687"/>
      <c r="AV83" s="521"/>
      <c r="AW83" s="589"/>
      <c r="AX83" s="589"/>
      <c r="AY83" s="589"/>
      <c r="AZ83" s="589"/>
      <c r="BA83" s="589"/>
      <c r="BB83" s="589"/>
      <c r="BC83" s="590"/>
      <c r="BD83" s="710"/>
      <c r="BE83" s="732"/>
      <c r="BF83" s="732"/>
      <c r="BG83" s="732"/>
      <c r="BH83" s="732"/>
      <c r="BI83" s="732"/>
      <c r="BJ83" s="732"/>
      <c r="BK83" s="733"/>
    </row>
    <row r="84" ht="22.5" customHeight="1" spans="1:63">
      <c r="A84" s="445"/>
      <c r="B84" s="444"/>
      <c r="C84" s="441"/>
      <c r="D84" s="442"/>
      <c r="E84" s="442"/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517"/>
      <c r="AQ84" s="522"/>
      <c r="AR84" s="523"/>
      <c r="AS84" s="523"/>
      <c r="AT84" s="523"/>
      <c r="AU84" s="524"/>
      <c r="AV84" s="525"/>
      <c r="AW84" s="592"/>
      <c r="AX84" s="592"/>
      <c r="AY84" s="592"/>
      <c r="AZ84" s="592"/>
      <c r="BA84" s="592"/>
      <c r="BB84" s="592"/>
      <c r="BC84" s="593"/>
      <c r="BD84" s="695"/>
      <c r="BE84" s="716"/>
      <c r="BF84" s="716"/>
      <c r="BG84" s="716"/>
      <c r="BH84" s="716"/>
      <c r="BI84" s="716"/>
      <c r="BJ84" s="716"/>
      <c r="BK84" s="717"/>
    </row>
    <row r="85" ht="22.5" customHeight="1" spans="1:63">
      <c r="A85" s="445"/>
      <c r="B85" s="444"/>
      <c r="C85" s="441"/>
      <c r="D85" s="442"/>
      <c r="E85" s="442"/>
      <c r="F85" s="442"/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517"/>
      <c r="AQ85" s="522"/>
      <c r="AR85" s="523"/>
      <c r="AS85" s="523"/>
      <c r="AT85" s="523"/>
      <c r="AU85" s="524"/>
      <c r="AV85" s="525"/>
      <c r="AW85" s="592"/>
      <c r="AX85" s="592"/>
      <c r="AY85" s="592"/>
      <c r="AZ85" s="592"/>
      <c r="BA85" s="592"/>
      <c r="BB85" s="592"/>
      <c r="BC85" s="593"/>
      <c r="BD85" s="695"/>
      <c r="BE85" s="716"/>
      <c r="BF85" s="716"/>
      <c r="BG85" s="716"/>
      <c r="BH85" s="716"/>
      <c r="BI85" s="716"/>
      <c r="BJ85" s="716"/>
      <c r="BK85" s="717"/>
    </row>
    <row r="86" ht="22.5" customHeight="1" spans="1:63">
      <c r="A86" s="445"/>
      <c r="B86" s="446"/>
      <c r="C86" s="651"/>
      <c r="D86" s="453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531"/>
      <c r="AQ86" s="685"/>
      <c r="AR86" s="686"/>
      <c r="AS86" s="686"/>
      <c r="AT86" s="686"/>
      <c r="AU86" s="687"/>
      <c r="AV86" s="521"/>
      <c r="AW86" s="589"/>
      <c r="AX86" s="589"/>
      <c r="AY86" s="589"/>
      <c r="AZ86" s="589"/>
      <c r="BA86" s="589"/>
      <c r="BB86" s="589"/>
      <c r="BC86" s="590"/>
      <c r="BD86" s="701"/>
      <c r="BE86" s="720"/>
      <c r="BF86" s="720"/>
      <c r="BG86" s="720"/>
      <c r="BH86" s="720"/>
      <c r="BI86" s="720"/>
      <c r="BJ86" s="720"/>
      <c r="BK86" s="721"/>
    </row>
    <row r="87" ht="23.1" customHeight="1" spans="1:63">
      <c r="A87" s="445"/>
      <c r="B87" s="444"/>
      <c r="C87" s="441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517"/>
      <c r="AQ87" s="522"/>
      <c r="AR87" s="523"/>
      <c r="AS87" s="523"/>
      <c r="AT87" s="523"/>
      <c r="AU87" s="524"/>
      <c r="AV87" s="525"/>
      <c r="AW87" s="592"/>
      <c r="AX87" s="592"/>
      <c r="AY87" s="592"/>
      <c r="AZ87" s="592"/>
      <c r="BA87" s="592"/>
      <c r="BB87" s="592"/>
      <c r="BC87" s="593"/>
      <c r="BD87" s="701"/>
      <c r="BE87" s="720"/>
      <c r="BF87" s="720"/>
      <c r="BG87" s="720"/>
      <c r="BH87" s="720"/>
      <c r="BI87" s="720"/>
      <c r="BJ87" s="720"/>
      <c r="BK87" s="721"/>
    </row>
    <row r="88" customHeight="1" spans="1:63">
      <c r="A88" s="447"/>
      <c r="B88" s="652"/>
      <c r="C88" s="653"/>
      <c r="D88" s="654"/>
      <c r="E88" s="654"/>
      <c r="F88" s="654"/>
      <c r="G88" s="654"/>
      <c r="H88" s="654"/>
      <c r="I88" s="654"/>
      <c r="J88" s="654"/>
      <c r="K88" s="654"/>
      <c r="L88" s="654"/>
      <c r="M88" s="654"/>
      <c r="N88" s="654"/>
      <c r="O88" s="654"/>
      <c r="P88" s="654"/>
      <c r="Q88" s="654"/>
      <c r="R88" s="654"/>
      <c r="S88" s="654"/>
      <c r="T88" s="654"/>
      <c r="U88" s="654"/>
      <c r="V88" s="654"/>
      <c r="W88" s="654"/>
      <c r="X88" s="654"/>
      <c r="Y88" s="654"/>
      <c r="Z88" s="654"/>
      <c r="AA88" s="654"/>
      <c r="AB88" s="654"/>
      <c r="AC88" s="654"/>
      <c r="AD88" s="654"/>
      <c r="AE88" s="654"/>
      <c r="AF88" s="654"/>
      <c r="AG88" s="654"/>
      <c r="AH88" s="654"/>
      <c r="AI88" s="654"/>
      <c r="AJ88" s="654"/>
      <c r="AK88" s="654"/>
      <c r="AL88" s="654"/>
      <c r="AM88" s="654"/>
      <c r="AN88" s="654"/>
      <c r="AO88" s="654"/>
      <c r="AP88" s="689"/>
      <c r="AQ88" s="690"/>
      <c r="AR88" s="691"/>
      <c r="AS88" s="691"/>
      <c r="AT88" s="691"/>
      <c r="AU88" s="692"/>
      <c r="AV88" s="693"/>
      <c r="AW88" s="711"/>
      <c r="AX88" s="711"/>
      <c r="AY88" s="711"/>
      <c r="AZ88" s="711"/>
      <c r="BA88" s="711"/>
      <c r="BB88" s="711"/>
      <c r="BC88" s="712"/>
      <c r="BD88" s="713"/>
      <c r="BE88" s="734"/>
      <c r="BF88" s="734"/>
      <c r="BG88" s="734"/>
      <c r="BH88" s="734"/>
      <c r="BI88" s="734"/>
      <c r="BJ88" s="734"/>
      <c r="BK88" s="735"/>
    </row>
    <row r="89" ht="7.5" customHeight="1" spans="1:63">
      <c r="A89" s="356"/>
      <c r="B89" s="356"/>
      <c r="C89" s="356"/>
      <c r="D89" s="357"/>
      <c r="E89" s="358"/>
      <c r="F89" s="358"/>
      <c r="G89" s="358"/>
      <c r="H89" s="357"/>
      <c r="I89" s="358"/>
      <c r="J89" s="454"/>
      <c r="K89" s="357"/>
      <c r="L89" s="358"/>
      <c r="M89" s="454"/>
      <c r="N89" s="357"/>
      <c r="O89" s="358"/>
      <c r="P89" s="358"/>
      <c r="Q89" s="46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</row>
    <row r="90" ht="2.25" hidden="1" customHeight="1" spans="1:63">
      <c r="A90" s="356"/>
      <c r="B90" s="356"/>
      <c r="C90" s="356"/>
      <c r="D90" s="357"/>
      <c r="E90" s="358"/>
      <c r="F90" s="358"/>
      <c r="G90" s="358"/>
      <c r="H90" s="357"/>
      <c r="I90" s="358"/>
      <c r="J90" s="454"/>
      <c r="K90" s="357"/>
      <c r="L90" s="358"/>
      <c r="M90" s="454"/>
      <c r="N90" s="357"/>
      <c r="O90" s="358"/>
      <c r="P90" s="358"/>
      <c r="Q90" s="46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</row>
    <row r="91" customHeight="1" spans="1:63">
      <c r="A91" s="655" t="s">
        <v>29</v>
      </c>
      <c r="B91" s="356"/>
      <c r="C91" s="356"/>
      <c r="D91" s="357"/>
      <c r="E91" s="358"/>
      <c r="F91" s="358"/>
      <c r="G91" s="358"/>
      <c r="H91" s="357"/>
      <c r="I91" s="358"/>
      <c r="J91" s="454"/>
      <c r="K91" s="357"/>
      <c r="L91" s="358"/>
      <c r="M91" s="454"/>
      <c r="N91" s="357"/>
      <c r="O91" s="358"/>
      <c r="P91" s="358"/>
      <c r="Q91" s="46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</row>
    <row r="92" customHeight="1" spans="1:63">
      <c r="A92" s="656"/>
      <c r="B92" s="656"/>
      <c r="C92" s="657"/>
      <c r="D92" s="657"/>
      <c r="E92" s="657"/>
      <c r="F92" s="657"/>
      <c r="G92" s="657"/>
      <c r="H92" s="657"/>
      <c r="I92" s="657"/>
      <c r="J92" s="657"/>
      <c r="K92" s="657"/>
      <c r="L92" s="657"/>
      <c r="M92" s="656"/>
      <c r="N92" s="661"/>
      <c r="O92" s="656"/>
      <c r="P92" s="656"/>
      <c r="Q92" s="656"/>
      <c r="R92" s="656"/>
      <c r="S92" s="656"/>
      <c r="T92" s="656"/>
      <c r="U92" s="656"/>
      <c r="V92" s="656"/>
      <c r="W92" s="656"/>
      <c r="X92" s="656"/>
      <c r="Y92" s="656"/>
      <c r="Z92" s="656"/>
      <c r="AA92" s="656"/>
      <c r="AB92" s="656"/>
      <c r="AC92" s="656"/>
      <c r="AD92" s="656"/>
      <c r="AE92" s="656"/>
      <c r="AF92" s="656"/>
      <c r="AG92" s="656"/>
      <c r="AH92" s="656"/>
      <c r="AI92" s="656"/>
      <c r="AJ92" s="656"/>
      <c r="AK92" s="656"/>
      <c r="AL92" s="656"/>
      <c r="AM92" s="656"/>
      <c r="AN92" s="656"/>
      <c r="AO92" s="656"/>
      <c r="AP92" s="656"/>
      <c r="AQ92" s="656"/>
      <c r="AR92" s="656"/>
      <c r="AS92" s="656"/>
      <c r="AT92" s="656"/>
      <c r="AU92" s="656"/>
      <c r="AV92" s="656"/>
      <c r="AW92" s="656"/>
      <c r="AX92" s="656"/>
      <c r="AY92" s="656"/>
      <c r="AZ92" s="656"/>
      <c r="BA92" s="656"/>
      <c r="BB92" s="656"/>
      <c r="BC92" s="656"/>
      <c r="BD92" s="655"/>
      <c r="BE92" s="655"/>
      <c r="BF92" s="655"/>
      <c r="BG92" s="655"/>
      <c r="BH92" s="655"/>
      <c r="BI92" s="655"/>
      <c r="BJ92" s="655"/>
      <c r="BK92" s="655"/>
    </row>
    <row r="93" customHeight="1" spans="1:63">
      <c r="A93" s="658"/>
      <c r="B93" s="656"/>
      <c r="C93" s="656"/>
      <c r="D93" s="656"/>
      <c r="E93" s="656"/>
      <c r="F93" s="656"/>
      <c r="G93" s="656"/>
      <c r="H93" s="656"/>
      <c r="I93" s="656"/>
      <c r="J93" s="656"/>
      <c r="K93" s="656"/>
      <c r="L93" s="656"/>
      <c r="M93" s="656"/>
      <c r="N93" s="656"/>
      <c r="O93" s="656"/>
      <c r="P93" s="656"/>
      <c r="Q93" s="656"/>
      <c r="R93" s="656"/>
      <c r="S93" s="656"/>
      <c r="T93" s="656"/>
      <c r="U93" s="656"/>
      <c r="V93" s="656"/>
      <c r="W93" s="656"/>
      <c r="X93" s="656"/>
      <c r="Y93" s="656"/>
      <c r="Z93" s="656"/>
      <c r="AA93" s="656"/>
      <c r="AB93" s="656"/>
      <c r="AC93" s="656"/>
      <c r="AD93" s="656"/>
      <c r="AE93" s="656"/>
      <c r="AF93" s="656"/>
      <c r="AG93" s="656"/>
      <c r="AH93" s="656"/>
      <c r="AI93" s="656"/>
      <c r="AJ93" s="656"/>
      <c r="AK93" s="656"/>
      <c r="AL93" s="656"/>
      <c r="AM93" s="656"/>
      <c r="AN93" s="656"/>
      <c r="AO93" s="656"/>
      <c r="AP93" s="656"/>
      <c r="AQ93" s="656"/>
      <c r="AR93" s="656"/>
      <c r="AS93" s="656"/>
      <c r="AT93" s="656"/>
      <c r="AU93" s="656"/>
      <c r="AV93" s="656"/>
      <c r="AW93" s="656"/>
      <c r="AX93" s="656"/>
      <c r="AY93" s="656"/>
      <c r="AZ93" s="656"/>
      <c r="BA93" s="656"/>
      <c r="BB93" s="656"/>
      <c r="BC93" s="656"/>
      <c r="BD93" s="655"/>
      <c r="BE93" s="655"/>
      <c r="BF93" s="655"/>
      <c r="BG93" s="655"/>
      <c r="BH93" s="655"/>
      <c r="BI93" s="655"/>
      <c r="BJ93" s="655"/>
      <c r="BK93" s="655"/>
    </row>
    <row r="94" customHeight="1" spans="1:63">
      <c r="A94" s="658"/>
      <c r="B94" s="659"/>
      <c r="C94" s="659"/>
      <c r="D94" s="659"/>
      <c r="E94" s="659"/>
      <c r="F94" s="659"/>
      <c r="G94" s="659"/>
      <c r="H94" s="659"/>
      <c r="I94" s="659"/>
      <c r="J94" s="659"/>
      <c r="K94" s="659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426"/>
      <c r="BE94" s="426"/>
      <c r="BF94" s="426"/>
      <c r="BG94" s="426"/>
      <c r="BH94" s="426"/>
      <c r="BI94" s="426"/>
      <c r="BJ94" s="426"/>
      <c r="BK94" s="426"/>
    </row>
    <row r="95" customHeight="1" spans="1:63">
      <c r="A95" s="356"/>
      <c r="B95" s="659"/>
      <c r="C95" s="659"/>
      <c r="D95" s="659"/>
      <c r="E95" s="659"/>
      <c r="F95" s="659"/>
      <c r="G95" s="659"/>
      <c r="H95" s="659"/>
      <c r="I95" s="659"/>
      <c r="J95" s="659"/>
      <c r="K95" s="659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426"/>
      <c r="BE95" s="426"/>
      <c r="BF95" s="426"/>
      <c r="BG95" s="426"/>
      <c r="BH95" s="426"/>
      <c r="BI95" s="426"/>
      <c r="BJ95" s="426"/>
      <c r="BK95" s="426"/>
    </row>
    <row r="96" customHeight="1" spans="2:63">
      <c r="B96" s="356"/>
      <c r="C96" s="356"/>
      <c r="D96" s="357"/>
      <c r="E96" s="358"/>
      <c r="F96" s="358"/>
      <c r="G96" s="358"/>
      <c r="H96" s="357"/>
      <c r="I96" s="358"/>
      <c r="J96" s="454"/>
      <c r="K96" s="357"/>
      <c r="L96" s="358"/>
      <c r="M96" s="454"/>
      <c r="N96" s="357"/>
      <c r="O96" s="358"/>
      <c r="P96" s="358"/>
      <c r="Q96" s="465"/>
      <c r="R96" s="435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26"/>
      <c r="BE96" s="426"/>
      <c r="BF96" s="426"/>
      <c r="BG96" s="426"/>
      <c r="BH96" s="426"/>
      <c r="BI96" s="426"/>
      <c r="BJ96" s="426"/>
      <c r="BK96" s="426"/>
    </row>
    <row r="104" customHeight="1" spans="6:6">
      <c r="F104" s="660"/>
    </row>
    <row r="105" customHeight="1" spans="6:6">
      <c r="F105" s="660"/>
    </row>
    <row r="106" customHeight="1" spans="6:6">
      <c r="F106" s="660"/>
    </row>
  </sheetData>
  <sheetProtection formatCells="0" formatColumns="0" formatRows="0" insertRows="0" insertColumns="0" insertHyperlinks="0" deleteColumns="0" deleteRows="0" sort="0" autoFilter="0" pivotTables="0"/>
  <mergeCells count="21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631" stopIfTrue="1" operator="between">
      <formula>#REF!</formula>
      <formula>#REF!</formula>
    </cfRule>
    <cfRule type="cellIs" dxfId="1" priority="632" stopIfTrue="1" operator="between">
      <formula>#REF!</formula>
      <formula>0</formula>
    </cfRule>
    <cfRule type="cellIs" dxfId="2" priority="633" stopIfTrue="1" operator="lessThan">
      <formula>0</formula>
    </cfRule>
  </conditionalFormatting>
  <conditionalFormatting sqref="T9">
    <cfRule type="cellIs" dxfId="2" priority="133" stopIfTrue="1" operator="lessThan">
      <formula>0</formula>
    </cfRule>
  </conditionalFormatting>
  <conditionalFormatting sqref="V9">
    <cfRule type="cellIs" dxfId="2" priority="8" stopIfTrue="1" operator="lessThan">
      <formula>0</formula>
    </cfRule>
  </conditionalFormatting>
  <conditionalFormatting sqref="V9:X9">
    <cfRule type="cellIs" dxfId="1" priority="5" stopIfTrue="1" operator="between">
      <formula>#REF!</formula>
      <formula>0</formula>
    </cfRule>
  </conditionalFormatting>
  <conditionalFormatting sqref="W9:X9">
    <cfRule type="cellIs" dxfId="0" priority="4" stopIfTrue="1" operator="between">
      <formula>#REF!</formula>
      <formula>#REF!</formula>
    </cfRule>
    <cfRule type="cellIs" dxfId="3" priority="6" stopIfTrue="1" operator="lessThan">
      <formula>0</formula>
    </cfRule>
  </conditionalFormatting>
  <conditionalFormatting sqref="AD9">
    <cfRule type="cellIs" dxfId="0" priority="470" stopIfTrue="1" operator="between">
      <formula>#REF!</formula>
      <formula>#REF!</formula>
    </cfRule>
    <cfRule type="cellIs" dxfId="1" priority="471" stopIfTrue="1" operator="between">
      <formula>#REF!</formula>
      <formula>0</formula>
    </cfRule>
    <cfRule type="cellIs" dxfId="2" priority="472" stopIfTrue="1" operator="lessThan">
      <formula>0</formula>
    </cfRule>
  </conditionalFormatting>
  <conditionalFormatting sqref="AI9:AK9">
    <cfRule type="cellIs" dxfId="0" priority="431" stopIfTrue="1" operator="between">
      <formula>#REF!</formula>
      <formula>#REF!</formula>
    </cfRule>
    <cfRule type="cellIs" dxfId="1" priority="432" stopIfTrue="1" operator="between">
      <formula>#REF!</formula>
      <formula>0</formula>
    </cfRule>
    <cfRule type="cellIs" dxfId="3" priority="433" stopIfTrue="1" operator="lessThan">
      <formula>0</formula>
    </cfRule>
  </conditionalFormatting>
  <conditionalFormatting sqref="AP9">
    <cfRule type="cellIs" dxfId="0" priority="655" stopIfTrue="1" operator="between">
      <formula>#REF!</formula>
      <formula>#REF!</formula>
    </cfRule>
    <cfRule type="cellIs" dxfId="1" priority="656" stopIfTrue="1" operator="between">
      <formula>#REF!</formula>
      <formula>0</formula>
    </cfRule>
    <cfRule type="cellIs" dxfId="2" priority="657" stopIfTrue="1" operator="lessThan">
      <formula>0</formula>
    </cfRule>
  </conditionalFormatting>
  <conditionalFormatting sqref="AR9">
    <cfRule type="cellIs" dxfId="0" priority="294" stopIfTrue="1" operator="between">
      <formula>#REF!</formula>
      <formula>#REF!</formula>
    </cfRule>
    <cfRule type="cellIs" dxfId="1" priority="295" stopIfTrue="1" operator="between">
      <formula>#REF!</formula>
      <formula>0</formula>
    </cfRule>
    <cfRule type="cellIs" dxfId="3" priority="296" stopIfTrue="1" operator="lessThan">
      <formula>0</formula>
    </cfRule>
  </conditionalFormatting>
  <conditionalFormatting sqref="AT9">
    <cfRule type="cellIs" dxfId="0" priority="159" stopIfTrue="1" operator="between">
      <formula>#REF!</formula>
      <formula>#REF!</formula>
    </cfRule>
    <cfRule type="cellIs" dxfId="1" priority="160" stopIfTrue="1" operator="between">
      <formula>#REF!</formula>
      <formula>0</formula>
    </cfRule>
    <cfRule type="cellIs" dxfId="3" priority="161" stopIfTrue="1" operator="lessThan">
      <formula>0</formula>
    </cfRule>
  </conditionalFormatting>
  <conditionalFormatting sqref="AZ9">
    <cfRule type="cellIs" dxfId="2" priority="1608" stopIfTrue="1" operator="lessThan">
      <formula>0</formula>
    </cfRule>
  </conditionalFormatting>
  <conditionalFormatting sqref="AZ9:BA9">
    <cfRule type="cellIs" dxfId="0" priority="1606" stopIfTrue="1" operator="between">
      <formula>#REF!</formula>
      <formula>#REF!</formula>
    </cfRule>
    <cfRule type="cellIs" dxfId="1" priority="1607" stopIfTrue="1" operator="between">
      <formula>#REF!</formula>
      <formula>0</formula>
    </cfRule>
  </conditionalFormatting>
  <conditionalFormatting sqref="BA9">
    <cfRule type="cellIs" dxfId="3" priority="1611" stopIfTrue="1" operator="lessThan">
      <formula>0</formula>
    </cfRule>
  </conditionalFormatting>
  <conditionalFormatting sqref="O10:P10">
    <cfRule type="cellIs" dxfId="3" priority="3303" stopIfTrue="1" operator="lessThan">
      <formula>0</formula>
    </cfRule>
  </conditionalFormatting>
  <conditionalFormatting sqref="T10">
    <cfRule type="cellIs" dxfId="3" priority="398" stopIfTrue="1" operator="lessThan">
      <formula>0</formula>
    </cfRule>
  </conditionalFormatting>
  <conditionalFormatting sqref="AA10">
    <cfRule type="cellIs" dxfId="0" priority="2995" stopIfTrue="1" operator="between">
      <formula>#REF!</formula>
      <formula>#REF!</formula>
    </cfRule>
    <cfRule type="cellIs" dxfId="1" priority="2996" stopIfTrue="1" operator="between">
      <formula>#REF!</formula>
      <formula>0</formula>
    </cfRule>
    <cfRule type="cellIs" dxfId="3" priority="2997" stopIfTrue="1" operator="lessThan">
      <formula>0</formula>
    </cfRule>
  </conditionalFormatting>
  <conditionalFormatting sqref="AF10">
    <cfRule type="cellIs" dxfId="2" priority="1749" stopIfTrue="1" operator="lessThan">
      <formula>0</formula>
    </cfRule>
  </conditionalFormatting>
  <conditionalFormatting sqref="AF10:AG10">
    <cfRule type="cellIs" dxfId="0" priority="1747" stopIfTrue="1" operator="between">
      <formula>#REF!</formula>
      <formula>#REF!</formula>
    </cfRule>
    <cfRule type="cellIs" dxfId="1" priority="1748" stopIfTrue="1" operator="between">
      <formula>#REF!</formula>
      <formula>0</formula>
    </cfRule>
  </conditionalFormatting>
  <conditionalFormatting sqref="AG10">
    <cfRule type="cellIs" dxfId="3" priority="1821" stopIfTrue="1" operator="lessThan">
      <formula>0</formula>
    </cfRule>
  </conditionalFormatting>
  <conditionalFormatting sqref="D11">
    <cfRule type="cellIs" dxfId="0" priority="488" stopIfTrue="1" operator="between">
      <formula>#REF!</formula>
      <formula>#REF!</formula>
    </cfRule>
    <cfRule type="cellIs" dxfId="1" priority="489" stopIfTrue="1" operator="between">
      <formula>#REF!</formula>
      <formula>0</formula>
    </cfRule>
    <cfRule type="cellIs" dxfId="3" priority="490" stopIfTrue="1" operator="lessThan">
      <formula>0</formula>
    </cfRule>
  </conditionalFormatting>
  <conditionalFormatting sqref="F11:H11">
    <cfRule type="cellIs" dxfId="3" priority="493" stopIfTrue="1" operator="lessThan">
      <formula>0</formula>
    </cfRule>
  </conditionalFormatting>
  <conditionalFormatting sqref="L11">
    <cfRule type="cellIs" dxfId="2" priority="500" stopIfTrue="1" operator="lessThan">
      <formula>0</formula>
    </cfRule>
  </conditionalFormatting>
  <conditionalFormatting sqref="L11:P11">
    <cfRule type="cellIs" dxfId="0" priority="497" stopIfTrue="1" operator="between">
      <formula>#REF!</formula>
      <formula>#REF!</formula>
    </cfRule>
    <cfRule type="cellIs" dxfId="1" priority="498" stopIfTrue="1" operator="between">
      <formula>#REF!</formula>
      <formula>0</formula>
    </cfRule>
  </conditionalFormatting>
  <conditionalFormatting sqref="M11:P11">
    <cfRule type="cellIs" dxfId="3" priority="499" stopIfTrue="1" operator="lessThan">
      <formula>0</formula>
    </cfRule>
  </conditionalFormatting>
  <conditionalFormatting sqref="X11">
    <cfRule type="cellIs" dxfId="0" priority="95" stopIfTrue="1" operator="between">
      <formula>#REF!</formula>
      <formula>#REF!</formula>
    </cfRule>
    <cfRule type="cellIs" dxfId="1" priority="538" stopIfTrue="1" operator="between">
      <formula>#REF!</formula>
      <formula>0</formula>
    </cfRule>
    <cfRule type="cellIs" dxfId="3" priority="539" stopIfTrue="1" operator="lessThan">
      <formula>0</formula>
    </cfRule>
    <cfRule type="cellIs" dxfId="0" priority="661" stopIfTrue="1" operator="between">
      <formula>#REF!</formula>
      <formula>#REF!</formula>
    </cfRule>
    <cfRule type="cellIs" dxfId="1" priority="662" stopIfTrue="1" operator="between">
      <formula>#REF!</formula>
      <formula>0</formula>
    </cfRule>
    <cfRule type="cellIs" dxfId="3" priority="663" stopIfTrue="1" operator="lessThan">
      <formula>0</formula>
    </cfRule>
  </conditionalFormatting>
  <conditionalFormatting sqref="Z11">
    <cfRule type="cellIs" dxfId="0" priority="528" stopIfTrue="1" operator="between">
      <formula>#REF!</formula>
      <formula>#REF!</formula>
    </cfRule>
    <cfRule type="cellIs" dxfId="1" priority="529" stopIfTrue="1" operator="between">
      <formula>#REF!</formula>
      <formula>0</formula>
    </cfRule>
    <cfRule type="cellIs" dxfId="3" priority="530" stopIfTrue="1" operator="lessThan">
      <formula>0</formula>
    </cfRule>
  </conditionalFormatting>
  <conditionalFormatting sqref="AB11:AD11">
    <cfRule type="cellIs" dxfId="1" priority="532" stopIfTrue="1" operator="between">
      <formula>#REF!</formula>
      <formula>0</formula>
    </cfRule>
    <cfRule type="cellIs" dxfId="3" priority="533" stopIfTrue="1" operator="lessThan">
      <formula>0</formula>
    </cfRule>
  </conditionalFormatting>
  <conditionalFormatting sqref="AH11">
    <cfRule type="cellIs" dxfId="2" priority="414" stopIfTrue="1" operator="lessThan">
      <formula>0</formula>
    </cfRule>
  </conditionalFormatting>
  <conditionalFormatting sqref="F12">
    <cfRule type="cellIs" dxfId="2" priority="146" stopIfTrue="1" operator="lessThan">
      <formula>0</formula>
    </cfRule>
  </conditionalFormatting>
  <conditionalFormatting sqref="G12:H12">
    <cfRule type="cellIs" dxfId="3" priority="147" stopIfTrue="1" operator="lessThan">
      <formula>0</formula>
    </cfRule>
  </conditionalFormatting>
  <conditionalFormatting sqref="J12">
    <cfRule type="cellIs" dxfId="2" priority="154" stopIfTrue="1" operator="lessThan">
      <formula>0</formula>
    </cfRule>
  </conditionalFormatting>
  <conditionalFormatting sqref="J12:L12">
    <cfRule type="cellIs" dxfId="0" priority="152" stopIfTrue="1" operator="between">
      <formula>#REF!</formula>
      <formula>#REF!</formula>
    </cfRule>
    <cfRule type="cellIs" dxfId="1" priority="153" stopIfTrue="1" operator="between">
      <formula>#REF!</formula>
      <formula>0</formula>
    </cfRule>
  </conditionalFormatting>
  <conditionalFormatting sqref="K12:L12">
    <cfRule type="cellIs" dxfId="3" priority="155" stopIfTrue="1" operator="lessThan">
      <formula>0</formula>
    </cfRule>
  </conditionalFormatting>
  <conditionalFormatting sqref="T12">
    <cfRule type="cellIs" dxfId="0" priority="156" stopIfTrue="1" operator="between">
      <formula>#REF!</formula>
      <formula>#REF!</formula>
    </cfRule>
    <cfRule type="cellIs" dxfId="1" priority="157" stopIfTrue="1" operator="between">
      <formula>#REF!</formula>
      <formula>0</formula>
    </cfRule>
    <cfRule type="cellIs" dxfId="2" priority="158" stopIfTrue="1" operator="lessThan">
      <formula>0</formula>
    </cfRule>
  </conditionalFormatting>
  <conditionalFormatting sqref="V12">
    <cfRule type="cellIs" dxfId="1" priority="69" stopIfTrue="1" operator="between">
      <formula>#REF!</formula>
      <formula>0</formula>
    </cfRule>
    <cfRule type="cellIs" dxfId="2" priority="70" stopIfTrue="1" operator="lessThan">
      <formula>0</formula>
    </cfRule>
  </conditionalFormatting>
  <conditionalFormatting sqref="W12:X12">
    <cfRule type="cellIs" dxfId="0" priority="59" stopIfTrue="1" operator="between">
      <formula>#REF!</formula>
      <formula>#REF!</formula>
    </cfRule>
    <cfRule type="cellIs" dxfId="1" priority="60" stopIfTrue="1" operator="between">
      <formula>#REF!</formula>
      <formula>0</formula>
    </cfRule>
    <cfRule type="cellIs" dxfId="3" priority="61" stopIfTrue="1" operator="lessThan">
      <formula>0</formula>
    </cfRule>
  </conditionalFormatting>
  <conditionalFormatting sqref="AB12">
    <cfRule type="cellIs" dxfId="2" priority="58" stopIfTrue="1" operator="lessThan">
      <formula>0</formula>
    </cfRule>
  </conditionalFormatting>
  <conditionalFormatting sqref="AB12:AD12">
    <cfRule type="cellIs" dxfId="1" priority="57" stopIfTrue="1" operator="between">
      <formula>#REF!</formula>
      <formula>0</formula>
    </cfRule>
  </conditionalFormatting>
  <conditionalFormatting sqref="AC12:AD12">
    <cfRule type="cellIs" dxfId="3" priority="143" stopIfTrue="1" operator="lessThan">
      <formula>0</formula>
    </cfRule>
  </conditionalFormatting>
  <conditionalFormatting sqref="AF12">
    <cfRule type="cellIs" dxfId="0" priority="18" stopIfTrue="1" operator="between">
      <formula>#REF!</formula>
      <formula>#REF!</formula>
    </cfRule>
    <cfRule type="cellIs" dxfId="1" priority="19" stopIfTrue="1" operator="between">
      <formula>#REF!</formula>
      <formula>0</formula>
    </cfRule>
    <cfRule type="cellIs" dxfId="3" priority="20" stopIfTrue="1" operator="lessThan">
      <formula>0</formula>
    </cfRule>
  </conditionalFormatting>
  <conditionalFormatting sqref="C14:D14">
    <cfRule type="cellIs" dxfId="0" priority="574" stopIfTrue="1" operator="between">
      <formula>#REF!</formula>
      <formula>#REF!</formula>
    </cfRule>
    <cfRule type="cellIs" dxfId="1" priority="575" stopIfTrue="1" operator="between">
      <formula>#REF!</formula>
      <formula>0</formula>
    </cfRule>
    <cfRule type="cellIs" dxfId="3" priority="576" stopIfTrue="1" operator="lessThan">
      <formula>0</formula>
    </cfRule>
  </conditionalFormatting>
  <conditionalFormatting sqref="H14">
    <cfRule type="cellIs" dxfId="2" priority="755" stopIfTrue="1" operator="lessThan">
      <formula>0</formula>
    </cfRule>
  </conditionalFormatting>
  <conditionalFormatting sqref="H14:L14">
    <cfRule type="cellIs" dxfId="0" priority="740" stopIfTrue="1" operator="between">
      <formula>#REF!</formula>
      <formula>#REF!</formula>
    </cfRule>
    <cfRule type="cellIs" dxfId="1" priority="741" stopIfTrue="1" operator="between">
      <formula>#REF!</formula>
      <formula>0</formula>
    </cfRule>
  </conditionalFormatting>
  <conditionalFormatting sqref="I14:L14">
    <cfRule type="cellIs" dxfId="3" priority="751" stopIfTrue="1" operator="lessThan">
      <formula>0</formula>
    </cfRule>
  </conditionalFormatting>
  <conditionalFormatting sqref="T14">
    <cfRule type="cellIs" dxfId="3" priority="750" stopIfTrue="1" operator="lessThan">
      <formula>0</formula>
    </cfRule>
  </conditionalFormatting>
  <conditionalFormatting sqref="V14:X14">
    <cfRule type="cellIs" dxfId="0" priority="65" stopIfTrue="1" operator="between">
      <formula>#REF!</formula>
      <formula>#REF!</formula>
    </cfRule>
    <cfRule type="cellIs" dxfId="1" priority="66" stopIfTrue="1" operator="between">
      <formula>#REF!</formula>
      <formula>0</formula>
    </cfRule>
  </conditionalFormatting>
  <conditionalFormatting sqref="W14:X14">
    <cfRule type="cellIs" dxfId="3" priority="67" stopIfTrue="1" operator="lessThan">
      <formula>0</formula>
    </cfRule>
  </conditionalFormatting>
  <conditionalFormatting sqref="AF14">
    <cfRule type="cellIs" dxfId="3" priority="23" stopIfTrue="1" operator="lessThan">
      <formula>0</formula>
    </cfRule>
  </conditionalFormatting>
  <conditionalFormatting sqref="AH14">
    <cfRule type="cellIs" dxfId="0" priority="415" stopIfTrue="1" operator="between">
      <formula>#REF!</formula>
      <formula>#REF!</formula>
    </cfRule>
    <cfRule type="cellIs" dxfId="1" priority="416" stopIfTrue="1" operator="between">
      <formula>#REF!</formula>
      <formula>0</formula>
    </cfRule>
    <cfRule type="cellIs" dxfId="2" priority="417" stopIfTrue="1" operator="lessThan">
      <formula>0</formula>
    </cfRule>
  </conditionalFormatting>
  <conditionalFormatting sqref="AO14:AP14">
    <cfRule type="cellIs" dxfId="3" priority="768" stopIfTrue="1" operator="lessThan">
      <formula>0</formula>
    </cfRule>
  </conditionalFormatting>
  <conditionalFormatting sqref="AR14">
    <cfRule type="cellIs" dxfId="2" priority="763" stopIfTrue="1" operator="lessThan">
      <formula>0</formula>
    </cfRule>
  </conditionalFormatting>
  <conditionalFormatting sqref="AR14:AT14">
    <cfRule type="cellIs" dxfId="0" priority="761" stopIfTrue="1" operator="between">
      <formula>#REF!</formula>
      <formula>#REF!</formula>
    </cfRule>
    <cfRule type="cellIs" dxfId="1" priority="762" stopIfTrue="1" operator="between">
      <formula>#REF!</formula>
      <formula>0</formula>
    </cfRule>
  </conditionalFormatting>
  <conditionalFormatting sqref="AS14:AT14">
    <cfRule type="cellIs" dxfId="3" priority="764" stopIfTrue="1" operator="lessThan">
      <formula>0</formula>
    </cfRule>
  </conditionalFormatting>
  <conditionalFormatting sqref="F15">
    <cfRule type="cellIs" dxfId="2" priority="272" stopIfTrue="1" operator="lessThan">
      <formula>0</formula>
    </cfRule>
  </conditionalFormatting>
  <conditionalFormatting sqref="F15:H15">
    <cfRule type="cellIs" dxfId="0" priority="270" stopIfTrue="1" operator="between">
      <formula>#REF!</formula>
      <formula>#REF!</formula>
    </cfRule>
    <cfRule type="cellIs" dxfId="1" priority="271" stopIfTrue="1" operator="between">
      <formula>#REF!</formula>
      <formula>0</formula>
    </cfRule>
  </conditionalFormatting>
  <conditionalFormatting sqref="G15:H15">
    <cfRule type="cellIs" dxfId="3" priority="273" stopIfTrue="1" operator="lessThan">
      <formula>0</formula>
    </cfRule>
  </conditionalFormatting>
  <conditionalFormatting sqref="J15">
    <cfRule type="cellIs" dxfId="2" priority="280" stopIfTrue="1" operator="lessThan">
      <formula>0</formula>
    </cfRule>
  </conditionalFormatting>
  <conditionalFormatting sqref="J15:L15">
    <cfRule type="cellIs" dxfId="0" priority="278" stopIfTrue="1" operator="between">
      <formula>#REF!</formula>
      <formula>#REF!</formula>
    </cfRule>
    <cfRule type="cellIs" dxfId="1" priority="279" stopIfTrue="1" operator="between">
      <formula>#REF!</formula>
      <formula>0</formula>
    </cfRule>
  </conditionalFormatting>
  <conditionalFormatting sqref="K15:L15">
    <cfRule type="cellIs" dxfId="3" priority="281" stopIfTrue="1" operator="lessThan">
      <formula>0</formula>
    </cfRule>
  </conditionalFormatting>
  <conditionalFormatting sqref="T15">
    <cfRule type="cellIs" dxfId="2" priority="284" stopIfTrue="1" operator="lessThan">
      <formula>0</formula>
    </cfRule>
  </conditionalFormatting>
  <conditionalFormatting sqref="AF15">
    <cfRule type="cellIs" dxfId="2" priority="246" stopIfTrue="1" operator="lessThan">
      <formula>0</formula>
    </cfRule>
  </conditionalFormatting>
  <conditionalFormatting sqref="AO15">
    <cfRule type="cellIs" dxfId="3" priority="257" stopIfTrue="1" operator="lessThan">
      <formula>0</formula>
    </cfRule>
  </conditionalFormatting>
  <conditionalFormatting sqref="AP15">
    <cfRule type="cellIs" dxfId="2" priority="262" stopIfTrue="1" operator="lessThan">
      <formula>0</formula>
    </cfRule>
  </conditionalFormatting>
  <conditionalFormatting sqref="AT15">
    <cfRule type="cellIs" dxfId="2" priority="265" stopIfTrue="1" operator="lessThan">
      <formula>0</formula>
    </cfRule>
  </conditionalFormatting>
  <conditionalFormatting sqref="AT15:AV15">
    <cfRule type="cellIs" dxfId="0" priority="263" stopIfTrue="1" operator="between">
      <formula>#REF!</formula>
      <formula>#REF!</formula>
    </cfRule>
    <cfRule type="cellIs" dxfId="1" priority="264" stopIfTrue="1" operator="between">
      <formula>#REF!</formula>
      <formula>0</formula>
    </cfRule>
  </conditionalFormatting>
  <conditionalFormatting sqref="AU15:AV15">
    <cfRule type="cellIs" dxfId="3" priority="266" stopIfTrue="1" operator="lessThan">
      <formula>0</formula>
    </cfRule>
  </conditionalFormatting>
  <conditionalFormatting sqref="AX15">
    <cfRule type="cellIs" dxfId="0" priority="267" stopIfTrue="1" operator="between">
      <formula>#REF!</formula>
      <formula>#REF!</formula>
    </cfRule>
    <cfRule type="cellIs" dxfId="1" priority="268" stopIfTrue="1" operator="between">
      <formula>#REF!</formula>
      <formula>0</formula>
    </cfRule>
    <cfRule type="cellIs" dxfId="2" priority="269" stopIfTrue="1" operator="lessThan">
      <formula>0</formula>
    </cfRule>
  </conditionalFormatting>
  <conditionalFormatting sqref="R16">
    <cfRule type="cellIs" dxfId="2" priority="2358" stopIfTrue="1" operator="lessThan">
      <formula>0</formula>
    </cfRule>
  </conditionalFormatting>
  <conditionalFormatting sqref="R16:T16">
    <cfRule type="cellIs" dxfId="0" priority="2356" stopIfTrue="1" operator="between">
      <formula>#REF!</formula>
      <formula>#REF!</formula>
    </cfRule>
    <cfRule type="cellIs" dxfId="1" priority="2357" stopIfTrue="1" operator="between">
      <formula>#REF!</formula>
      <formula>0</formula>
    </cfRule>
  </conditionalFormatting>
  <conditionalFormatting sqref="S16:T16">
    <cfRule type="cellIs" dxfId="3" priority="2361" stopIfTrue="1" operator="lessThan">
      <formula>0</formula>
    </cfRule>
  </conditionalFormatting>
  <conditionalFormatting sqref="V16">
    <cfRule type="cellIs" dxfId="0" priority="667" stopIfTrue="1" operator="between">
      <formula>#REF!</formula>
      <formula>#REF!</formula>
    </cfRule>
    <cfRule type="cellIs" dxfId="1" priority="668" stopIfTrue="1" operator="between">
      <formula>#REF!</formula>
      <formula>0</formula>
    </cfRule>
  </conditionalFormatting>
  <conditionalFormatting sqref="Y16:Z16">
    <cfRule type="cellIs" dxfId="3" priority="774" stopIfTrue="1" operator="lessThan">
      <formula>0</formula>
    </cfRule>
  </conditionalFormatting>
  <conditionalFormatting sqref="AF16">
    <cfRule type="cellIs" dxfId="2" priority="1752" stopIfTrue="1" operator="lessThan">
      <formula>0</formula>
    </cfRule>
  </conditionalFormatting>
  <conditionalFormatting sqref="AF16:AH16">
    <cfRule type="cellIs" dxfId="0" priority="1750" stopIfTrue="1" operator="between">
      <formula>#REF!</formula>
      <formula>#REF!</formula>
    </cfRule>
    <cfRule type="cellIs" dxfId="1" priority="1751" stopIfTrue="1" operator="between">
      <formula>#REF!</formula>
      <formula>0</formula>
    </cfRule>
  </conditionalFormatting>
  <conditionalFormatting sqref="AG16:AH16">
    <cfRule type="cellIs" dxfId="3" priority="1773" stopIfTrue="1" operator="lessThan">
      <formula>0</formula>
    </cfRule>
  </conditionalFormatting>
  <conditionalFormatting sqref="AL16">
    <cfRule type="cellIs" dxfId="2" priority="1776" stopIfTrue="1" operator="lessThan">
      <formula>0</formula>
    </cfRule>
  </conditionalFormatting>
  <conditionalFormatting sqref="AL16:AN16">
    <cfRule type="cellIs" dxfId="0" priority="1774" stopIfTrue="1" operator="between">
      <formula>#REF!</formula>
      <formula>#REF!</formula>
    </cfRule>
    <cfRule type="cellIs" dxfId="1" priority="1775" stopIfTrue="1" operator="between">
      <formula>#REF!</formula>
      <formula>0</formula>
    </cfRule>
  </conditionalFormatting>
  <conditionalFormatting sqref="AM16:AN16">
    <cfRule type="cellIs" dxfId="3" priority="2337" stopIfTrue="1" operator="lessThan">
      <formula>0</formula>
    </cfRule>
  </conditionalFormatting>
  <conditionalFormatting sqref="O18:P18">
    <cfRule type="cellIs" dxfId="0" priority="3241" stopIfTrue="1" operator="between">
      <formula>#REF!</formula>
      <formula>#REF!</formula>
    </cfRule>
    <cfRule type="cellIs" dxfId="1" priority="3242" stopIfTrue="1" operator="between">
      <formula>#REF!</formula>
      <formula>0</formula>
    </cfRule>
    <cfRule type="cellIs" dxfId="3" priority="3243" stopIfTrue="1" operator="lessThan">
      <formula>0</formula>
    </cfRule>
  </conditionalFormatting>
  <conditionalFormatting sqref="T18">
    <cfRule type="cellIs" dxfId="0" priority="318" stopIfTrue="1" operator="between">
      <formula>#REF!</formula>
      <formula>#REF!</formula>
    </cfRule>
    <cfRule type="cellIs" dxfId="1" priority="319" stopIfTrue="1" operator="between">
      <formula>#REF!</formula>
      <formula>0</formula>
    </cfRule>
    <cfRule type="cellIs" dxfId="3" priority="320" stopIfTrue="1" operator="lessThan">
      <formula>0</formula>
    </cfRule>
  </conditionalFormatting>
  <conditionalFormatting sqref="V18">
    <cfRule type="cellIs" dxfId="2" priority="14" stopIfTrue="1" operator="lessThan">
      <formula>0</formula>
    </cfRule>
  </conditionalFormatting>
  <conditionalFormatting sqref="V18:W18">
    <cfRule type="cellIs" dxfId="0" priority="9" stopIfTrue="1" operator="between">
      <formula>#REF!</formula>
      <formula>#REF!</formula>
    </cfRule>
    <cfRule type="cellIs" dxfId="1" priority="10" stopIfTrue="1" operator="between">
      <formula>#REF!</formula>
      <formula>0</formula>
    </cfRule>
  </conditionalFormatting>
  <conditionalFormatting sqref="W18">
    <cfRule type="cellIs" dxfId="3" priority="11" stopIfTrue="1" operator="lessThan">
      <formula>0</formula>
    </cfRule>
  </conditionalFormatting>
  <conditionalFormatting sqref="Z18">
    <cfRule type="cellIs" dxfId="2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O20:P20">
    <cfRule type="cellIs" dxfId="0" priority="2812" stopIfTrue="1" operator="between">
      <formula>#REF!</formula>
      <formula>#REF!</formula>
    </cfRule>
    <cfRule type="cellIs" dxfId="1" priority="2813" stopIfTrue="1" operator="between">
      <formula>#REF!</formula>
      <formula>0</formula>
    </cfRule>
    <cfRule type="cellIs" dxfId="3" priority="2814" stopIfTrue="1" operator="lessThan">
      <formula>0</formula>
    </cfRule>
  </conditionalFormatting>
  <conditionalFormatting sqref="X20">
    <cfRule type="cellIs" dxfId="2" priority="2544" stopIfTrue="1" operator="lessThan">
      <formula>0</formula>
    </cfRule>
  </conditionalFormatting>
  <conditionalFormatting sqref="X20:Z20">
    <cfRule type="cellIs" dxfId="0" priority="2542" stopIfTrue="1" operator="between">
      <formula>#REF!</formula>
      <formula>#REF!</formula>
    </cfRule>
    <cfRule type="cellIs" dxfId="1" priority="2543" stopIfTrue="1" operator="between">
      <formula>#REF!</formula>
      <formula>0</formula>
    </cfRule>
  </conditionalFormatting>
  <conditionalFormatting sqref="Y20:Z20">
    <cfRule type="cellIs" dxfId="3" priority="2547" stopIfTrue="1" operator="lessThan">
      <formula>0</formula>
    </cfRule>
  </conditionalFormatting>
  <conditionalFormatting sqref="AB20">
    <cfRule type="cellIs" dxfId="2" priority="2562" stopIfTrue="1" operator="lessThan">
      <formula>0</formula>
    </cfRule>
  </conditionalFormatting>
  <conditionalFormatting sqref="AB20:AD20">
    <cfRule type="cellIs" dxfId="0" priority="2560" stopIfTrue="1" operator="between">
      <formula>#REF!</formula>
      <formula>#REF!</formula>
    </cfRule>
    <cfRule type="cellIs" dxfId="1" priority="2561" stopIfTrue="1" operator="between">
      <formula>#REF!</formula>
      <formula>0</formula>
    </cfRule>
  </conditionalFormatting>
  <conditionalFormatting sqref="AC20:AD20">
    <cfRule type="cellIs" dxfId="3" priority="2565" stopIfTrue="1" operator="lessThan">
      <formula>0</formula>
    </cfRule>
  </conditionalFormatting>
  <conditionalFormatting sqref="AF20">
    <cfRule type="cellIs" dxfId="2" priority="2553" stopIfTrue="1" operator="lessThan">
      <formula>0</formula>
    </cfRule>
  </conditionalFormatting>
  <conditionalFormatting sqref="AF20:AH20">
    <cfRule type="cellIs" dxfId="0" priority="2551" stopIfTrue="1" operator="between">
      <formula>#REF!</formula>
      <formula>#REF!</formula>
    </cfRule>
    <cfRule type="cellIs" dxfId="1" priority="2552" stopIfTrue="1" operator="between">
      <formula>#REF!</formula>
      <formula>0</formula>
    </cfRule>
  </conditionalFormatting>
  <conditionalFormatting sqref="AG20:AH20">
    <cfRule type="cellIs" dxfId="3" priority="2556" stopIfTrue="1" operator="lessThan">
      <formula>0</formula>
    </cfRule>
  </conditionalFormatting>
  <conditionalFormatting sqref="AL20">
    <cfRule type="cellIs" dxfId="2" priority="2571" stopIfTrue="1" operator="lessThan">
      <formula>0</formula>
    </cfRule>
  </conditionalFormatting>
  <conditionalFormatting sqref="AL20:AN20">
    <cfRule type="cellIs" dxfId="0" priority="2569" stopIfTrue="1" operator="between">
      <formula>#REF!</formula>
      <formula>#REF!</formula>
    </cfRule>
    <cfRule type="cellIs" dxfId="1" priority="2570" stopIfTrue="1" operator="between">
      <formula>#REF!</formula>
      <formula>0</formula>
    </cfRule>
  </conditionalFormatting>
  <conditionalFormatting sqref="AM20:AN20">
    <cfRule type="cellIs" dxfId="3" priority="2574" stopIfTrue="1" operator="lessThan">
      <formula>0</formula>
    </cfRule>
  </conditionalFormatting>
  <conditionalFormatting sqref="D21">
    <cfRule type="cellIs" dxfId="0" priority="367" stopIfTrue="1" operator="between">
      <formula>#REF!</formula>
      <formula>#REF!</formula>
    </cfRule>
    <cfRule type="cellIs" dxfId="1" priority="368" stopIfTrue="1" operator="between">
      <formula>#REF!</formula>
      <formula>0</formula>
    </cfRule>
    <cfRule type="cellIs" dxfId="3" priority="369" stopIfTrue="1" operator="lessThan">
      <formula>0</formula>
    </cfRule>
  </conditionalFormatting>
  <conditionalFormatting sqref="F21">
    <cfRule type="cellIs" dxfId="2" priority="387" stopIfTrue="1" operator="lessThan">
      <formula>0</formula>
    </cfRule>
  </conditionalFormatting>
  <conditionalFormatting sqref="F21:H21">
    <cfRule type="cellIs" dxfId="0" priority="370" stopIfTrue="1" operator="between">
      <formula>#REF!</formula>
      <formula>#REF!</formula>
    </cfRule>
    <cfRule type="cellIs" dxfId="1" priority="386" stopIfTrue="1" operator="between">
      <formula>#REF!</formula>
      <formula>0</formula>
    </cfRule>
  </conditionalFormatting>
  <conditionalFormatting sqref="G21:H21">
    <cfRule type="cellIs" dxfId="3" priority="388" stopIfTrue="1" operator="lessThan">
      <formula>0</formula>
    </cfRule>
  </conditionalFormatting>
  <conditionalFormatting sqref="J21">
    <cfRule type="cellIs" dxfId="0" priority="383" stopIfTrue="1" operator="between">
      <formula>#REF!</formula>
      <formula>#REF!</formula>
    </cfRule>
    <cfRule type="cellIs" dxfId="1" priority="384" stopIfTrue="1" operator="between">
      <formula>#REF!</formula>
      <formula>0</formula>
    </cfRule>
    <cfRule type="cellIs" dxfId="2" priority="385" stopIfTrue="1" operator="lessThan">
      <formula>0</formula>
    </cfRule>
  </conditionalFormatting>
  <conditionalFormatting sqref="W21">
    <cfRule type="cellIs" dxfId="0" priority="110" stopIfTrue="1" operator="between">
      <formula>#REF!</formula>
      <formula>#REF!</formula>
    </cfRule>
    <cfRule type="cellIs" dxfId="1" priority="111" stopIfTrue="1" operator="between">
      <formula>#REF!</formula>
      <formula>0</formula>
    </cfRule>
    <cfRule type="cellIs" dxfId="3" priority="112" stopIfTrue="1" operator="lessThan">
      <formula>0</formula>
    </cfRule>
  </conditionalFormatting>
  <conditionalFormatting sqref="Z21">
    <cfRule type="cellIs" dxfId="0" priority="113" stopIfTrue="1" operator="between">
      <formula>#REF!</formula>
      <formula>#REF!</formula>
    </cfRule>
    <cfRule type="cellIs" dxfId="1" priority="114" stopIfTrue="1" operator="between">
      <formula>#REF!</formula>
      <formula>0</formula>
    </cfRule>
    <cfRule type="cellIs" dxfId="2" priority="115" stopIfTrue="1" operator="lessThan">
      <formula>0</formula>
    </cfRule>
  </conditionalFormatting>
  <conditionalFormatting sqref="AJ21">
    <cfRule type="cellIs" dxfId="0" priority="38" stopIfTrue="1" operator="between">
      <formula>#REF!</formula>
      <formula>#REF!</formula>
    </cfRule>
    <cfRule type="cellIs" dxfId="1" priority="39" stopIfTrue="1" operator="between">
      <formula>#REF!</formula>
      <formula>0</formula>
    </cfRule>
    <cfRule type="cellIs" dxfId="2" priority="40" stopIfTrue="1" operator="lessThan">
      <formula>0</formula>
    </cfRule>
  </conditionalFormatting>
  <conditionalFormatting sqref="T23">
    <cfRule type="cellIs" dxfId="3" priority="26" stopIfTrue="1" operator="lessThan">
      <formula>0</formula>
    </cfRule>
  </conditionalFormatting>
  <conditionalFormatting sqref="V23">
    <cfRule type="cellIs" dxfId="2" priority="352" stopIfTrue="1" operator="lessThan">
      <formula>0</formula>
    </cfRule>
  </conditionalFormatting>
  <conditionalFormatting sqref="V23:X23">
    <cfRule type="cellIs" dxfId="0" priority="125" stopIfTrue="1" operator="between">
      <formula>#REF!</formula>
      <formula>#REF!</formula>
    </cfRule>
    <cfRule type="cellIs" dxfId="1" priority="126" stopIfTrue="1" operator="between">
      <formula>#REF!</formula>
      <formula>0</formula>
    </cfRule>
  </conditionalFormatting>
  <conditionalFormatting sqref="W23">
    <cfRule type="cellIs" dxfId="3" priority="127" stopIfTrue="1" operator="lessThan">
      <formula>0</formula>
    </cfRule>
  </conditionalFormatting>
  <conditionalFormatting sqref="X23">
    <cfRule type="cellIs" dxfId="2" priority="2598" stopIfTrue="1" operator="lessThan">
      <formula>0</formula>
    </cfRule>
  </conditionalFormatting>
  <conditionalFormatting sqref="AA23:AD23">
    <cfRule type="cellIs" dxfId="0" priority="2596" stopIfTrue="1" operator="between">
      <formula>#REF!</formula>
      <formula>#REF!</formula>
    </cfRule>
    <cfRule type="cellIs" dxfId="1" priority="2597" stopIfTrue="1" operator="between">
      <formula>#REF!</formula>
      <formula>0</formula>
    </cfRule>
    <cfRule type="cellIs" dxfId="3" priority="2619" stopIfTrue="1" operator="lessThan">
      <formula>0</formula>
    </cfRule>
  </conditionalFormatting>
  <conditionalFormatting sqref="AB23">
    <cfRule type="cellIs" dxfId="2" priority="2616" stopIfTrue="1" operator="lessThan">
      <formula>0</formula>
    </cfRule>
  </conditionalFormatting>
  <conditionalFormatting sqref="AF23">
    <cfRule type="cellIs" dxfId="0" priority="203" stopIfTrue="1" operator="between">
      <formula>#REF!</formula>
      <formula>#REF!</formula>
    </cfRule>
    <cfRule type="cellIs" dxfId="1" priority="204" stopIfTrue="1" operator="between">
      <formula>#REF!</formula>
      <formula>0</formula>
    </cfRule>
    <cfRule type="cellIs" dxfId="2" priority="205" stopIfTrue="1" operator="lessThan">
      <formula>0</formula>
    </cfRule>
  </conditionalFormatting>
  <conditionalFormatting sqref="AH23">
    <cfRule type="cellIs" dxfId="0" priority="634" stopIfTrue="1" operator="between">
      <formula>#REF!</formula>
      <formula>#REF!</formula>
    </cfRule>
    <cfRule type="cellIs" dxfId="1" priority="635" stopIfTrue="1" operator="between">
      <formula>#REF!</formula>
      <formula>0</formula>
    </cfRule>
    <cfRule type="cellIs" dxfId="2" priority="636" stopIfTrue="1" operator="lessThan">
      <formula>0</formula>
    </cfRule>
  </conditionalFormatting>
  <conditionalFormatting sqref="AO23:AP23">
    <cfRule type="cellIs" dxfId="3" priority="2319" stopIfTrue="1" operator="lessThan">
      <formula>0</formula>
    </cfRule>
  </conditionalFormatting>
  <conditionalFormatting sqref="AR23">
    <cfRule type="cellIs" dxfId="2" priority="2307" stopIfTrue="1" operator="lessThan">
      <formula>0</formula>
    </cfRule>
  </conditionalFormatting>
  <conditionalFormatting sqref="AR23:AT23">
    <cfRule type="cellIs" dxfId="0" priority="2305" stopIfTrue="1" operator="between">
      <formula>#REF!</formula>
      <formula>#REF!</formula>
    </cfRule>
    <cfRule type="cellIs" dxfId="1" priority="2306" stopIfTrue="1" operator="between">
      <formula>#REF!</formula>
      <formula>0</formula>
    </cfRule>
  </conditionalFormatting>
  <conditionalFormatting sqref="AS23:AT23">
    <cfRule type="cellIs" dxfId="3" priority="2310" stopIfTrue="1" operator="lessThan">
      <formula>0</formula>
    </cfRule>
  </conditionalFormatting>
  <conditionalFormatting sqref="T24">
    <cfRule type="cellIs" dxfId="2" priority="243" stopIfTrue="1" operator="lessThan">
      <formula>0</formula>
    </cfRule>
  </conditionalFormatting>
  <conditionalFormatting sqref="AO24">
    <cfRule type="cellIs" dxfId="3" priority="216" stopIfTrue="1" operator="lessThan">
      <formula>0</formula>
    </cfRule>
  </conditionalFormatting>
  <conditionalFormatting sqref="AP24">
    <cfRule type="cellIs" dxfId="2" priority="221" stopIfTrue="1" operator="lessThan">
      <formula>0</formula>
    </cfRule>
  </conditionalFormatting>
  <conditionalFormatting sqref="AT24">
    <cfRule type="cellIs" dxfId="2" priority="224" stopIfTrue="1" operator="lessThan">
      <formula>0</formula>
    </cfRule>
  </conditionalFormatting>
  <conditionalFormatting sqref="AT24:AV24">
    <cfRule type="cellIs" dxfId="0" priority="222" stopIfTrue="1" operator="between">
      <formula>#REF!</formula>
      <formula>#REF!</formula>
    </cfRule>
    <cfRule type="cellIs" dxfId="1" priority="223" stopIfTrue="1" operator="between">
      <formula>#REF!</formula>
      <formula>0</formula>
    </cfRule>
  </conditionalFormatting>
  <conditionalFormatting sqref="AU24:AV24">
    <cfRule type="cellIs" dxfId="3" priority="225" stopIfTrue="1" operator="lessThan">
      <formula>0</formula>
    </cfRule>
  </conditionalFormatting>
  <conditionalFormatting sqref="F26">
    <cfRule type="cellIs" dxfId="2" priority="190" stopIfTrue="1" operator="lessThan">
      <formula>0</formula>
    </cfRule>
  </conditionalFormatting>
  <conditionalFormatting sqref="F26:H26">
    <cfRule type="cellIs" dxfId="0" priority="188" stopIfTrue="1" operator="between">
      <formula>#REF!</formula>
      <formula>#REF!</formula>
    </cfRule>
    <cfRule type="cellIs" dxfId="1" priority="189" stopIfTrue="1" operator="between">
      <formula>#REF!</formula>
      <formula>0</formula>
    </cfRule>
  </conditionalFormatting>
  <conditionalFormatting sqref="G26:H26">
    <cfRule type="cellIs" dxfId="3" priority="191" stopIfTrue="1" operator="lessThan">
      <formula>0</formula>
    </cfRule>
  </conditionalFormatting>
  <conditionalFormatting sqref="J26">
    <cfRule type="cellIs" dxfId="2" priority="198" stopIfTrue="1" operator="lessThan">
      <formula>0</formula>
    </cfRule>
  </conditionalFormatting>
  <conditionalFormatting sqref="J26:L26">
    <cfRule type="cellIs" dxfId="0" priority="196" stopIfTrue="1" operator="between">
      <formula>#REF!</formula>
      <formula>#REF!</formula>
    </cfRule>
    <cfRule type="cellIs" dxfId="1" priority="197" stopIfTrue="1" operator="between">
      <formula>#REF!</formula>
      <formula>0</formula>
    </cfRule>
  </conditionalFormatting>
  <conditionalFormatting sqref="K26:L26">
    <cfRule type="cellIs" dxfId="3" priority="199" stopIfTrue="1" operator="lessThan">
      <formula>0</formula>
    </cfRule>
  </conditionalFormatting>
  <conditionalFormatting sqref="T26">
    <cfRule type="cellIs" dxfId="0" priority="200" stopIfTrue="1" operator="between">
      <formula>#REF!</formula>
      <formula>#REF!</formula>
    </cfRule>
    <cfRule type="cellIs" dxfId="1" priority="201" stopIfTrue="1" operator="between">
      <formula>#REF!</formula>
      <formula>0</formula>
    </cfRule>
    <cfRule type="cellIs" dxfId="2" priority="202" stopIfTrue="1" operator="lessThan">
      <formula>0</formula>
    </cfRule>
  </conditionalFormatting>
  <conditionalFormatting sqref="X26">
    <cfRule type="cellIs" dxfId="2" priority="167" stopIfTrue="1" operator="lessThan">
      <formula>0</formula>
    </cfRule>
  </conditionalFormatting>
  <conditionalFormatting sqref="X26:Z26">
    <cfRule type="cellIs" dxfId="0" priority="165" stopIfTrue="1" operator="between">
      <formula>#REF!</formula>
      <formula>#REF!</formula>
    </cfRule>
    <cfRule type="cellIs" dxfId="1" priority="166" stopIfTrue="1" operator="between">
      <formula>#REF!</formula>
      <formula>0</formula>
    </cfRule>
  </conditionalFormatting>
  <conditionalFormatting sqref="AB26">
    <cfRule type="cellIs" dxfId="2" priority="170" stopIfTrue="1" operator="lessThan">
      <formula>0</formula>
    </cfRule>
  </conditionalFormatting>
  <conditionalFormatting sqref="AB26:AD26">
    <cfRule type="cellIs" dxfId="0" priority="168" stopIfTrue="1" operator="between">
      <formula>#REF!</formula>
      <formula>#REF!</formula>
    </cfRule>
    <cfRule type="cellIs" dxfId="1" priority="169" stopIfTrue="1" operator="between">
      <formula>#REF!</formula>
      <formula>0</formula>
    </cfRule>
  </conditionalFormatting>
  <conditionalFormatting sqref="AC26:AD26">
    <cfRule type="cellIs" dxfId="3" priority="171" stopIfTrue="1" operator="lessThan">
      <formula>0</formula>
    </cfRule>
  </conditionalFormatting>
  <conditionalFormatting sqref="AJ26">
    <cfRule type="cellIs" dxfId="2" priority="178" stopIfTrue="1" operator="lessThan">
      <formula>0</formula>
    </cfRule>
  </conditionalFormatting>
  <conditionalFormatting sqref="AK26:AL26">
    <cfRule type="cellIs" dxfId="3" priority="179" stopIfTrue="1" operator="lessThan">
      <formula>0</formula>
    </cfRule>
  </conditionalFormatting>
  <conditionalFormatting sqref="AN26">
    <cfRule type="cellIs" dxfId="2" priority="174" stopIfTrue="1" operator="lessThan">
      <formula>0</formula>
    </cfRule>
  </conditionalFormatting>
  <conditionalFormatting sqref="AN26:AP26">
    <cfRule type="cellIs" dxfId="0" priority="172" stopIfTrue="1" operator="between">
      <formula>#REF!</formula>
      <formula>#REF!</formula>
    </cfRule>
    <cfRule type="cellIs" dxfId="1" priority="173" stopIfTrue="1" operator="between">
      <formula>#REF!</formula>
      <formula>0</formula>
    </cfRule>
  </conditionalFormatting>
  <conditionalFormatting sqref="AO26">
    <cfRule type="cellIs" dxfId="3" priority="175" stopIfTrue="1" operator="lessThan">
      <formula>0</formula>
    </cfRule>
  </conditionalFormatting>
  <conditionalFormatting sqref="AP26">
    <cfRule type="cellIs" dxfId="2" priority="180" stopIfTrue="1" operator="lessThan">
      <formula>0</formula>
    </cfRule>
  </conditionalFormatting>
  <conditionalFormatting sqref="AT26">
    <cfRule type="cellIs" dxfId="2" priority="183" stopIfTrue="1" operator="lessThan">
      <formula>0</formula>
    </cfRule>
  </conditionalFormatting>
  <conditionalFormatting sqref="AT26:AV26">
    <cfRule type="cellIs" dxfId="0" priority="181" stopIfTrue="1" operator="between">
      <formula>#REF!</formula>
      <formula>#REF!</formula>
    </cfRule>
    <cfRule type="cellIs" dxfId="1" priority="182" stopIfTrue="1" operator="between">
      <formula>#REF!</formula>
      <formula>0</formula>
    </cfRule>
  </conditionalFormatting>
  <conditionalFormatting sqref="AU26:AV26">
    <cfRule type="cellIs" dxfId="3" priority="184" stopIfTrue="1" operator="lessThan">
      <formula>0</formula>
    </cfRule>
  </conditionalFormatting>
  <conditionalFormatting sqref="AX26">
    <cfRule type="cellIs" dxfId="0" priority="185" stopIfTrue="1" operator="between">
      <formula>#REF!</formula>
      <formula>#REF!</formula>
    </cfRule>
    <cfRule type="cellIs" dxfId="1" priority="186" stopIfTrue="1" operator="between">
      <formula>#REF!</formula>
      <formula>0</formula>
    </cfRule>
    <cfRule type="cellIs" dxfId="2" priority="187" stopIfTrue="1" operator="lessThan">
      <formula>0</formula>
    </cfRule>
  </conditionalFormatting>
  <conditionalFormatting sqref="AJ27">
    <cfRule type="cellIs" dxfId="0" priority="868" stopIfTrue="1" operator="between">
      <formula>#REF!</formula>
      <formula>#REF!</formula>
    </cfRule>
    <cfRule type="cellIs" dxfId="1" priority="869" stopIfTrue="1" operator="between">
      <formula>#REF!</formula>
      <formula>0</formula>
    </cfRule>
    <cfRule type="cellIs" dxfId="2" priority="870" stopIfTrue="1" operator="lessThan">
      <formula>0</formula>
    </cfRule>
  </conditionalFormatting>
  <conditionalFormatting sqref="Z31">
    <cfRule type="cellIs" dxfId="2" priority="3267" stopIfTrue="1" operator="lessThan">
      <formula>0</formula>
    </cfRule>
  </conditionalFormatting>
  <conditionalFormatting sqref="Z31:AB31">
    <cfRule type="cellIs" dxfId="0" priority="3265" stopIfTrue="1" operator="between">
      <formula>#REF!</formula>
      <formula>#REF!</formula>
    </cfRule>
    <cfRule type="cellIs" dxfId="1" priority="3266" stopIfTrue="1" operator="between">
      <formula>#REF!</formula>
      <formula>0</formula>
    </cfRule>
  </conditionalFormatting>
  <conditionalFormatting sqref="AA31:AB31">
    <cfRule type="cellIs" dxfId="3" priority="3270" stopIfTrue="1" operator="lessThan">
      <formula>0</formula>
    </cfRule>
  </conditionalFormatting>
  <conditionalFormatting sqref="F32">
    <cfRule type="cellIs" dxfId="2" priority="1170" stopIfTrue="1" operator="lessThan">
      <formula>0</formula>
    </cfRule>
  </conditionalFormatting>
  <conditionalFormatting sqref="F32:H32">
    <cfRule type="cellIs" dxfId="0" priority="1168" stopIfTrue="1" operator="between">
      <formula>#REF!</formula>
      <formula>#REF!</formula>
    </cfRule>
    <cfRule type="cellIs" dxfId="1" priority="1169" stopIfTrue="1" operator="between">
      <formula>#REF!</formula>
      <formula>0</formula>
    </cfRule>
  </conditionalFormatting>
  <conditionalFormatting sqref="G32:H32">
    <cfRule type="cellIs" dxfId="3" priority="1173" stopIfTrue="1" operator="lessThan">
      <formula>0</formula>
    </cfRule>
  </conditionalFormatting>
  <conditionalFormatting sqref="J32">
    <cfRule type="cellIs" dxfId="2" priority="1188" stopIfTrue="1" operator="lessThan">
      <formula>0</formula>
    </cfRule>
  </conditionalFormatting>
  <conditionalFormatting sqref="J32:L32">
    <cfRule type="cellIs" dxfId="0" priority="1186" stopIfTrue="1" operator="between">
      <formula>#REF!</formula>
      <formula>#REF!</formula>
    </cfRule>
    <cfRule type="cellIs" dxfId="1" priority="1187" stopIfTrue="1" operator="between">
      <formula>#REF!</formula>
      <formula>0</formula>
    </cfRule>
  </conditionalFormatting>
  <conditionalFormatting sqref="K32:L32">
    <cfRule type="cellIs" dxfId="3" priority="1191" stopIfTrue="1" operator="lessThan">
      <formula>0</formula>
    </cfRule>
  </conditionalFormatting>
  <conditionalFormatting sqref="T32">
    <cfRule type="cellIs" dxfId="0" priority="1195" stopIfTrue="1" operator="between">
      <formula>#REF!</formula>
      <formula>#REF!</formula>
    </cfRule>
    <cfRule type="cellIs" dxfId="1" priority="1196" stopIfTrue="1" operator="between">
      <formula>#REF!</formula>
      <formula>0</formula>
    </cfRule>
    <cfRule type="cellIs" dxfId="2" priority="1197" stopIfTrue="1" operator="lessThan">
      <formula>0</formula>
    </cfRule>
  </conditionalFormatting>
  <conditionalFormatting sqref="X32">
    <cfRule type="cellIs" dxfId="2" priority="903" stopIfTrue="1" operator="lessThan">
      <formula>0</formula>
    </cfRule>
  </conditionalFormatting>
  <conditionalFormatting sqref="X32:Z32">
    <cfRule type="cellIs" dxfId="0" priority="901" stopIfTrue="1" operator="between">
      <formula>#REF!</formula>
      <formula>#REF!</formula>
    </cfRule>
    <cfRule type="cellIs" dxfId="1" priority="902" stopIfTrue="1" operator="between">
      <formula>#REF!</formula>
      <formula>0</formula>
    </cfRule>
  </conditionalFormatting>
  <conditionalFormatting sqref="AB32">
    <cfRule type="cellIs" dxfId="2" priority="912" stopIfTrue="1" operator="lessThan">
      <formula>0</formula>
    </cfRule>
  </conditionalFormatting>
  <conditionalFormatting sqref="AB32:AD32">
    <cfRule type="cellIs" dxfId="0" priority="910" stopIfTrue="1" operator="between">
      <formula>#REF!</formula>
      <formula>#REF!</formula>
    </cfRule>
    <cfRule type="cellIs" dxfId="1" priority="911" stopIfTrue="1" operator="between">
      <formula>#REF!</formula>
      <formula>0</formula>
    </cfRule>
  </conditionalFormatting>
  <conditionalFormatting sqref="AC32:AD32">
    <cfRule type="cellIs" dxfId="3" priority="915" stopIfTrue="1" operator="lessThan">
      <formula>0</formula>
    </cfRule>
  </conditionalFormatting>
  <conditionalFormatting sqref="AF32">
    <cfRule type="cellIs" dxfId="0" priority="793" stopIfTrue="1" operator="between">
      <formula>#REF!</formula>
      <formula>#REF!</formula>
    </cfRule>
    <cfRule type="cellIs" dxfId="1" priority="794" stopIfTrue="1" operator="between">
      <formula>#REF!</formula>
      <formula>0</formula>
    </cfRule>
    <cfRule type="cellIs" dxfId="2" priority="795" stopIfTrue="1" operator="lessThan">
      <formula>0</formula>
    </cfRule>
  </conditionalFormatting>
  <conditionalFormatting sqref="AJ32">
    <cfRule type="cellIs" dxfId="2" priority="1101" stopIfTrue="1" operator="lessThan">
      <formula>0</formula>
    </cfRule>
  </conditionalFormatting>
  <conditionalFormatting sqref="AJ32:AL32">
    <cfRule type="cellIs" dxfId="0" priority="1099" stopIfTrue="1" operator="between">
      <formula>#REF!</formula>
      <formula>#REF!</formula>
    </cfRule>
    <cfRule type="cellIs" dxfId="1" priority="1100" stopIfTrue="1" operator="between">
      <formula>#REF!</formula>
      <formula>0</formula>
    </cfRule>
  </conditionalFormatting>
  <conditionalFormatting sqref="AK32:AL32">
    <cfRule type="cellIs" dxfId="3" priority="1104" stopIfTrue="1" operator="lessThan">
      <formula>0</formula>
    </cfRule>
  </conditionalFormatting>
  <conditionalFormatting sqref="AN32">
    <cfRule type="cellIs" dxfId="2" priority="930" stopIfTrue="1" operator="lessThan">
      <formula>0</formula>
    </cfRule>
  </conditionalFormatting>
  <conditionalFormatting sqref="AN32:AP32">
    <cfRule type="cellIs" dxfId="0" priority="928" stopIfTrue="1" operator="between">
      <formula>#REF!</formula>
      <formula>#REF!</formula>
    </cfRule>
    <cfRule type="cellIs" dxfId="1" priority="929" stopIfTrue="1" operator="between">
      <formula>#REF!</formula>
      <formula>0</formula>
    </cfRule>
  </conditionalFormatting>
  <conditionalFormatting sqref="AO32">
    <cfRule type="cellIs" dxfId="3" priority="933" stopIfTrue="1" operator="lessThan">
      <formula>0</formula>
    </cfRule>
  </conditionalFormatting>
  <conditionalFormatting sqref="AP32">
    <cfRule type="cellIs" dxfId="2" priority="1110" stopIfTrue="1" operator="lessThan">
      <formula>0</formula>
    </cfRule>
  </conditionalFormatting>
  <conditionalFormatting sqref="AT32">
    <cfRule type="cellIs" dxfId="2" priority="1113" stopIfTrue="1" operator="lessThan">
      <formula>0</formula>
    </cfRule>
  </conditionalFormatting>
  <conditionalFormatting sqref="AT32:AV32">
    <cfRule type="cellIs" dxfId="0" priority="1111" stopIfTrue="1" operator="between">
      <formula>#REF!</formula>
      <formula>#REF!</formula>
    </cfRule>
    <cfRule type="cellIs" dxfId="1" priority="1112" stopIfTrue="1" operator="between">
      <formula>#REF!</formula>
      <formula>0</formula>
    </cfRule>
  </conditionalFormatting>
  <conditionalFormatting sqref="AU32:AV32">
    <cfRule type="cellIs" dxfId="3" priority="1116" stopIfTrue="1" operator="lessThan">
      <formula>0</formula>
    </cfRule>
  </conditionalFormatting>
  <conditionalFormatting sqref="AX32">
    <cfRule type="cellIs" dxfId="0" priority="1120" stopIfTrue="1" operator="between">
      <formula>#REF!</formula>
      <formula>#REF!</formula>
    </cfRule>
    <cfRule type="cellIs" dxfId="1" priority="1121" stopIfTrue="1" operator="between">
      <formula>#REF!</formula>
      <formula>0</formula>
    </cfRule>
    <cfRule type="cellIs" dxfId="2" priority="1122" stopIfTrue="1" operator="lessThan">
      <formula>0</formula>
    </cfRule>
  </conditionalFormatting>
  <conditionalFormatting sqref="E33:F33">
    <cfRule type="cellIs" dxfId="0" priority="1078" stopIfTrue="1" operator="between">
      <formula>#REF!</formula>
      <formula>#REF!</formula>
    </cfRule>
    <cfRule type="cellIs" dxfId="1" priority="1079" stopIfTrue="1" operator="between">
      <formula>#REF!</formula>
      <formula>0</formula>
    </cfRule>
    <cfRule type="cellIs" dxfId="3" priority="1080" stopIfTrue="1" operator="lessThan">
      <formula>0</formula>
    </cfRule>
  </conditionalFormatting>
  <conditionalFormatting sqref="M33:N33">
    <cfRule type="cellIs" dxfId="0" priority="1072" stopIfTrue="1" operator="between">
      <formula>#REF!</formula>
      <formula>#REF!</formula>
    </cfRule>
    <cfRule type="cellIs" dxfId="1" priority="1073" stopIfTrue="1" operator="between">
      <formula>#REF!</formula>
      <formula>0</formula>
    </cfRule>
    <cfRule type="cellIs" dxfId="3" priority="1074" stopIfTrue="1" operator="lessThan">
      <formula>0</formula>
    </cfRule>
  </conditionalFormatting>
  <conditionalFormatting sqref="AK33:AL33">
    <cfRule type="cellIs" dxfId="0" priority="1057" stopIfTrue="1" operator="between">
      <formula>#REF!</formula>
      <formula>#REF!</formula>
    </cfRule>
    <cfRule type="cellIs" dxfId="1" priority="1058" stopIfTrue="1" operator="between">
      <formula>#REF!</formula>
      <formula>0</formula>
    </cfRule>
    <cfRule type="cellIs" dxfId="3" priority="1059" stopIfTrue="1" operator="lessThan">
      <formula>0</formula>
    </cfRule>
  </conditionalFormatting>
  <conditionalFormatting sqref="AS33">
    <cfRule type="cellIs" dxfId="0" priority="1051" stopIfTrue="1" operator="between">
      <formula>#REF!</formula>
      <formula>#REF!</formula>
    </cfRule>
    <cfRule type="cellIs" dxfId="1" priority="1052" stopIfTrue="1" operator="between">
      <formula>#REF!</formula>
      <formula>0</formula>
    </cfRule>
    <cfRule type="cellIs" dxfId="3" priority="1053" stopIfTrue="1" operator="lessThan">
      <formula>0</formula>
    </cfRule>
  </conditionalFormatting>
  <conditionalFormatting sqref="AJ34:AL34">
    <cfRule type="cellIs" dxfId="0" priority="3112" stopIfTrue="1" operator="between">
      <formula>#REF!</formula>
      <formula>#REF!</formula>
    </cfRule>
    <cfRule type="cellIs" dxfId="1" priority="3113" stopIfTrue="1" operator="between">
      <formula>#REF!</formula>
      <formula>0</formula>
    </cfRule>
  </conditionalFormatting>
  <conditionalFormatting sqref="AK35:AL35">
    <cfRule type="cellIs" dxfId="0" priority="2794" stopIfTrue="1" operator="between">
      <formula>#REF!</formula>
      <formula>#REF!</formula>
    </cfRule>
    <cfRule type="cellIs" dxfId="1" priority="2795" stopIfTrue="1" operator="between">
      <formula>#REF!</formula>
      <formula>0</formula>
    </cfRule>
    <cfRule type="cellIs" dxfId="3" priority="2796" stopIfTrue="1" operator="lessThan">
      <formula>0</formula>
    </cfRule>
  </conditionalFormatting>
  <conditionalFormatting sqref="F23:F24">
    <cfRule type="cellIs" dxfId="2" priority="231" stopIfTrue="1" operator="lessThan">
      <formula>0</formula>
    </cfRule>
  </conditionalFormatting>
  <conditionalFormatting sqref="J23:J24">
    <cfRule type="cellIs" dxfId="2" priority="239" stopIfTrue="1" operator="lessThan">
      <formula>0</formula>
    </cfRule>
  </conditionalFormatting>
  <conditionalFormatting sqref="N9:N10">
    <cfRule type="cellIs" dxfId="2" priority="3300" stopIfTrue="1" operator="lessThan">
      <formula>0</formula>
    </cfRule>
  </conditionalFormatting>
  <conditionalFormatting sqref="N12:N13">
    <cfRule type="cellIs" dxfId="2" priority="150" stopIfTrue="1" operator="lessThan">
      <formula>0</formula>
    </cfRule>
  </conditionalFormatting>
  <conditionalFormatting sqref="N15:N16">
    <cfRule type="cellIs" dxfId="2" priority="276" stopIfTrue="1" operator="lessThan">
      <formula>0</formula>
    </cfRule>
  </conditionalFormatting>
  <conditionalFormatting sqref="N18:N20">
    <cfRule type="cellIs" dxfId="0" priority="2809" stopIfTrue="1" operator="between">
      <formula>#REF!</formula>
      <formula>#REF!</formula>
    </cfRule>
    <cfRule type="cellIs" dxfId="1" priority="2810" stopIfTrue="1" operator="between">
      <formula>#REF!</formula>
      <formula>0</formula>
    </cfRule>
    <cfRule type="cellIs" dxfId="2" priority="2811" stopIfTrue="1" operator="lessThan">
      <formula>0</formula>
    </cfRule>
  </conditionalFormatting>
  <conditionalFormatting sqref="N21:N28">
    <cfRule type="cellIs" dxfId="2" priority="194" stopIfTrue="1" operator="lessThan">
      <formula>0</formula>
    </cfRule>
  </conditionalFormatting>
  <conditionalFormatting sqref="N31:N32">
    <cfRule type="cellIs" dxfId="2" priority="1179" stopIfTrue="1" operator="lessThan">
      <formula>0</formula>
    </cfRule>
  </conditionalFormatting>
  <conditionalFormatting sqref="N34:N35">
    <cfRule type="cellIs" dxfId="2" priority="2802" stopIfTrue="1" operator="lessThan">
      <formula>0</formula>
    </cfRule>
  </conditionalFormatting>
  <conditionalFormatting sqref="P4:P6">
    <cfRule type="cellIs" dxfId="0" priority="3280" stopIfTrue="1" operator="between">
      <formula>#REF!</formula>
      <formula>#REF!</formula>
    </cfRule>
    <cfRule type="cellIs" dxfId="1" priority="3281" stopIfTrue="1" operator="between">
      <formula>#REF!</formula>
      <formula>0</formula>
    </cfRule>
    <cfRule type="cellIs" dxfId="3" priority="3282" stopIfTrue="1" operator="lessThan">
      <formula>0</formula>
    </cfRule>
  </conditionalFormatting>
  <conditionalFormatting sqref="R20:R21">
    <cfRule type="cellIs" dxfId="2" priority="381" stopIfTrue="1" operator="lessThan">
      <formula>0</formula>
    </cfRule>
  </conditionalFormatting>
  <conditionalFormatting sqref="T9:T10">
    <cfRule type="cellIs" dxfId="0" priority="131" stopIfTrue="1" operator="between">
      <formula>#REF!</formula>
      <formula>#REF!</formula>
    </cfRule>
    <cfRule type="cellIs" dxfId="1" priority="132" stopIfTrue="1" operator="between">
      <formula>#REF!</formula>
      <formula>0</formula>
    </cfRule>
  </conditionalFormatting>
  <conditionalFormatting sqref="T14:T15">
    <cfRule type="cellIs" dxfId="0" priority="282" stopIfTrue="1" operator="between">
      <formula>#REF!</formula>
      <formula>#REF!</formula>
    </cfRule>
    <cfRule type="cellIs" dxfId="1" priority="283" stopIfTrue="1" operator="between">
      <formula>#REF!</formula>
      <formula>0</formula>
    </cfRule>
  </conditionalFormatting>
  <conditionalFormatting sqref="T23:T24">
    <cfRule type="cellIs" dxfId="0" priority="24" stopIfTrue="1" operator="between">
      <formula>#REF!</formula>
      <formula>#REF!</formula>
    </cfRule>
    <cfRule type="cellIs" dxfId="1" priority="25" stopIfTrue="1" operator="between">
      <formula>#REF!</formula>
      <formula>0</formula>
    </cfRule>
  </conditionalFormatting>
  <conditionalFormatting sqref="V9:V12">
    <cfRule type="cellIs" dxfId="0" priority="68" stopIfTrue="1" operator="between">
      <formula>#REF!</formula>
      <formula>#REF!</formula>
    </cfRule>
  </conditionalFormatting>
  <conditionalFormatting sqref="V10:V11">
    <cfRule type="cellIs" dxfId="1" priority="456" stopIfTrue="1" operator="between">
      <formula>#REF!</formula>
      <formula>0</formula>
    </cfRule>
    <cfRule type="cellIs" dxfId="3" priority="496" stopIfTrue="1" operator="lessThan">
      <formula>0</formula>
    </cfRule>
  </conditionalFormatting>
  <conditionalFormatting sqref="V20:V21">
    <cfRule type="cellIs" dxfId="0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2" priority="348" stopIfTrue="1" operator="lessThan">
      <formula>0</formula>
    </cfRule>
  </conditionalFormatting>
  <conditionalFormatting sqref="X15:X16">
    <cfRule type="cellIs" dxfId="2" priority="109" stopIfTrue="1" operator="lessThan">
      <formula>0</formula>
    </cfRule>
  </conditionalFormatting>
  <conditionalFormatting sqref="AB14:AB16">
    <cfRule type="cellIs" dxfId="2" priority="64" stopIfTrue="1" operator="lessThan">
      <formula>0</formula>
    </cfRule>
  </conditionalFormatting>
  <conditionalFormatting sqref="AF14:AF15">
    <cfRule type="cellIs" dxfId="0" priority="21" stopIfTrue="1" operator="between">
      <formula>#REF!</formula>
      <formula>#REF!</formula>
    </cfRule>
    <cfRule type="cellIs" dxfId="1" priority="22" stopIfTrue="1" operator="between">
      <formula>#REF!</formula>
      <formula>0</formula>
    </cfRule>
  </conditionalFormatting>
  <conditionalFormatting sqref="AF26:AF27">
    <cfRule type="cellIs" dxfId="0" priority="162" stopIfTrue="1" operator="between">
      <formula>#REF!</formula>
      <formula>#REF!</formula>
    </cfRule>
    <cfRule type="cellIs" dxfId="1" priority="163" stopIfTrue="1" operator="between">
      <formula>#REF!</formula>
      <formula>0</formula>
    </cfRule>
    <cfRule type="cellIs" dxfId="2" priority="164" stopIfTrue="1" operator="lessThan">
      <formula>0</formula>
    </cfRule>
  </conditionalFormatting>
  <conditionalFormatting sqref="AJ14:AJ15">
    <cfRule type="cellIs" dxfId="2" priority="260" stopIfTrue="1" operator="lessThan">
      <formula>0</formula>
    </cfRule>
  </conditionalFormatting>
  <conditionalFormatting sqref="AJ23:AJ24">
    <cfRule type="cellIs" dxfId="2" priority="43" stopIfTrue="1" operator="lessThan">
      <formula>0</formula>
    </cfRule>
  </conditionalFormatting>
  <conditionalFormatting sqref="AN14:AN15">
    <cfRule type="cellIs" dxfId="2" priority="256" stopIfTrue="1" operator="lessThan">
      <formula>0</formula>
    </cfRule>
  </conditionalFormatting>
  <conditionalFormatting sqref="AN23:AN24">
    <cfRule type="cellIs" dxfId="2" priority="215" stopIfTrue="1" operator="lessThan">
      <formula>0</formula>
    </cfRule>
  </conditionalFormatting>
  <conditionalFormatting sqref="AN27:AN28">
    <cfRule type="cellIs" dxfId="0" priority="1969" stopIfTrue="1" operator="between">
      <formula>#REF!</formula>
      <formula>#REF!</formula>
    </cfRule>
    <cfRule type="cellIs" dxfId="1" priority="1970" stopIfTrue="1" operator="between">
      <formula>#REF!</formula>
      <formula>0</formula>
    </cfRule>
    <cfRule type="cellIs" dxfId="3" priority="1971" stopIfTrue="1" operator="lessThan">
      <formula>0</formula>
    </cfRule>
  </conditionalFormatting>
  <conditionalFormatting sqref="AR11:AR12">
    <cfRule type="cellIs" dxfId="0" priority="559" stopIfTrue="1" operator="between">
      <formula>#REF!</formula>
      <formula>#REF!</formula>
    </cfRule>
    <cfRule type="cellIs" dxfId="1" priority="560" stopIfTrue="1" operator="between">
      <formula>#REF!</formula>
      <formula>0</formula>
    </cfRule>
    <cfRule type="cellIs" dxfId="3" priority="561" stopIfTrue="1" operator="lessThan">
      <formula>0</formula>
    </cfRule>
  </conditionalFormatting>
  <conditionalFormatting sqref="AT11:AT12">
    <cfRule type="cellIs" dxfId="0" priority="562" stopIfTrue="1" operator="between">
      <formula>#REF!</formula>
      <formula>#REF!</formula>
    </cfRule>
    <cfRule type="cellIs" dxfId="1" priority="563" stopIfTrue="1" operator="between">
      <formula>#REF!</formula>
      <formula>0</formula>
    </cfRule>
    <cfRule type="cellIs" dxfId="3" priority="564" stopIfTrue="1" operator="lessThan">
      <formula>0</formula>
    </cfRule>
  </conditionalFormatting>
  <conditionalFormatting sqref="AV11:AV12">
    <cfRule type="cellIs" dxfId="0" priority="553" stopIfTrue="1" operator="between">
      <formula>#REF!</formula>
      <formula>#REF!</formula>
    </cfRule>
    <cfRule type="cellIs" dxfId="1" priority="554" stopIfTrue="1" operator="between">
      <formula>#REF!</formula>
      <formula>0</formula>
    </cfRule>
    <cfRule type="cellIs" dxfId="3" priority="555" stopIfTrue="1" operator="lessThan">
      <formula>0</formula>
    </cfRule>
  </conditionalFormatting>
  <conditionalFormatting sqref="AX11:AX12">
    <cfRule type="cellIs" dxfId="0" priority="556" stopIfTrue="1" operator="between">
      <formula>#REF!</formula>
      <formula>#REF!</formula>
    </cfRule>
    <cfRule type="cellIs" dxfId="1" priority="557" stopIfTrue="1" operator="between">
      <formula>#REF!</formula>
      <formula>0</formula>
    </cfRule>
    <cfRule type="cellIs" dxfId="3" priority="558" stopIfTrue="1" operator="lessThan">
      <formula>0</formula>
    </cfRule>
  </conditionalFormatting>
  <conditionalFormatting sqref="AX23:AX24">
    <cfRule type="cellIs" dxfId="0" priority="226" stopIfTrue="1" operator="between">
      <formula>#REF!</formula>
      <formula>#REF!</formula>
    </cfRule>
    <cfRule type="cellIs" dxfId="1" priority="227" stopIfTrue="1" operator="between">
      <formula>#REF!</formula>
      <formula>0</formula>
    </cfRule>
    <cfRule type="cellIs" dxfId="2" priority="228" stopIfTrue="1" operator="lessThan">
      <formula>0</formula>
    </cfRule>
  </conditionalFormatting>
  <conditionalFormatting sqref="N2 N5 N37:N51 N53 N89:N65538">
    <cfRule type="cellIs" dxfId="2" priority="3276" stopIfTrue="1" operator="lessThan">
      <formula>0</formula>
    </cfRule>
  </conditionalFormatting>
  <conditionalFormatting sqref="N2:P2 N5:O5 N37:P51 N53:P53 N89:P65538">
    <cfRule type="cellIs" dxfId="0" priority="3274" stopIfTrue="1" operator="between">
      <formula>#REF!</formula>
      <formula>#REF!</formula>
    </cfRule>
    <cfRule type="cellIs" dxfId="1" priority="3275" stopIfTrue="1" operator="between">
      <formula>#REF!</formula>
      <formula>0</formula>
    </cfRule>
  </conditionalFormatting>
  <conditionalFormatting sqref="O2:P2 O5 O37:P51 O53:P53 O89:P65538">
    <cfRule type="cellIs" dxfId="3" priority="3279" stopIfTrue="1" operator="lessThan">
      <formula>0</formula>
    </cfRule>
  </conditionalFormatting>
  <conditionalFormatting sqref="N9 N10:P10">
    <cfRule type="cellIs" dxfId="0" priority="3298" stopIfTrue="1" operator="between">
      <formula>#REF!</formula>
      <formula>#REF!</formula>
    </cfRule>
    <cfRule type="cellIs" dxfId="1" priority="3299" stopIfTrue="1" operator="between">
      <formula>#REF!</formula>
      <formula>0</formula>
    </cfRule>
  </conditionalFormatting>
  <conditionalFormatting sqref="F11:H12">
    <cfRule type="cellIs" dxfId="0" priority="144" stopIfTrue="1" operator="between">
      <formula>#REF!</formula>
      <formula>#REF!</formula>
    </cfRule>
    <cfRule type="cellIs" dxfId="1" priority="145" stopIfTrue="1" operator="between">
      <formula>#REF!</formula>
      <formula>0</formula>
    </cfRule>
  </conditionalFormatting>
  <conditionalFormatting sqref="AB11:AD12">
    <cfRule type="cellIs" dxfId="0" priority="56" stopIfTrue="1" operator="between">
      <formula>#REF!</formula>
      <formula>#REF!</formula>
    </cfRule>
  </conditionalFormatting>
  <conditionalFormatting sqref="AH11:AL11 AI12:AL12">
    <cfRule type="cellIs" dxfId="0" priority="412" stopIfTrue="1" operator="between">
      <formula>#REF!</formula>
      <formula>#REF!</formula>
    </cfRule>
    <cfRule type="cellIs" dxfId="1" priority="413" stopIfTrue="1" operator="between">
      <formula>#REF!</formula>
      <formula>0</formula>
    </cfRule>
  </conditionalFormatting>
  <conditionalFormatting sqref="AI11:AL12">
    <cfRule type="cellIs" dxfId="3" priority="427" stopIfTrue="1" operator="lessThan">
      <formula>0</formula>
    </cfRule>
  </conditionalFormatting>
  <conditionalFormatting sqref="N12:P13">
    <cfRule type="cellIs" dxfId="0" priority="148" stopIfTrue="1" operator="between">
      <formula>#REF!</formula>
      <formula>#REF!</formula>
    </cfRule>
    <cfRule type="cellIs" dxfId="1" priority="149" stopIfTrue="1" operator="between">
      <formula>#REF!</formula>
      <formula>0</formula>
    </cfRule>
  </conditionalFormatting>
  <conditionalFormatting sqref="O12:P13">
    <cfRule type="cellIs" dxfId="3" priority="151" stopIfTrue="1" operator="lessThan">
      <formula>0</formula>
    </cfRule>
  </conditionalFormatting>
  <conditionalFormatting sqref="V16 V14">
    <cfRule type="cellIs" dxfId="2" priority="669" stopIfTrue="1" operator="lessThan">
      <formula>0</formula>
    </cfRule>
  </conditionalFormatting>
  <conditionalFormatting sqref="AB14:AD16">
    <cfRule type="cellIs" dxfId="0" priority="62" stopIfTrue="1" operator="between">
      <formula>#REF!</formula>
      <formula>#REF!</formula>
    </cfRule>
    <cfRule type="cellIs" dxfId="1" priority="63" stopIfTrue="1" operator="between">
      <formula>#REF!</formula>
      <formula>0</formula>
    </cfRule>
  </conditionalFormatting>
  <conditionalFormatting sqref="AC14:AD16">
    <cfRule type="cellIs" dxfId="3" priority="253" stopIfTrue="1" operator="lessThan">
      <formula>0</formula>
    </cfRule>
  </conditionalFormatting>
  <conditionalFormatting sqref="AJ14:AL15">
    <cfRule type="cellIs" dxfId="0" priority="258" stopIfTrue="1" operator="between">
      <formula>#REF!</formula>
      <formula>#REF!</formula>
    </cfRule>
    <cfRule type="cellIs" dxfId="1" priority="259" stopIfTrue="1" operator="between">
      <formula>#REF!</formula>
      <formula>0</formula>
    </cfRule>
  </conditionalFormatting>
  <conditionalFormatting sqref="AK14:AL15">
    <cfRule type="cellIs" dxfId="3" priority="261" stopIfTrue="1" operator="lessThan">
      <formula>0</formula>
    </cfRule>
  </conditionalFormatting>
  <conditionalFormatting sqref="AN14:AP15">
    <cfRule type="cellIs" dxfId="0" priority="254" stopIfTrue="1" operator="between">
      <formula>#REF!</formula>
      <formula>#REF!</formula>
    </cfRule>
    <cfRule type="cellIs" dxfId="1" priority="255" stopIfTrue="1" operator="between">
      <formula>#REF!</formula>
      <formula>0</formula>
    </cfRule>
  </conditionalFormatting>
  <conditionalFormatting sqref="N15:P16">
    <cfRule type="cellIs" dxfId="0" priority="274" stopIfTrue="1" operator="between">
      <formula>#REF!</formula>
      <formula>#REF!</formula>
    </cfRule>
    <cfRule type="cellIs" dxfId="1" priority="275" stopIfTrue="1" operator="between">
      <formula>#REF!</formula>
      <formula>0</formula>
    </cfRule>
  </conditionalFormatting>
  <conditionalFormatting sqref="O15:P16">
    <cfRule type="cellIs" dxfId="3" priority="277" stopIfTrue="1" operator="lessThan">
      <formula>0</formula>
    </cfRule>
  </conditionalFormatting>
  <conditionalFormatting sqref="X15:Z16">
    <cfRule type="cellIs" dxfId="0" priority="107" stopIfTrue="1" operator="between">
      <formula>#REF!</formula>
      <formula>#REF!</formula>
    </cfRule>
    <cfRule type="cellIs" dxfId="1" priority="108" stopIfTrue="1" operator="between">
      <formula>#REF!</formula>
      <formula>0</formula>
    </cfRule>
  </conditionalFormatting>
  <conditionalFormatting sqref="R20:T21">
    <cfRule type="cellIs" dxfId="0" priority="15" stopIfTrue="1" operator="between">
      <formula>#REF!</formula>
      <formula>#REF!</formula>
    </cfRule>
    <cfRule type="cellIs" dxfId="1" priority="16" stopIfTrue="1" operator="between">
      <formula>#REF!</formula>
      <formula>0</formula>
    </cfRule>
  </conditionalFormatting>
  <conditionalFormatting sqref="S20:T21">
    <cfRule type="cellIs" dxfId="3" priority="17" stopIfTrue="1" operator="lessThan">
      <formula>0</formula>
    </cfRule>
  </conditionalFormatting>
  <conditionalFormatting sqref="N21:P28">
    <cfRule type="cellIs" dxfId="0" priority="192" stopIfTrue="1" operator="between">
      <formula>#REF!</formula>
      <formula>#REF!</formula>
    </cfRule>
    <cfRule type="cellIs" dxfId="1" priority="193" stopIfTrue="1" operator="between">
      <formula>#REF!</formula>
      <formula>0</formula>
    </cfRule>
  </conditionalFormatting>
  <conditionalFormatting sqref="O21:P28">
    <cfRule type="cellIs" dxfId="3" priority="195" stopIfTrue="1" operator="lessThan">
      <formula>0</formula>
    </cfRule>
  </conditionalFormatting>
  <conditionalFormatting sqref="F23:H24">
    <cfRule type="cellIs" dxfId="0" priority="229" stopIfTrue="1" operator="between">
      <formula>#REF!</formula>
      <formula>#REF!</formula>
    </cfRule>
    <cfRule type="cellIs" dxfId="1" priority="230" stopIfTrue="1" operator="between">
      <formula>#REF!</formula>
      <formula>0</formula>
    </cfRule>
  </conditionalFormatting>
  <conditionalFormatting sqref="G23:H24">
    <cfRule type="cellIs" dxfId="3" priority="232" stopIfTrue="1" operator="lessThan">
      <formula>0</formula>
    </cfRule>
  </conditionalFormatting>
  <conditionalFormatting sqref="J23:L24">
    <cfRule type="cellIs" dxfId="0" priority="237" stopIfTrue="1" operator="between">
      <formula>#REF!</formula>
      <formula>#REF!</formula>
    </cfRule>
    <cfRule type="cellIs" dxfId="1" priority="238" stopIfTrue="1" operator="between">
      <formula>#REF!</formula>
      <formula>0</formula>
    </cfRule>
  </conditionalFormatting>
  <conditionalFormatting sqref="K23:L24">
    <cfRule type="cellIs" dxfId="3" priority="240" stopIfTrue="1" operator="lessThan">
      <formula>0</formula>
    </cfRule>
  </conditionalFormatting>
  <conditionalFormatting sqref="AJ23:AL26">
    <cfRule type="cellIs" dxfId="0" priority="41" stopIfTrue="1" operator="between">
      <formula>#REF!</formula>
      <formula>#REF!</formula>
    </cfRule>
    <cfRule type="cellIs" dxfId="1" priority="42" stopIfTrue="1" operator="between">
      <formula>#REF!</formula>
      <formula>0</formula>
    </cfRule>
  </conditionalFormatting>
  <conditionalFormatting sqref="AK23:AL24">
    <cfRule type="cellIs" dxfId="3" priority="220" stopIfTrue="1" operator="lessThan">
      <formula>0</formula>
    </cfRule>
  </conditionalFormatting>
  <conditionalFormatting sqref="AN23:AP24">
    <cfRule type="cellIs" dxfId="0" priority="213" stopIfTrue="1" operator="between">
      <formula>#REF!</formula>
      <formula>#REF!</formula>
    </cfRule>
    <cfRule type="cellIs" dxfId="1" priority="214" stopIfTrue="1" operator="between">
      <formula>#REF!</formula>
      <formula>0</formula>
    </cfRule>
  </conditionalFormatting>
  <conditionalFormatting sqref="AJ34:AL34 AJ25:AL25">
    <cfRule type="cellIs" dxfId="3" priority="3114" stopIfTrue="1" operator="lessThan">
      <formula>0</formula>
    </cfRule>
  </conditionalFormatting>
  <conditionalFormatting sqref="N31:P32">
    <cfRule type="cellIs" dxfId="0" priority="1177" stopIfTrue="1" operator="between">
      <formula>#REF!</formula>
      <formula>#REF!</formula>
    </cfRule>
    <cfRule type="cellIs" dxfId="1" priority="1178" stopIfTrue="1" operator="between">
      <formula>#REF!</formula>
      <formula>0</formula>
    </cfRule>
  </conditionalFormatting>
  <conditionalFormatting sqref="O31:P32">
    <cfRule type="cellIs" dxfId="3" priority="1182" stopIfTrue="1" operator="lessThan">
      <formula>0</formula>
    </cfRule>
  </conditionalFormatting>
  <conditionalFormatting sqref="N34:P35">
    <cfRule type="cellIs" dxfId="0" priority="2800" stopIfTrue="1" operator="between">
      <formula>#REF!</formula>
      <formula>#REF!</formula>
    </cfRule>
    <cfRule type="cellIs" dxfId="1" priority="2801" stopIfTrue="1" operator="between">
      <formula>#REF!</formula>
      <formula>0</formula>
    </cfRule>
  </conditionalFormatting>
  <conditionalFormatting sqref="O34:P35">
    <cfRule type="cellIs" dxfId="3" priority="2805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view="pageBreakPreview" zoomScale="60" zoomScaleNormal="30" topLeftCell="A67" workbookViewId="0">
      <selection activeCell="J56" sqref="J56:J86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3"/>
      <c r="J1" s="53"/>
      <c r="K1" s="53"/>
      <c r="L1" s="54"/>
      <c r="M1" s="55"/>
      <c r="N1" s="55"/>
      <c r="O1" s="53"/>
      <c r="P1" s="53"/>
      <c r="Q1" s="54"/>
      <c r="R1" s="108"/>
      <c r="S1" s="109"/>
      <c r="V1" s="110" t="s">
        <v>66</v>
      </c>
    </row>
    <row r="2" ht="17.25" customHeight="1" spans="5:22">
      <c r="E2" s="13"/>
      <c r="F2" s="15" t="s">
        <v>67</v>
      </c>
      <c r="G2" s="16" t="s">
        <v>68</v>
      </c>
      <c r="H2" s="17" t="s">
        <v>69</v>
      </c>
      <c r="I2" s="56">
        <v>45203</v>
      </c>
      <c r="K2" s="53" t="s">
        <v>61</v>
      </c>
      <c r="L2" s="54"/>
      <c r="M2" s="55"/>
      <c r="N2" s="55"/>
      <c r="O2" s="53"/>
      <c r="P2" s="53"/>
      <c r="Q2" s="54"/>
      <c r="R2" s="108"/>
      <c r="S2" s="109"/>
      <c r="T2" s="108"/>
      <c r="U2" s="13"/>
      <c r="V2" s="53"/>
    </row>
    <row r="3" ht="24.75" customHeight="1" spans="5:22">
      <c r="E3" s="13"/>
      <c r="F3" s="18" t="s">
        <v>70</v>
      </c>
      <c r="G3" s="19"/>
      <c r="H3" s="20" t="s">
        <v>71</v>
      </c>
      <c r="I3" s="57"/>
      <c r="K3" s="53"/>
      <c r="L3" s="54"/>
      <c r="M3" s="55"/>
      <c r="N3" s="55"/>
      <c r="O3" s="53"/>
      <c r="P3" s="53"/>
      <c r="Q3" s="54"/>
      <c r="R3" s="108"/>
      <c r="S3" s="109"/>
      <c r="T3" s="108"/>
      <c r="U3" s="13"/>
      <c r="V3" s="53"/>
    </row>
    <row r="4" ht="6" customHeight="1" spans="5:22">
      <c r="E4" s="13"/>
      <c r="F4" s="14"/>
      <c r="G4" s="14"/>
      <c r="H4" s="13"/>
      <c r="I4" s="53" t="s">
        <v>23</v>
      </c>
      <c r="J4" s="53"/>
      <c r="K4" s="53"/>
      <c r="L4" s="54"/>
      <c r="M4" s="55"/>
      <c r="N4" s="55"/>
      <c r="O4" s="53"/>
      <c r="P4" s="53"/>
      <c r="Q4" s="54"/>
      <c r="R4" s="108"/>
      <c r="S4" s="109"/>
      <c r="T4" s="108"/>
      <c r="U4" s="13"/>
      <c r="V4" s="53"/>
    </row>
    <row r="5" customHeight="1" spans="5:23">
      <c r="E5" s="21"/>
      <c r="F5" s="22" t="s">
        <v>72</v>
      </c>
      <c r="G5" s="22"/>
      <c r="H5" s="22"/>
      <c r="I5" s="22"/>
      <c r="J5" s="58"/>
      <c r="K5" s="58"/>
      <c r="L5" s="59"/>
      <c r="M5" s="60"/>
      <c r="N5" s="60"/>
      <c r="O5" s="58"/>
      <c r="P5" s="58"/>
      <c r="Q5" s="59"/>
      <c r="R5" s="111"/>
      <c r="S5" s="112"/>
      <c r="T5" s="111"/>
      <c r="U5" s="21"/>
      <c r="V5" s="113" t="s">
        <v>73</v>
      </c>
      <c r="W5" s="58"/>
    </row>
    <row r="6" customHeight="1" spans="5:23">
      <c r="E6" s="23" t="s">
        <v>74</v>
      </c>
      <c r="F6" s="22"/>
      <c r="G6" s="22"/>
      <c r="H6" s="22"/>
      <c r="I6" s="22"/>
      <c r="J6" s="58"/>
      <c r="K6" s="58"/>
      <c r="L6" s="59"/>
      <c r="M6" s="60"/>
      <c r="N6" s="60"/>
      <c r="O6" s="58"/>
      <c r="P6" s="58"/>
      <c r="Q6" s="59"/>
      <c r="R6" s="111"/>
      <c r="S6" s="112"/>
      <c r="T6" s="111"/>
      <c r="U6" s="21"/>
      <c r="V6" s="114" t="s">
        <v>75</v>
      </c>
      <c r="W6" s="58"/>
    </row>
    <row r="7" ht="15" customHeight="1" spans="5:23">
      <c r="E7" s="21"/>
      <c r="F7" s="24"/>
      <c r="G7" s="25" t="s">
        <v>76</v>
      </c>
      <c r="H7" s="24"/>
      <c r="I7" s="58"/>
      <c r="J7" s="58"/>
      <c r="K7" s="58"/>
      <c r="L7" s="59"/>
      <c r="M7" s="60"/>
      <c r="N7" s="60"/>
      <c r="O7" s="58"/>
      <c r="P7" s="58"/>
      <c r="Q7" s="59"/>
      <c r="R7" s="111"/>
      <c r="S7" s="112"/>
      <c r="T7" s="111"/>
      <c r="U7" s="21"/>
      <c r="V7" s="58"/>
      <c r="W7" s="58"/>
    </row>
    <row r="8" ht="18.75" customHeight="1" spans="5:23">
      <c r="E8" s="21"/>
      <c r="F8" s="26"/>
      <c r="G8" s="25" t="s">
        <v>77</v>
      </c>
      <c r="H8" s="21"/>
      <c r="I8" s="58"/>
      <c r="J8" s="58"/>
      <c r="K8" s="58"/>
      <c r="L8" s="59"/>
      <c r="M8" s="60"/>
      <c r="N8" s="60"/>
      <c r="O8" s="58"/>
      <c r="P8" s="58"/>
      <c r="Q8" s="59"/>
      <c r="R8" s="111"/>
      <c r="S8" s="112"/>
      <c r="T8" s="111"/>
      <c r="U8" s="21"/>
      <c r="V8" s="58"/>
      <c r="W8" s="58"/>
    </row>
    <row r="9" s="1" customFormat="1" ht="30" customHeight="1" spans="2:262">
      <c r="B9" s="27"/>
      <c r="D9" s="27"/>
      <c r="E9" s="26"/>
      <c r="F9" s="28"/>
      <c r="G9" s="28"/>
      <c r="H9" s="26"/>
      <c r="I9" s="61" t="s">
        <v>78</v>
      </c>
      <c r="J9" s="62"/>
      <c r="K9" s="62"/>
      <c r="L9" s="62"/>
      <c r="M9" s="63" t="s">
        <v>79</v>
      </c>
      <c r="N9" s="64"/>
      <c r="O9" s="64"/>
      <c r="P9" s="64"/>
      <c r="Q9" s="115" t="s">
        <v>80</v>
      </c>
      <c r="R9" s="116"/>
      <c r="S9" s="116"/>
      <c r="T9" s="116"/>
      <c r="U9" s="117"/>
      <c r="V9" s="118"/>
      <c r="W9" s="118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  <c r="IZ9" s="119"/>
      <c r="JA9" s="119"/>
      <c r="JB9" s="119"/>
    </row>
    <row r="10" s="1" customFormat="1" ht="54.75" customHeight="1" spans="2:262">
      <c r="B10" s="27"/>
      <c r="D10" s="27"/>
      <c r="E10" s="26"/>
      <c r="F10" s="29" t="s">
        <v>81</v>
      </c>
      <c r="G10" s="29" t="s">
        <v>82</v>
      </c>
      <c r="H10" s="29" t="s">
        <v>83</v>
      </c>
      <c r="I10" s="65" t="s">
        <v>84</v>
      </c>
      <c r="J10" s="65" t="s">
        <v>85</v>
      </c>
      <c r="K10" s="65" t="s">
        <v>86</v>
      </c>
      <c r="L10" s="66" t="s">
        <v>87</v>
      </c>
      <c r="M10" s="67" t="s">
        <v>88</v>
      </c>
      <c r="N10" s="65" t="s">
        <v>85</v>
      </c>
      <c r="O10" s="66" t="s">
        <v>87</v>
      </c>
      <c r="P10" s="66" t="s">
        <v>89</v>
      </c>
      <c r="Q10" s="120" t="s">
        <v>88</v>
      </c>
      <c r="R10" s="121" t="s">
        <v>90</v>
      </c>
      <c r="S10" s="122"/>
      <c r="T10" s="123" t="s">
        <v>91</v>
      </c>
      <c r="U10" s="124"/>
      <c r="V10" s="125" t="s">
        <v>92</v>
      </c>
      <c r="W10" s="118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</row>
    <row r="11" s="1" customFormat="1" ht="35.25" spans="2:262">
      <c r="B11" s="27"/>
      <c r="D11" s="27"/>
      <c r="E11" s="26"/>
      <c r="F11" s="30" t="s">
        <v>93</v>
      </c>
      <c r="G11" s="30" t="s">
        <v>94</v>
      </c>
      <c r="H11" s="30" t="s">
        <v>95</v>
      </c>
      <c r="I11" s="68" t="s">
        <v>96</v>
      </c>
      <c r="J11" s="68" t="s">
        <v>97</v>
      </c>
      <c r="K11" s="68" t="s">
        <v>98</v>
      </c>
      <c r="L11" s="69" t="s">
        <v>99</v>
      </c>
      <c r="M11" s="70" t="s">
        <v>100</v>
      </c>
      <c r="N11" s="68" t="s">
        <v>101</v>
      </c>
      <c r="O11" s="71" t="s">
        <v>99</v>
      </c>
      <c r="P11" s="69" t="s">
        <v>102</v>
      </c>
      <c r="Q11" s="126" t="s">
        <v>100</v>
      </c>
      <c r="R11" s="127" t="s">
        <v>103</v>
      </c>
      <c r="S11" s="128" t="s">
        <v>104</v>
      </c>
      <c r="T11" s="127" t="s">
        <v>103</v>
      </c>
      <c r="U11" s="129" t="s">
        <v>105</v>
      </c>
      <c r="V11" s="130" t="s">
        <v>55</v>
      </c>
      <c r="W11" s="118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</row>
    <row r="12" ht="30" customHeight="1" spans="1:27">
      <c r="A12" s="31" t="s">
        <v>106</v>
      </c>
      <c r="B12" s="3">
        <f>SUM(B13:B31,D13:D27)</f>
        <v>1.1</v>
      </c>
      <c r="C12" s="31"/>
      <c r="E12" s="21"/>
      <c r="F12" s="32" t="s">
        <v>107</v>
      </c>
      <c r="G12" s="33" t="s">
        <v>108</v>
      </c>
      <c r="H12" s="34"/>
      <c r="I12" s="736" t="s">
        <v>16</v>
      </c>
      <c r="J12" s="73"/>
      <c r="K12" s="74"/>
      <c r="L12" s="73"/>
      <c r="M12" s="75" t="s">
        <v>109</v>
      </c>
      <c r="N12" s="76" t="s">
        <v>110</v>
      </c>
      <c r="O12" s="76" t="s">
        <v>111</v>
      </c>
      <c r="P12" s="77" t="s">
        <v>112</v>
      </c>
      <c r="Q12" s="131" t="s">
        <v>113</v>
      </c>
      <c r="R12" s="132"/>
      <c r="S12" s="132"/>
      <c r="T12" s="132"/>
      <c r="U12" s="133"/>
      <c r="V12" s="134" t="s">
        <v>114</v>
      </c>
      <c r="W12" s="58"/>
      <c r="Z12" s="245" t="str">
        <f ca="1">IF(S12="","",(S12-TODAY()))</f>
        <v/>
      </c>
      <c r="AA12" s="246"/>
    </row>
    <row r="13" ht="30" customHeight="1" spans="1:27">
      <c r="A13" s="2">
        <v>1</v>
      </c>
      <c r="B13" s="35"/>
      <c r="C13" s="2">
        <v>17</v>
      </c>
      <c r="D13" s="35"/>
      <c r="E13" s="21"/>
      <c r="F13" s="36"/>
      <c r="G13" s="37"/>
      <c r="H13" s="38"/>
      <c r="I13" s="78"/>
      <c r="J13" s="79"/>
      <c r="K13" s="80"/>
      <c r="L13" s="79"/>
      <c r="M13" s="81"/>
      <c r="N13" s="82"/>
      <c r="O13" s="82"/>
      <c r="P13" s="83"/>
      <c r="Q13" s="135" t="s">
        <v>115</v>
      </c>
      <c r="R13" s="136">
        <v>4371.7</v>
      </c>
      <c r="S13" s="137">
        <v>45208</v>
      </c>
      <c r="T13" s="138">
        <f>R13-H27</f>
        <v>9.99999999999909</v>
      </c>
      <c r="U13" s="139">
        <f>S13-I2</f>
        <v>5</v>
      </c>
      <c r="V13" s="140" t="s">
        <v>116</v>
      </c>
      <c r="W13" s="58"/>
      <c r="Z13" s="245"/>
      <c r="AA13" s="246"/>
    </row>
    <row r="14" ht="30" customHeight="1" spans="1:27">
      <c r="A14" s="2">
        <v>2</v>
      </c>
      <c r="B14" s="35">
        <v>1.1</v>
      </c>
      <c r="C14" s="2">
        <v>18</v>
      </c>
      <c r="D14" s="35"/>
      <c r="E14" s="21"/>
      <c r="F14" s="36"/>
      <c r="G14" s="37"/>
      <c r="H14" s="38"/>
      <c r="I14" s="78"/>
      <c r="J14" s="79"/>
      <c r="K14" s="80"/>
      <c r="L14" s="79"/>
      <c r="M14" s="81"/>
      <c r="N14" s="82"/>
      <c r="O14" s="82"/>
      <c r="P14" s="83"/>
      <c r="Q14" s="141" t="s">
        <v>117</v>
      </c>
      <c r="R14" s="142">
        <v>4379.6</v>
      </c>
      <c r="S14" s="143"/>
      <c r="T14" s="144">
        <f>R14-H27</f>
        <v>17.8999999999996</v>
      </c>
      <c r="U14" s="145"/>
      <c r="V14" s="146"/>
      <c r="W14" s="58"/>
      <c r="Z14" s="245"/>
      <c r="AA14" s="246"/>
    </row>
    <row r="15" ht="30" customHeight="1" spans="1:27">
      <c r="A15" s="2">
        <v>3</v>
      </c>
      <c r="B15" s="39"/>
      <c r="C15" s="2">
        <v>19</v>
      </c>
      <c r="D15" s="35"/>
      <c r="E15" s="21"/>
      <c r="F15" s="36"/>
      <c r="G15" s="37"/>
      <c r="H15" s="38"/>
      <c r="I15" s="78"/>
      <c r="J15" s="79"/>
      <c r="K15" s="80"/>
      <c r="L15" s="79"/>
      <c r="M15" s="81"/>
      <c r="N15" s="82"/>
      <c r="O15" s="82"/>
      <c r="P15" s="83"/>
      <c r="Q15" s="141" t="s">
        <v>118</v>
      </c>
      <c r="R15" s="142">
        <v>4373.7</v>
      </c>
      <c r="S15" s="143"/>
      <c r="T15" s="147">
        <f>R15-H27</f>
        <v>11.9999999999991</v>
      </c>
      <c r="U15" s="145"/>
      <c r="V15" s="146"/>
      <c r="W15" s="58"/>
      <c r="Z15" s="245"/>
      <c r="AA15" s="246"/>
    </row>
    <row r="16" ht="30" customHeight="1" spans="1:27">
      <c r="A16" s="2">
        <v>4</v>
      </c>
      <c r="B16" s="35"/>
      <c r="C16" s="2">
        <v>20</v>
      </c>
      <c r="D16" s="35"/>
      <c r="E16" s="21"/>
      <c r="F16" s="36"/>
      <c r="G16" s="37"/>
      <c r="H16" s="38"/>
      <c r="I16" s="78"/>
      <c r="J16" s="79"/>
      <c r="K16" s="80"/>
      <c r="L16" s="79"/>
      <c r="M16" s="81"/>
      <c r="N16" s="82"/>
      <c r="O16" s="82"/>
      <c r="P16" s="83"/>
      <c r="Q16" s="148" t="s">
        <v>119</v>
      </c>
      <c r="R16" s="149">
        <v>4375.2</v>
      </c>
      <c r="S16" s="150" t="s">
        <v>23</v>
      </c>
      <c r="T16" s="147">
        <f>R16-H27</f>
        <v>13.4999999999991</v>
      </c>
      <c r="U16" s="151"/>
      <c r="V16" s="146"/>
      <c r="W16" s="58"/>
      <c r="Z16" s="245"/>
      <c r="AA16" s="246"/>
    </row>
    <row r="17" ht="30" customHeight="1" spans="1:27">
      <c r="A17" s="2">
        <v>5</v>
      </c>
      <c r="B17" s="39"/>
      <c r="C17" s="2">
        <v>21</v>
      </c>
      <c r="D17" s="35"/>
      <c r="E17" s="21"/>
      <c r="F17" s="36"/>
      <c r="G17" s="37"/>
      <c r="H17" s="38"/>
      <c r="I17" s="78"/>
      <c r="J17" s="79"/>
      <c r="K17" s="80"/>
      <c r="L17" s="79"/>
      <c r="M17" s="81"/>
      <c r="N17" s="82"/>
      <c r="O17" s="82"/>
      <c r="P17" s="83"/>
      <c r="Q17" s="152" t="s">
        <v>120</v>
      </c>
      <c r="R17" s="153">
        <v>4425.2</v>
      </c>
      <c r="S17" s="154">
        <v>45340</v>
      </c>
      <c r="T17" s="138">
        <f>R17-H27</f>
        <v>63.4999999999991</v>
      </c>
      <c r="U17" s="155">
        <f>S17-I2</f>
        <v>137</v>
      </c>
      <c r="V17" s="156"/>
      <c r="W17" s="58"/>
      <c r="Z17" s="245"/>
      <c r="AA17" s="246"/>
    </row>
    <row r="18" ht="30" customHeight="1" spans="1:27">
      <c r="A18" s="2">
        <v>6</v>
      </c>
      <c r="B18" s="35"/>
      <c r="C18" s="2">
        <v>22</v>
      </c>
      <c r="D18" s="35"/>
      <c r="E18" s="21"/>
      <c r="F18" s="36"/>
      <c r="G18" s="37"/>
      <c r="H18" s="38"/>
      <c r="I18" s="78"/>
      <c r="J18" s="79"/>
      <c r="K18" s="80"/>
      <c r="L18" s="79"/>
      <c r="M18" s="81"/>
      <c r="N18" s="82"/>
      <c r="O18" s="82"/>
      <c r="P18" s="83"/>
      <c r="Q18" s="152" t="s">
        <v>121</v>
      </c>
      <c r="R18" s="157">
        <v>4487.6</v>
      </c>
      <c r="S18" s="154">
        <v>45267</v>
      </c>
      <c r="T18" s="157">
        <f>R18-H27</f>
        <v>125.9</v>
      </c>
      <c r="U18" s="155">
        <f>S18-I2</f>
        <v>64</v>
      </c>
      <c r="V18" s="158" t="s">
        <v>122</v>
      </c>
      <c r="W18" s="58"/>
      <c r="Z18" s="245"/>
      <c r="AA18" s="246"/>
    </row>
    <row r="19" ht="30" customHeight="1" spans="1:27">
      <c r="A19" s="2">
        <v>7</v>
      </c>
      <c r="B19" s="39"/>
      <c r="C19" s="2">
        <v>23</v>
      </c>
      <c r="D19" s="35"/>
      <c r="E19" s="21"/>
      <c r="F19" s="36"/>
      <c r="G19" s="37"/>
      <c r="H19" s="38"/>
      <c r="I19" s="78"/>
      <c r="J19" s="79"/>
      <c r="K19" s="80"/>
      <c r="L19" s="79"/>
      <c r="M19" s="81"/>
      <c r="N19" s="82"/>
      <c r="O19" s="82"/>
      <c r="P19" s="83"/>
      <c r="Q19" s="159" t="s">
        <v>123</v>
      </c>
      <c r="R19" s="160">
        <v>4499.6</v>
      </c>
      <c r="S19" s="161"/>
      <c r="T19" s="160">
        <f>R19-H27</f>
        <v>137.9</v>
      </c>
      <c r="U19" s="162"/>
      <c r="V19" s="163" t="s">
        <v>124</v>
      </c>
      <c r="W19" s="58"/>
      <c r="Z19" s="245"/>
      <c r="AA19" s="246"/>
    </row>
    <row r="20" ht="30" customHeight="1" spans="1:27">
      <c r="A20" s="2">
        <v>8</v>
      </c>
      <c r="B20" s="35"/>
      <c r="C20" s="2">
        <v>24</v>
      </c>
      <c r="D20" s="35"/>
      <c r="E20" s="21"/>
      <c r="F20" s="36"/>
      <c r="G20" s="37"/>
      <c r="H20" s="38"/>
      <c r="I20" s="78"/>
      <c r="J20" s="79"/>
      <c r="K20" s="80"/>
      <c r="L20" s="79"/>
      <c r="M20" s="81"/>
      <c r="N20" s="82"/>
      <c r="O20" s="82"/>
      <c r="P20" s="83"/>
      <c r="Q20" s="164" t="s">
        <v>125</v>
      </c>
      <c r="R20" s="160">
        <v>4499.6</v>
      </c>
      <c r="S20" s="165">
        <v>45746</v>
      </c>
      <c r="T20" s="160">
        <f>R20-H27</f>
        <v>137.9</v>
      </c>
      <c r="U20" s="166">
        <f>S20-I2</f>
        <v>543</v>
      </c>
      <c r="V20" s="167"/>
      <c r="W20" s="58"/>
      <c r="Z20" s="245"/>
      <c r="AA20" s="246"/>
    </row>
    <row r="21" ht="30" customHeight="1" spans="1:27">
      <c r="A21" s="2">
        <v>9</v>
      </c>
      <c r="B21" s="39"/>
      <c r="C21" s="2">
        <v>25</v>
      </c>
      <c r="D21" s="39"/>
      <c r="E21" s="21"/>
      <c r="F21" s="36"/>
      <c r="G21" s="37"/>
      <c r="H21" s="38"/>
      <c r="I21" s="78"/>
      <c r="J21" s="79"/>
      <c r="K21" s="80"/>
      <c r="L21" s="79"/>
      <c r="M21" s="81"/>
      <c r="N21" s="82"/>
      <c r="O21" s="82"/>
      <c r="P21" s="83"/>
      <c r="Q21" s="168" t="s">
        <v>126</v>
      </c>
      <c r="R21" s="160">
        <v>4710</v>
      </c>
      <c r="S21" s="169">
        <v>45855</v>
      </c>
      <c r="T21" s="160">
        <f>R21-H27</f>
        <v>348.299999999999</v>
      </c>
      <c r="U21" s="166">
        <f>S21-I2</f>
        <v>652</v>
      </c>
      <c r="V21" s="158"/>
      <c r="W21" s="58"/>
      <c r="Z21" s="245"/>
      <c r="AA21" s="246"/>
    </row>
    <row r="22" ht="30" customHeight="1" spans="1:27">
      <c r="A22" s="2">
        <v>10</v>
      </c>
      <c r="B22" s="35"/>
      <c r="C22" s="2">
        <v>26</v>
      </c>
      <c r="D22" s="39"/>
      <c r="E22" s="21"/>
      <c r="F22" s="36"/>
      <c r="G22" s="37"/>
      <c r="H22" s="38"/>
      <c r="I22" s="78"/>
      <c r="J22" s="79"/>
      <c r="K22" s="80"/>
      <c r="L22" s="79"/>
      <c r="M22" s="81"/>
      <c r="N22" s="82"/>
      <c r="O22" s="82"/>
      <c r="P22" s="83"/>
      <c r="Q22" s="170" t="s">
        <v>127</v>
      </c>
      <c r="R22" s="160">
        <v>4415.2</v>
      </c>
      <c r="S22" s="161"/>
      <c r="T22" s="160">
        <f>R22-H27</f>
        <v>53.4999999999991</v>
      </c>
      <c r="U22" s="162"/>
      <c r="V22" s="158"/>
      <c r="W22" s="58"/>
      <c r="Z22" s="245"/>
      <c r="AA22" s="246"/>
    </row>
    <row r="23" ht="30" customHeight="1" spans="1:27">
      <c r="A23" s="2">
        <v>11</v>
      </c>
      <c r="B23" s="35"/>
      <c r="C23" s="2">
        <v>27</v>
      </c>
      <c r="D23" s="39"/>
      <c r="E23" s="21"/>
      <c r="F23" s="36"/>
      <c r="G23" s="36"/>
      <c r="H23" s="38"/>
      <c r="I23" s="78"/>
      <c r="J23" s="79"/>
      <c r="K23" s="80"/>
      <c r="L23" s="79"/>
      <c r="M23" s="81"/>
      <c r="N23" s="82"/>
      <c r="O23" s="82"/>
      <c r="P23" s="83"/>
      <c r="Q23" s="171" t="s">
        <v>128</v>
      </c>
      <c r="R23" s="160">
        <v>4515.2</v>
      </c>
      <c r="S23" s="169">
        <v>45416</v>
      </c>
      <c r="T23" s="160">
        <f>R23-H27</f>
        <v>153.499999999999</v>
      </c>
      <c r="U23" s="166">
        <f>S23-I2</f>
        <v>213</v>
      </c>
      <c r="V23" s="172"/>
      <c r="W23" s="58"/>
      <c r="Z23" s="245"/>
      <c r="AA23" s="246"/>
    </row>
    <row r="24" ht="30" customHeight="1" spans="1:27">
      <c r="A24" s="2">
        <v>12</v>
      </c>
      <c r="B24" s="35"/>
      <c r="C24" s="2">
        <v>28</v>
      </c>
      <c r="D24" s="35"/>
      <c r="E24" s="21"/>
      <c r="F24" s="36"/>
      <c r="G24" s="36"/>
      <c r="H24" s="38"/>
      <c r="I24" s="78"/>
      <c r="J24" s="79"/>
      <c r="K24" s="80"/>
      <c r="L24" s="79"/>
      <c r="M24" s="81"/>
      <c r="N24" s="82"/>
      <c r="O24" s="82"/>
      <c r="P24" s="83"/>
      <c r="Q24" s="173" t="s">
        <v>129</v>
      </c>
      <c r="R24" s="174">
        <v>4515.2</v>
      </c>
      <c r="S24" s="175">
        <v>45420</v>
      </c>
      <c r="T24" s="174">
        <f>R24-H27</f>
        <v>153.499999999999</v>
      </c>
      <c r="U24" s="166">
        <f>S24-I2</f>
        <v>217</v>
      </c>
      <c r="V24" s="176" t="s">
        <v>130</v>
      </c>
      <c r="W24" s="58"/>
      <c r="Z24" s="245" t="str">
        <f ca="1">IF(S15="","",(S15-TODAY()))</f>
        <v/>
      </c>
      <c r="AA24" s="246"/>
    </row>
    <row r="25" ht="30" customHeight="1" spans="1:27">
      <c r="A25" s="2">
        <v>13</v>
      </c>
      <c r="B25" s="39"/>
      <c r="C25" s="2">
        <v>29</v>
      </c>
      <c r="D25" s="35"/>
      <c r="E25" s="21"/>
      <c r="F25" s="36"/>
      <c r="H25" s="38"/>
      <c r="I25" s="78"/>
      <c r="J25" s="79"/>
      <c r="K25" s="80"/>
      <c r="L25" s="79"/>
      <c r="M25" s="81"/>
      <c r="N25" s="82"/>
      <c r="O25" s="82"/>
      <c r="P25" s="83"/>
      <c r="Q25" s="171" t="s">
        <v>131</v>
      </c>
      <c r="R25" s="177"/>
      <c r="S25" s="175">
        <v>45213</v>
      </c>
      <c r="T25" s="177"/>
      <c r="U25" s="166">
        <f>S25-I2</f>
        <v>10</v>
      </c>
      <c r="V25" s="163" t="s">
        <v>124</v>
      </c>
      <c r="W25" s="58"/>
      <c r="Z25" s="245"/>
      <c r="AA25" s="246"/>
    </row>
    <row r="26" ht="30" customHeight="1" spans="1:27">
      <c r="A26" s="2">
        <v>14</v>
      </c>
      <c r="B26" s="35"/>
      <c r="C26" s="2">
        <v>30</v>
      </c>
      <c r="D26" s="35"/>
      <c r="E26" s="21"/>
      <c r="F26" s="36"/>
      <c r="H26" s="40"/>
      <c r="I26" s="78"/>
      <c r="J26" s="79"/>
      <c r="K26" s="80"/>
      <c r="L26" s="79"/>
      <c r="M26" s="81"/>
      <c r="N26" s="82"/>
      <c r="O26" s="82"/>
      <c r="P26" s="83"/>
      <c r="Q26" s="168" t="s">
        <v>132</v>
      </c>
      <c r="R26" s="178"/>
      <c r="S26" s="169">
        <v>45358</v>
      </c>
      <c r="T26" s="178"/>
      <c r="U26" s="179">
        <f>S26-I2</f>
        <v>155</v>
      </c>
      <c r="V26" s="140"/>
      <c r="W26" s="58"/>
      <c r="Z26" s="245"/>
      <c r="AA26" s="246"/>
    </row>
    <row r="27" ht="30" customHeight="1" spans="1:27">
      <c r="A27" s="2">
        <v>15</v>
      </c>
      <c r="B27" s="35"/>
      <c r="C27" s="2">
        <v>31</v>
      </c>
      <c r="D27" s="35"/>
      <c r="E27" s="21"/>
      <c r="F27" s="36"/>
      <c r="G27" s="36" t="s">
        <v>133</v>
      </c>
      <c r="H27" s="38">
        <f>4360.6+B12</f>
        <v>4361.7</v>
      </c>
      <c r="I27" s="78"/>
      <c r="J27" s="79"/>
      <c r="K27" s="80"/>
      <c r="L27" s="79"/>
      <c r="M27" s="81"/>
      <c r="N27" s="82"/>
      <c r="O27" s="82"/>
      <c r="P27" s="83"/>
      <c r="Q27" s="180" t="s">
        <v>134</v>
      </c>
      <c r="R27" s="181"/>
      <c r="S27" s="182">
        <v>45216</v>
      </c>
      <c r="T27" s="181"/>
      <c r="U27" s="179">
        <f>S27-I2</f>
        <v>13</v>
      </c>
      <c r="V27" s="140"/>
      <c r="W27" s="58"/>
      <c r="Z27" s="245"/>
      <c r="AA27" s="246"/>
    </row>
    <row r="28" ht="30" customHeight="1" spans="1:27">
      <c r="A28" s="2">
        <v>16</v>
      </c>
      <c r="B28" s="35"/>
      <c r="E28" s="21"/>
      <c r="F28" s="36"/>
      <c r="G28" s="41">
        <f>5641.8+B12</f>
        <v>5642.9</v>
      </c>
      <c r="H28" s="38"/>
      <c r="I28" s="78"/>
      <c r="J28" s="79"/>
      <c r="K28" s="80"/>
      <c r="L28" s="79"/>
      <c r="M28" s="81"/>
      <c r="N28" s="82"/>
      <c r="O28" s="82"/>
      <c r="P28" s="83"/>
      <c r="Q28" s="183" t="s">
        <v>135</v>
      </c>
      <c r="R28" s="181"/>
      <c r="S28" s="184">
        <v>45284</v>
      </c>
      <c r="T28" s="181"/>
      <c r="U28" s="185">
        <f>S28-I2</f>
        <v>81</v>
      </c>
      <c r="V28" s="140"/>
      <c r="W28" s="58"/>
      <c r="Z28" s="245"/>
      <c r="AA28" s="246"/>
    </row>
    <row r="29" ht="30" customHeight="1" spans="2:27">
      <c r="B29" s="42"/>
      <c r="E29" s="21"/>
      <c r="F29" s="36"/>
      <c r="G29" s="36"/>
      <c r="H29" s="38"/>
      <c r="I29" s="78"/>
      <c r="J29" s="79"/>
      <c r="K29" s="80"/>
      <c r="L29" s="79"/>
      <c r="M29" s="81"/>
      <c r="N29" s="82"/>
      <c r="O29" s="82"/>
      <c r="P29" s="83"/>
      <c r="Q29" s="183" t="s">
        <v>136</v>
      </c>
      <c r="R29" s="181"/>
      <c r="S29" s="184">
        <v>45326</v>
      </c>
      <c r="T29" s="181"/>
      <c r="U29" s="185">
        <f>S29-I2</f>
        <v>123</v>
      </c>
      <c r="V29" s="140"/>
      <c r="W29" s="58"/>
      <c r="Z29" s="245"/>
      <c r="AA29" s="246"/>
    </row>
    <row r="30" ht="30" customHeight="1" spans="2:27">
      <c r="B30" s="42"/>
      <c r="E30" s="21"/>
      <c r="F30" s="36"/>
      <c r="G30" s="36" t="s">
        <v>137</v>
      </c>
      <c r="H30" s="38"/>
      <c r="I30" s="78"/>
      <c r="J30" s="79"/>
      <c r="K30" s="80"/>
      <c r="L30" s="79"/>
      <c r="M30" s="81"/>
      <c r="N30" s="82"/>
      <c r="O30" s="82"/>
      <c r="P30" s="83"/>
      <c r="Q30" s="186"/>
      <c r="R30" s="181"/>
      <c r="S30" s="187"/>
      <c r="T30" s="181"/>
      <c r="U30" s="188"/>
      <c r="V30" s="140"/>
      <c r="W30" s="58"/>
      <c r="Z30" s="245"/>
      <c r="AA30" s="246"/>
    </row>
    <row r="31" ht="30" customHeight="1" spans="2:27">
      <c r="B31" s="43"/>
      <c r="E31" s="21"/>
      <c r="F31" s="36"/>
      <c r="G31" s="41">
        <f>5208+B12</f>
        <v>5209.1</v>
      </c>
      <c r="H31" s="38"/>
      <c r="I31" s="78"/>
      <c r="J31" s="79"/>
      <c r="K31" s="80"/>
      <c r="L31" s="79"/>
      <c r="M31" s="81"/>
      <c r="N31" s="82"/>
      <c r="O31" s="82"/>
      <c r="P31" s="83"/>
      <c r="Q31" s="189" t="s">
        <v>138</v>
      </c>
      <c r="R31" s="190"/>
      <c r="S31" s="190"/>
      <c r="T31" s="190"/>
      <c r="U31" s="191"/>
      <c r="V31" s="192"/>
      <c r="W31" s="58"/>
      <c r="Z31" s="245"/>
      <c r="AA31" s="246"/>
    </row>
    <row r="32" ht="30" customHeight="1" spans="5:27">
      <c r="E32" s="21"/>
      <c r="F32" s="36"/>
      <c r="H32" s="41"/>
      <c r="I32" s="78"/>
      <c r="J32" s="79"/>
      <c r="K32" s="80"/>
      <c r="L32" s="79"/>
      <c r="M32" s="81"/>
      <c r="N32" s="82"/>
      <c r="O32" s="82"/>
      <c r="P32" s="83"/>
      <c r="Q32" s="193" t="s">
        <v>139</v>
      </c>
      <c r="R32" s="160">
        <v>4737.8</v>
      </c>
      <c r="S32" s="194"/>
      <c r="T32" s="160">
        <f>R32-H27</f>
        <v>376.099999999999</v>
      </c>
      <c r="U32" s="195"/>
      <c r="V32" s="192"/>
      <c r="W32" s="58"/>
      <c r="Z32" s="245"/>
      <c r="AA32" s="246"/>
    </row>
    <row r="33" ht="30" customHeight="1" spans="5:27">
      <c r="E33" s="21"/>
      <c r="F33" s="36"/>
      <c r="G33" s="37"/>
      <c r="H33" s="38"/>
      <c r="I33" s="78"/>
      <c r="J33" s="79"/>
      <c r="K33" s="80"/>
      <c r="L33" s="79"/>
      <c r="M33" s="81"/>
      <c r="N33" s="82"/>
      <c r="O33" s="82"/>
      <c r="P33" s="83"/>
      <c r="Q33" s="168" t="s">
        <v>140</v>
      </c>
      <c r="R33" s="196">
        <v>4583.1</v>
      </c>
      <c r="S33" s="154">
        <v>45590</v>
      </c>
      <c r="T33" s="197">
        <f>R33-H27</f>
        <v>221.4</v>
      </c>
      <c r="U33" s="155">
        <f>S33-I2</f>
        <v>387</v>
      </c>
      <c r="V33" s="198" t="s">
        <v>141</v>
      </c>
      <c r="W33" s="58"/>
      <c r="Z33" s="245"/>
      <c r="AA33" s="246"/>
    </row>
    <row r="34" ht="30" customHeight="1" spans="5:27">
      <c r="E34" s="21"/>
      <c r="F34" s="36"/>
      <c r="G34" s="37"/>
      <c r="H34" s="38"/>
      <c r="I34" s="78"/>
      <c r="J34" s="79"/>
      <c r="K34" s="80"/>
      <c r="L34" s="79"/>
      <c r="M34" s="81"/>
      <c r="N34" s="82"/>
      <c r="O34" s="82"/>
      <c r="P34" s="83"/>
      <c r="Q34" s="168"/>
      <c r="R34" s="160"/>
      <c r="S34" s="161"/>
      <c r="T34" s="160"/>
      <c r="U34" s="151"/>
      <c r="V34" s="199" t="s">
        <v>116</v>
      </c>
      <c r="W34" s="58"/>
      <c r="Z34" s="245"/>
      <c r="AA34" s="246"/>
    </row>
    <row r="35" ht="30" customHeight="1" spans="5:27">
      <c r="E35" s="21"/>
      <c r="F35" s="36"/>
      <c r="G35" s="37"/>
      <c r="H35" s="38"/>
      <c r="I35" s="78"/>
      <c r="J35" s="79"/>
      <c r="K35" s="80"/>
      <c r="L35" s="79"/>
      <c r="M35" s="81"/>
      <c r="N35" s="82"/>
      <c r="O35" s="82"/>
      <c r="P35" s="83"/>
      <c r="Q35" s="168"/>
      <c r="R35" s="174"/>
      <c r="S35" s="200"/>
      <c r="T35" s="160"/>
      <c r="U35" s="201"/>
      <c r="V35" s="146"/>
      <c r="W35" s="58"/>
      <c r="Z35" s="245"/>
      <c r="AA35" s="246"/>
    </row>
    <row r="36" ht="30" customHeight="1" spans="5:27">
      <c r="E36" s="21"/>
      <c r="F36" s="36"/>
      <c r="G36" s="37"/>
      <c r="H36" s="38"/>
      <c r="I36" s="78"/>
      <c r="J36" s="79"/>
      <c r="K36" s="80"/>
      <c r="L36" s="79"/>
      <c r="M36" s="81"/>
      <c r="N36" s="82"/>
      <c r="O36" s="82"/>
      <c r="P36" s="83"/>
      <c r="Q36" s="202" t="s">
        <v>142</v>
      </c>
      <c r="R36" s="203"/>
      <c r="S36" s="203"/>
      <c r="T36" s="203"/>
      <c r="U36" s="204"/>
      <c r="V36" s="146"/>
      <c r="W36" s="58"/>
      <c r="Z36" s="245"/>
      <c r="AA36" s="246"/>
    </row>
    <row r="37" ht="30" customHeight="1" spans="5:27">
      <c r="E37" s="21"/>
      <c r="F37" s="36"/>
      <c r="G37" s="37"/>
      <c r="H37" s="38"/>
      <c r="I37" s="78"/>
      <c r="J37" s="79"/>
      <c r="K37" s="80"/>
      <c r="L37" s="79"/>
      <c r="M37" s="81"/>
      <c r="N37" s="82"/>
      <c r="O37" s="82"/>
      <c r="P37" s="83"/>
      <c r="Q37" s="168" t="s">
        <v>143</v>
      </c>
      <c r="R37" s="147">
        <v>4416</v>
      </c>
      <c r="S37" s="150"/>
      <c r="T37" s="160">
        <f>R37-H27</f>
        <v>54.2999999999993</v>
      </c>
      <c r="U37" s="145"/>
      <c r="V37" s="40"/>
      <c r="W37" s="58"/>
      <c r="Z37" s="245"/>
      <c r="AA37" s="246"/>
    </row>
    <row r="38" ht="30" customHeight="1" spans="5:27">
      <c r="E38" s="21"/>
      <c r="F38" s="36"/>
      <c r="G38" s="37"/>
      <c r="H38" s="38"/>
      <c r="I38" s="78"/>
      <c r="J38" s="79"/>
      <c r="K38" s="80"/>
      <c r="L38" s="79"/>
      <c r="M38" s="81"/>
      <c r="N38" s="82"/>
      <c r="O38" s="82"/>
      <c r="P38" s="83"/>
      <c r="Q38" s="168" t="s">
        <v>144</v>
      </c>
      <c r="R38" s="147">
        <v>4669.3</v>
      </c>
      <c r="S38" s="150"/>
      <c r="T38" s="136">
        <f>R38-H27</f>
        <v>307.599999999999</v>
      </c>
      <c r="U38" s="205"/>
      <c r="V38" s="206" t="s">
        <v>145</v>
      </c>
      <c r="W38" s="58"/>
      <c r="Z38" s="245"/>
      <c r="AA38" s="246"/>
    </row>
    <row r="39" ht="30" customHeight="1" spans="5:27">
      <c r="E39" s="21"/>
      <c r="F39" s="36"/>
      <c r="G39" s="37"/>
      <c r="H39" s="38"/>
      <c r="I39" s="78"/>
      <c r="J39" s="79"/>
      <c r="K39" s="80"/>
      <c r="L39" s="79"/>
      <c r="M39" s="81"/>
      <c r="N39" s="82"/>
      <c r="O39" s="82"/>
      <c r="P39" s="83"/>
      <c r="Q39" s="207" t="s">
        <v>146</v>
      </c>
      <c r="R39" s="160">
        <v>4915.2</v>
      </c>
      <c r="S39" s="161"/>
      <c r="T39" s="160">
        <f>R39-H27</f>
        <v>553.499999999999</v>
      </c>
      <c r="U39" s="208"/>
      <c r="V39" s="199" t="s">
        <v>116</v>
      </c>
      <c r="W39" s="58"/>
      <c r="Z39" s="245"/>
      <c r="AA39" s="246"/>
    </row>
    <row r="40" ht="30" customHeight="1" spans="5:27">
      <c r="E40" s="21"/>
      <c r="F40" s="36"/>
      <c r="G40" s="37"/>
      <c r="H40" s="38"/>
      <c r="I40" s="78"/>
      <c r="J40" s="79"/>
      <c r="K40" s="80"/>
      <c r="L40" s="79"/>
      <c r="M40" s="81"/>
      <c r="N40" s="82"/>
      <c r="O40" s="82"/>
      <c r="P40" s="83"/>
      <c r="Q40" s="193" t="s">
        <v>147</v>
      </c>
      <c r="R40" s="178"/>
      <c r="S40" s="154">
        <v>45216</v>
      </c>
      <c r="T40" s="178"/>
      <c r="U40" s="209">
        <f>S40-I2</f>
        <v>13</v>
      </c>
      <c r="V40" s="199"/>
      <c r="W40" s="58"/>
      <c r="Z40" s="245"/>
      <c r="AA40" s="246"/>
    </row>
    <row r="41" ht="30" customHeight="1" spans="5:27">
      <c r="E41" s="21"/>
      <c r="F41" s="36"/>
      <c r="G41" s="37"/>
      <c r="H41" s="38"/>
      <c r="I41" s="78"/>
      <c r="J41" s="79"/>
      <c r="K41" s="80"/>
      <c r="L41" s="79"/>
      <c r="M41" s="81"/>
      <c r="N41" s="82"/>
      <c r="O41" s="82"/>
      <c r="P41" s="83"/>
      <c r="Q41" s="168" t="s">
        <v>148</v>
      </c>
      <c r="R41" s="210"/>
      <c r="S41" s="169">
        <v>45322</v>
      </c>
      <c r="T41" s="211"/>
      <c r="U41" s="212">
        <f>S41-I2</f>
        <v>119</v>
      </c>
      <c r="V41" s="213"/>
      <c r="W41" s="58"/>
      <c r="Z41" s="245"/>
      <c r="AA41" s="246"/>
    </row>
    <row r="42" ht="30" customHeight="1" spans="5:27">
      <c r="E42" s="21"/>
      <c r="F42" s="36"/>
      <c r="G42" s="37"/>
      <c r="H42" s="38"/>
      <c r="I42" s="78"/>
      <c r="J42" s="79"/>
      <c r="K42" s="80"/>
      <c r="L42" s="79"/>
      <c r="M42" s="81"/>
      <c r="N42" s="82"/>
      <c r="O42" s="82"/>
      <c r="P42" s="83"/>
      <c r="Q42" s="168" t="s">
        <v>149</v>
      </c>
      <c r="R42" s="178"/>
      <c r="S42" s="169">
        <v>45328</v>
      </c>
      <c r="T42" s="214"/>
      <c r="U42" s="209">
        <f>S42-I2</f>
        <v>125</v>
      </c>
      <c r="V42" s="215" t="s">
        <v>150</v>
      </c>
      <c r="W42" s="58"/>
      <c r="Z42" s="245"/>
      <c r="AA42" s="246"/>
    </row>
    <row r="43" ht="30" customHeight="1" spans="5:27">
      <c r="E43" s="21"/>
      <c r="F43" s="44"/>
      <c r="G43" s="45"/>
      <c r="H43" s="46"/>
      <c r="I43" s="84"/>
      <c r="J43" s="85"/>
      <c r="K43" s="86"/>
      <c r="L43" s="85"/>
      <c r="M43" s="87"/>
      <c r="N43" s="88"/>
      <c r="O43" s="88"/>
      <c r="P43" s="89"/>
      <c r="Q43" s="168" t="s">
        <v>151</v>
      </c>
      <c r="R43" s="178"/>
      <c r="S43" s="161"/>
      <c r="T43" s="178"/>
      <c r="U43" s="151"/>
      <c r="V43" s="216">
        <v>700</v>
      </c>
      <c r="W43" s="58"/>
      <c r="Z43" s="245"/>
      <c r="AA43" s="246"/>
    </row>
    <row r="44" ht="9.95" customHeight="1" spans="5:23">
      <c r="E44" s="21"/>
      <c r="F44" s="22"/>
      <c r="G44" s="22"/>
      <c r="H44" s="47"/>
      <c r="I44" s="90"/>
      <c r="J44" s="91"/>
      <c r="K44" s="92"/>
      <c r="L44" s="91"/>
      <c r="M44" s="93"/>
      <c r="N44" s="94"/>
      <c r="O44" s="94"/>
      <c r="P44" s="94"/>
      <c r="Q44" s="217"/>
      <c r="R44" s="218"/>
      <c r="S44" s="219"/>
      <c r="T44" s="218"/>
      <c r="U44" s="220"/>
      <c r="V44" s="221"/>
      <c r="W44" s="58"/>
    </row>
    <row r="45" ht="11.25" hidden="1" customHeight="1" spans="5:22">
      <c r="E45" s="13"/>
      <c r="F45" s="14"/>
      <c r="G45" s="14"/>
      <c r="H45" s="13"/>
      <c r="I45" s="53"/>
      <c r="J45" s="53"/>
      <c r="K45" s="53"/>
      <c r="L45" s="54"/>
      <c r="M45" s="55"/>
      <c r="N45" s="55"/>
      <c r="O45" s="53"/>
      <c r="P45" s="53"/>
      <c r="Q45" s="54"/>
      <c r="R45" s="108"/>
      <c r="S45" s="109"/>
      <c r="V45" s="110" t="s">
        <v>152</v>
      </c>
    </row>
    <row r="46" ht="17.25" hidden="1" customHeight="1" spans="5:22">
      <c r="E46" s="13"/>
      <c r="F46" s="15" t="s">
        <v>67</v>
      </c>
      <c r="G46" s="16" t="s">
        <v>68</v>
      </c>
      <c r="H46" s="17" t="s">
        <v>69</v>
      </c>
      <c r="I46" s="56">
        <v>44755</v>
      </c>
      <c r="K46" s="53" t="s">
        <v>61</v>
      </c>
      <c r="L46" s="54"/>
      <c r="M46" s="55"/>
      <c r="N46" s="55"/>
      <c r="O46" s="53"/>
      <c r="P46" s="53"/>
      <c r="Q46" s="54"/>
      <c r="R46" s="108"/>
      <c r="S46" s="109"/>
      <c r="T46" s="108"/>
      <c r="U46" s="13"/>
      <c r="V46" s="53"/>
    </row>
    <row r="47" hidden="1" spans="5:22">
      <c r="E47" s="13"/>
      <c r="F47" s="18" t="s">
        <v>70</v>
      </c>
      <c r="G47" s="19"/>
      <c r="H47" s="20" t="s">
        <v>71</v>
      </c>
      <c r="I47" s="57"/>
      <c r="K47" s="53"/>
      <c r="L47" s="54"/>
      <c r="M47" s="55"/>
      <c r="N47" s="55"/>
      <c r="O47" s="53"/>
      <c r="P47" s="53"/>
      <c r="Q47" s="54"/>
      <c r="R47" s="108"/>
      <c r="S47" s="109"/>
      <c r="T47" s="108"/>
      <c r="U47" s="13"/>
      <c r="V47" s="53"/>
    </row>
    <row r="48" ht="6" hidden="1" customHeight="1" spans="5:22">
      <c r="E48" s="13"/>
      <c r="F48" s="14"/>
      <c r="G48" s="14"/>
      <c r="H48" s="13"/>
      <c r="I48" s="53" t="s">
        <v>23</v>
      </c>
      <c r="J48" s="53"/>
      <c r="K48" s="53"/>
      <c r="L48" s="54"/>
      <c r="M48" s="55"/>
      <c r="N48" s="55"/>
      <c r="O48" s="53"/>
      <c r="P48" s="53"/>
      <c r="Q48" s="54"/>
      <c r="R48" s="108"/>
      <c r="S48" s="109"/>
      <c r="T48" s="108"/>
      <c r="U48" s="13"/>
      <c r="V48" s="53"/>
    </row>
    <row r="49" hidden="1" customHeight="1" spans="5:23">
      <c r="E49" s="21"/>
      <c r="F49" s="25" t="s">
        <v>72</v>
      </c>
      <c r="G49" s="25"/>
      <c r="H49" s="21"/>
      <c r="I49" s="58"/>
      <c r="J49" s="58"/>
      <c r="K49" s="58"/>
      <c r="L49" s="59"/>
      <c r="M49" s="60"/>
      <c r="N49" s="60"/>
      <c r="O49" s="58"/>
      <c r="P49" s="58"/>
      <c r="Q49" s="59"/>
      <c r="R49" s="111"/>
      <c r="S49" s="112"/>
      <c r="T49" s="111"/>
      <c r="U49" s="21"/>
      <c r="V49" s="113" t="s">
        <v>73</v>
      </c>
      <c r="W49" s="58"/>
    </row>
    <row r="50" hidden="1" customHeight="1" spans="5:23">
      <c r="E50" s="21"/>
      <c r="F50" s="25" t="s">
        <v>74</v>
      </c>
      <c r="G50" s="25"/>
      <c r="H50" s="21"/>
      <c r="I50" s="58"/>
      <c r="J50" s="58"/>
      <c r="K50" s="58"/>
      <c r="L50" s="59"/>
      <c r="M50" s="60"/>
      <c r="N50" s="60"/>
      <c r="O50" s="58"/>
      <c r="P50" s="58"/>
      <c r="Q50" s="59"/>
      <c r="R50" s="111"/>
      <c r="S50" s="112"/>
      <c r="T50" s="111"/>
      <c r="U50" s="21"/>
      <c r="V50" s="114" t="s">
        <v>75</v>
      </c>
      <c r="W50" s="58"/>
    </row>
    <row r="51" ht="15" hidden="1" customHeight="1" spans="5:23">
      <c r="E51" s="21"/>
      <c r="F51" s="24"/>
      <c r="G51" s="25" t="s">
        <v>76</v>
      </c>
      <c r="H51" s="24"/>
      <c r="I51" s="58"/>
      <c r="J51" s="58"/>
      <c r="K51" s="58"/>
      <c r="L51" s="59"/>
      <c r="M51" s="60"/>
      <c r="N51" s="60"/>
      <c r="O51" s="58"/>
      <c r="P51" s="58"/>
      <c r="Q51" s="59"/>
      <c r="R51" s="111"/>
      <c r="S51" s="112"/>
      <c r="T51" s="111"/>
      <c r="U51" s="21"/>
      <c r="V51" s="58"/>
      <c r="W51" s="58"/>
    </row>
    <row r="52" ht="18.75" hidden="1" customHeight="1" spans="5:23">
      <c r="E52" s="21"/>
      <c r="F52" s="26"/>
      <c r="G52" s="25" t="s">
        <v>77</v>
      </c>
      <c r="H52" s="21"/>
      <c r="I52" s="58"/>
      <c r="J52" s="58"/>
      <c r="K52" s="58"/>
      <c r="L52" s="59"/>
      <c r="M52" s="60"/>
      <c r="N52" s="60"/>
      <c r="O52" s="58"/>
      <c r="P52" s="58"/>
      <c r="Q52" s="59"/>
      <c r="R52" s="111"/>
      <c r="S52" s="112"/>
      <c r="T52" s="111"/>
      <c r="U52" s="21"/>
      <c r="V52" s="58"/>
      <c r="W52" s="58"/>
    </row>
    <row r="53" ht="30" hidden="1" customHeight="1" spans="5:23">
      <c r="E53" s="21"/>
      <c r="F53" s="24"/>
      <c r="G53" s="24"/>
      <c r="H53" s="26"/>
      <c r="I53" s="61" t="s">
        <v>153</v>
      </c>
      <c r="J53" s="62"/>
      <c r="K53" s="62"/>
      <c r="L53" s="62"/>
      <c r="M53" s="63" t="s">
        <v>154</v>
      </c>
      <c r="N53" s="64"/>
      <c r="O53" s="64"/>
      <c r="P53" s="64"/>
      <c r="Q53" s="115" t="s">
        <v>155</v>
      </c>
      <c r="R53" s="116"/>
      <c r="S53" s="116"/>
      <c r="T53" s="116"/>
      <c r="U53" s="117"/>
      <c r="V53" s="118"/>
      <c r="W53" s="58"/>
    </row>
    <row r="54" ht="54.75" hidden="1" customHeight="1" spans="5:23">
      <c r="E54" s="21"/>
      <c r="F54" s="48" t="s">
        <v>81</v>
      </c>
      <c r="G54" s="49" t="s">
        <v>82</v>
      </c>
      <c r="H54" s="49" t="s">
        <v>83</v>
      </c>
      <c r="I54" s="95" t="s">
        <v>84</v>
      </c>
      <c r="J54" s="96" t="s">
        <v>85</v>
      </c>
      <c r="K54" s="95" t="s">
        <v>86</v>
      </c>
      <c r="L54" s="97" t="s">
        <v>87</v>
      </c>
      <c r="M54" s="98" t="s">
        <v>88</v>
      </c>
      <c r="N54" s="96" t="s">
        <v>85</v>
      </c>
      <c r="O54" s="99" t="s">
        <v>87</v>
      </c>
      <c r="P54" s="97" t="s">
        <v>89</v>
      </c>
      <c r="Q54" s="222" t="s">
        <v>88</v>
      </c>
      <c r="R54" s="223" t="s">
        <v>156</v>
      </c>
      <c r="S54" s="224"/>
      <c r="T54" s="225" t="s">
        <v>157</v>
      </c>
      <c r="U54" s="226"/>
      <c r="V54" s="227" t="s">
        <v>92</v>
      </c>
      <c r="W54" s="58"/>
    </row>
    <row r="55" ht="36.75" hidden="1" spans="5:23">
      <c r="E55" s="21"/>
      <c r="F55" s="50" t="s">
        <v>93</v>
      </c>
      <c r="G55" s="51" t="s">
        <v>94</v>
      </c>
      <c r="H55" s="52" t="s">
        <v>95</v>
      </c>
      <c r="I55" s="100" t="s">
        <v>96</v>
      </c>
      <c r="J55" s="100" t="s">
        <v>97</v>
      </c>
      <c r="K55" s="101" t="s">
        <v>98</v>
      </c>
      <c r="L55" s="102" t="s">
        <v>99</v>
      </c>
      <c r="M55" s="103" t="s">
        <v>100</v>
      </c>
      <c r="N55" s="100" t="s">
        <v>101</v>
      </c>
      <c r="O55" s="104" t="s">
        <v>99</v>
      </c>
      <c r="P55" s="102" t="s">
        <v>102</v>
      </c>
      <c r="Q55" s="228" t="s">
        <v>100</v>
      </c>
      <c r="R55" s="229" t="s">
        <v>158</v>
      </c>
      <c r="S55" s="230" t="s">
        <v>159</v>
      </c>
      <c r="T55" s="229" t="s">
        <v>158</v>
      </c>
      <c r="U55" s="231" t="s">
        <v>160</v>
      </c>
      <c r="V55" s="232" t="s">
        <v>55</v>
      </c>
      <c r="W55" s="58"/>
    </row>
    <row r="56" ht="30" customHeight="1" spans="1:27">
      <c r="A56" s="31" t="s">
        <v>106</v>
      </c>
      <c r="B56" s="3">
        <f>SUM(B57:B75,D57:D74)</f>
        <v>1.3</v>
      </c>
      <c r="C56" s="31"/>
      <c r="E56" s="21"/>
      <c r="F56" s="32" t="s">
        <v>161</v>
      </c>
      <c r="G56" s="33" t="s">
        <v>162</v>
      </c>
      <c r="H56" s="34"/>
      <c r="I56" s="736" t="s">
        <v>16</v>
      </c>
      <c r="J56" s="73"/>
      <c r="K56" s="105"/>
      <c r="L56" s="76"/>
      <c r="M56" s="75" t="s">
        <v>163</v>
      </c>
      <c r="N56" s="76" t="s">
        <v>164</v>
      </c>
      <c r="O56" s="76" t="s">
        <v>165</v>
      </c>
      <c r="P56" s="77" t="s">
        <v>112</v>
      </c>
      <c r="Q56" s="131" t="s">
        <v>113</v>
      </c>
      <c r="R56" s="132"/>
      <c r="S56" s="132"/>
      <c r="T56" s="132"/>
      <c r="U56" s="132"/>
      <c r="V56" s="134" t="s">
        <v>114</v>
      </c>
      <c r="W56" s="58"/>
      <c r="Z56" s="245" t="str">
        <f ca="1">IF(S56="","",(S56-TODAY()))</f>
        <v/>
      </c>
      <c r="AA56" s="246"/>
    </row>
    <row r="57" ht="30" customHeight="1" spans="1:27">
      <c r="A57" s="2">
        <v>1</v>
      </c>
      <c r="B57" s="35"/>
      <c r="C57" s="2">
        <v>17</v>
      </c>
      <c r="D57" s="35"/>
      <c r="E57" s="21"/>
      <c r="F57" s="36"/>
      <c r="G57" s="37"/>
      <c r="H57" s="38"/>
      <c r="I57" s="78"/>
      <c r="J57" s="106"/>
      <c r="K57" s="105"/>
      <c r="L57" s="107"/>
      <c r="M57" s="81"/>
      <c r="N57" s="82"/>
      <c r="O57" s="82"/>
      <c r="P57" s="83"/>
      <c r="Q57" s="135" t="s">
        <v>115</v>
      </c>
      <c r="R57" s="233">
        <v>4328.5</v>
      </c>
      <c r="S57" s="137">
        <v>45203</v>
      </c>
      <c r="T57" s="234">
        <f>R57-H71</f>
        <v>7.39999999999964</v>
      </c>
      <c r="U57" s="139">
        <f>S57-I2</f>
        <v>0</v>
      </c>
      <c r="V57" s="235" t="s">
        <v>116</v>
      </c>
      <c r="W57" s="58"/>
      <c r="Z57" s="245"/>
      <c r="AA57" s="246"/>
    </row>
    <row r="58" ht="30" customHeight="1" spans="1:27">
      <c r="A58" s="2">
        <v>2</v>
      </c>
      <c r="B58" s="35"/>
      <c r="C58" s="2">
        <v>18</v>
      </c>
      <c r="D58" s="35"/>
      <c r="E58" s="21"/>
      <c r="F58" s="36"/>
      <c r="G58" s="37"/>
      <c r="H58" s="38"/>
      <c r="I58" s="78"/>
      <c r="J58" s="106"/>
      <c r="K58" s="105"/>
      <c r="L58" s="107"/>
      <c r="M58" s="81"/>
      <c r="N58" s="82"/>
      <c r="O58" s="82"/>
      <c r="P58" s="83"/>
      <c r="Q58" s="141" t="s">
        <v>117</v>
      </c>
      <c r="R58" s="233">
        <v>4328.2</v>
      </c>
      <c r="S58" s="236"/>
      <c r="T58" s="234">
        <f>R58-H71</f>
        <v>7.09999999999945</v>
      </c>
      <c r="U58" s="145"/>
      <c r="V58" s="146"/>
      <c r="W58" s="58"/>
      <c r="Z58" s="245"/>
      <c r="AA58" s="246"/>
    </row>
    <row r="59" ht="30" customHeight="1" spans="1:27">
      <c r="A59" s="2">
        <v>3</v>
      </c>
      <c r="B59" s="35">
        <v>1.3</v>
      </c>
      <c r="C59" s="2">
        <v>19</v>
      </c>
      <c r="D59" s="35"/>
      <c r="E59" s="21"/>
      <c r="F59" s="36"/>
      <c r="G59" s="37"/>
      <c r="H59" s="38"/>
      <c r="I59" s="78"/>
      <c r="J59" s="106"/>
      <c r="K59" s="105"/>
      <c r="L59" s="107"/>
      <c r="M59" s="81"/>
      <c r="N59" s="82"/>
      <c r="O59" s="82"/>
      <c r="P59" s="83"/>
      <c r="Q59" s="141" t="s">
        <v>118</v>
      </c>
      <c r="R59" s="142">
        <v>4337.3</v>
      </c>
      <c r="S59" s="143"/>
      <c r="T59" s="237">
        <f>R59-H71</f>
        <v>16.1999999999998</v>
      </c>
      <c r="U59" s="145"/>
      <c r="V59" s="146"/>
      <c r="W59" s="58"/>
      <c r="Z59" s="245"/>
      <c r="AA59" s="246"/>
    </row>
    <row r="60" ht="30" customHeight="1" spans="1:27">
      <c r="A60" s="2">
        <v>4</v>
      </c>
      <c r="B60" s="35"/>
      <c r="C60" s="2">
        <v>20</v>
      </c>
      <c r="D60" s="35"/>
      <c r="E60" s="21"/>
      <c r="F60" s="36"/>
      <c r="G60" s="37"/>
      <c r="H60" s="38"/>
      <c r="I60" s="78"/>
      <c r="J60" s="106"/>
      <c r="K60" s="105"/>
      <c r="L60" s="107"/>
      <c r="M60" s="81"/>
      <c r="N60" s="82"/>
      <c r="O60" s="82"/>
      <c r="P60" s="83"/>
      <c r="Q60" s="148" t="s">
        <v>119</v>
      </c>
      <c r="R60" s="142">
        <v>4355.6</v>
      </c>
      <c r="S60" s="143"/>
      <c r="T60" s="238">
        <f>R60-H71</f>
        <v>34.5</v>
      </c>
      <c r="U60" s="151"/>
      <c r="V60" s="146"/>
      <c r="W60" s="58"/>
      <c r="Z60" s="245"/>
      <c r="AA60" s="246"/>
    </row>
    <row r="61" ht="30" customHeight="1" spans="1:27">
      <c r="A61" s="2">
        <v>5</v>
      </c>
      <c r="B61" s="35"/>
      <c r="C61" s="2">
        <v>21</v>
      </c>
      <c r="D61" s="35"/>
      <c r="E61" s="21"/>
      <c r="F61" s="36"/>
      <c r="G61" s="37"/>
      <c r="H61" s="38"/>
      <c r="I61" s="78"/>
      <c r="J61" s="106"/>
      <c r="K61" s="105"/>
      <c r="L61" s="107"/>
      <c r="M61" s="81"/>
      <c r="N61" s="82"/>
      <c r="O61" s="82"/>
      <c r="P61" s="83"/>
      <c r="Q61" s="152" t="s">
        <v>120</v>
      </c>
      <c r="R61" s="239">
        <v>4405.6</v>
      </c>
      <c r="S61" s="154">
        <v>45366</v>
      </c>
      <c r="T61" s="239">
        <f>R61-H71</f>
        <v>84.5</v>
      </c>
      <c r="U61" s="240">
        <f>S61-I2</f>
        <v>163</v>
      </c>
      <c r="V61" s="156"/>
      <c r="W61" s="58"/>
      <c r="Z61" s="245"/>
      <c r="AA61" s="246"/>
    </row>
    <row r="62" ht="30" customHeight="1" spans="1:27">
      <c r="A62" s="2">
        <v>6</v>
      </c>
      <c r="B62" s="35"/>
      <c r="C62" s="2">
        <v>22</v>
      </c>
      <c r="D62" s="35"/>
      <c r="E62" s="21"/>
      <c r="F62" s="36"/>
      <c r="G62" s="37"/>
      <c r="H62" s="38"/>
      <c r="I62" s="78"/>
      <c r="J62" s="106"/>
      <c r="K62" s="105"/>
      <c r="L62" s="107"/>
      <c r="M62" s="81"/>
      <c r="N62" s="82"/>
      <c r="O62" s="82"/>
      <c r="P62" s="83"/>
      <c r="Q62" s="152" t="s">
        <v>121</v>
      </c>
      <c r="R62" s="160">
        <v>4411.3</v>
      </c>
      <c r="S62" s="165">
        <v>45240</v>
      </c>
      <c r="T62" s="160">
        <f>R62-H71</f>
        <v>90.1999999999998</v>
      </c>
      <c r="U62" s="241">
        <f>S62-I2</f>
        <v>37</v>
      </c>
      <c r="V62" s="158" t="s">
        <v>122</v>
      </c>
      <c r="W62" s="58"/>
      <c r="Z62" s="245"/>
      <c r="AA62" s="246"/>
    </row>
    <row r="63" ht="30" customHeight="1" spans="1:27">
      <c r="A63" s="2">
        <v>7</v>
      </c>
      <c r="B63" s="39"/>
      <c r="C63" s="2">
        <v>23</v>
      </c>
      <c r="D63" s="35"/>
      <c r="E63" s="21"/>
      <c r="F63" s="36"/>
      <c r="G63" s="37"/>
      <c r="H63" s="38"/>
      <c r="I63" s="78"/>
      <c r="J63" s="106"/>
      <c r="K63" s="105"/>
      <c r="L63" s="107"/>
      <c r="M63" s="81"/>
      <c r="N63" s="82"/>
      <c r="O63" s="82"/>
      <c r="P63" s="83"/>
      <c r="Q63" s="159" t="s">
        <v>123</v>
      </c>
      <c r="R63" s="160">
        <v>4518</v>
      </c>
      <c r="S63" s="242"/>
      <c r="T63" s="160">
        <f>R63-H71</f>
        <v>196.9</v>
      </c>
      <c r="U63" s="195"/>
      <c r="V63" s="163" t="s">
        <v>124</v>
      </c>
      <c r="W63" s="58"/>
      <c r="Z63" s="245"/>
      <c r="AA63" s="246"/>
    </row>
    <row r="64" ht="30" customHeight="1" spans="1:27">
      <c r="A64" s="2">
        <v>8</v>
      </c>
      <c r="B64" s="35"/>
      <c r="C64" s="2">
        <v>24</v>
      </c>
      <c r="D64" s="35"/>
      <c r="E64" s="21"/>
      <c r="F64" s="36"/>
      <c r="G64" s="37"/>
      <c r="H64" s="38"/>
      <c r="I64" s="78"/>
      <c r="J64" s="106"/>
      <c r="K64" s="105"/>
      <c r="L64" s="107"/>
      <c r="M64" s="81"/>
      <c r="N64" s="82"/>
      <c r="O64" s="82"/>
      <c r="P64" s="83"/>
      <c r="Q64" s="164" t="s">
        <v>166</v>
      </c>
      <c r="R64" s="160">
        <v>4518</v>
      </c>
      <c r="S64" s="243">
        <v>45808</v>
      </c>
      <c r="T64" s="160">
        <f>R64-H71</f>
        <v>196.9</v>
      </c>
      <c r="U64" s="244">
        <f>S64-I2</f>
        <v>605</v>
      </c>
      <c r="V64" s="163"/>
      <c r="W64" s="58"/>
      <c r="Z64" s="245"/>
      <c r="AA64" s="246"/>
    </row>
    <row r="65" ht="30" customHeight="1" spans="1:27">
      <c r="A65" s="2">
        <v>9</v>
      </c>
      <c r="B65" s="35"/>
      <c r="C65" s="2">
        <v>25</v>
      </c>
      <c r="D65" s="35"/>
      <c r="E65" s="21"/>
      <c r="F65" s="36"/>
      <c r="G65" s="37"/>
      <c r="H65" s="38"/>
      <c r="I65" s="78"/>
      <c r="J65" s="106"/>
      <c r="K65" s="105"/>
      <c r="L65" s="107"/>
      <c r="M65" s="81"/>
      <c r="N65" s="82"/>
      <c r="O65" s="82"/>
      <c r="P65" s="83"/>
      <c r="Q65" s="168" t="s">
        <v>126</v>
      </c>
      <c r="R65" s="160">
        <v>4618</v>
      </c>
      <c r="S65" s="243">
        <v>45808</v>
      </c>
      <c r="T65" s="160">
        <f>R65-H71</f>
        <v>296.9</v>
      </c>
      <c r="U65" s="263">
        <f>S65-I2</f>
        <v>605</v>
      </c>
      <c r="V65" s="158"/>
      <c r="W65" s="58"/>
      <c r="Z65" s="245"/>
      <c r="AA65" s="246"/>
    </row>
    <row r="66" ht="30" customHeight="1" spans="1:27">
      <c r="A66" s="2">
        <v>10</v>
      </c>
      <c r="B66" s="35"/>
      <c r="C66" s="2">
        <v>26</v>
      </c>
      <c r="D66" s="35"/>
      <c r="E66" s="21"/>
      <c r="F66" s="36"/>
      <c r="G66" s="37"/>
      <c r="H66" s="38"/>
      <c r="I66" s="78"/>
      <c r="J66" s="106"/>
      <c r="K66" s="105"/>
      <c r="L66" s="107"/>
      <c r="M66" s="81"/>
      <c r="N66" s="82"/>
      <c r="O66" s="82"/>
      <c r="P66" s="83"/>
      <c r="Q66" s="173" t="s">
        <v>127</v>
      </c>
      <c r="R66" s="264">
        <v>4718</v>
      </c>
      <c r="S66" s="265"/>
      <c r="T66" s="264">
        <f>R66-H71</f>
        <v>396.9</v>
      </c>
      <c r="U66" s="266"/>
      <c r="V66" s="158"/>
      <c r="W66" s="58"/>
      <c r="Z66" s="245"/>
      <c r="AA66" s="246"/>
    </row>
    <row r="67" ht="30" customHeight="1" spans="1:27">
      <c r="A67" s="2">
        <v>11</v>
      </c>
      <c r="B67" s="35"/>
      <c r="C67" s="2">
        <v>27</v>
      </c>
      <c r="D67" s="35"/>
      <c r="E67" s="21"/>
      <c r="F67" s="36"/>
      <c r="G67" s="37"/>
      <c r="H67" s="38"/>
      <c r="I67" s="78"/>
      <c r="J67" s="106"/>
      <c r="K67" s="105"/>
      <c r="L67" s="107"/>
      <c r="M67" s="81"/>
      <c r="N67" s="82"/>
      <c r="O67" s="82"/>
      <c r="P67" s="83"/>
      <c r="Q67" s="171" t="s">
        <v>128</v>
      </c>
      <c r="R67" s="267">
        <v>4818</v>
      </c>
      <c r="S67" s="268">
        <v>45443</v>
      </c>
      <c r="T67" s="136">
        <f>R67-H71</f>
        <v>496.9</v>
      </c>
      <c r="U67" s="269">
        <f>S67-I2</f>
        <v>240</v>
      </c>
      <c r="V67" s="172"/>
      <c r="W67" s="58"/>
      <c r="Z67" s="245"/>
      <c r="AA67" s="246"/>
    </row>
    <row r="68" ht="30" customHeight="1" spans="1:27">
      <c r="A68" s="2">
        <v>12</v>
      </c>
      <c r="B68" s="35"/>
      <c r="C68" s="2">
        <v>28</v>
      </c>
      <c r="D68" s="35"/>
      <c r="E68" s="21"/>
      <c r="F68" s="36"/>
      <c r="G68" s="36"/>
      <c r="H68" s="38"/>
      <c r="I68" s="78"/>
      <c r="J68" s="106"/>
      <c r="K68" s="105"/>
      <c r="L68" s="107"/>
      <c r="M68" s="81"/>
      <c r="N68" s="82"/>
      <c r="O68" s="82"/>
      <c r="P68" s="83"/>
      <c r="Q68" s="173" t="s">
        <v>129</v>
      </c>
      <c r="R68" s="267">
        <v>4818</v>
      </c>
      <c r="S68" s="268">
        <v>45808</v>
      </c>
      <c r="T68" s="136">
        <f>R68-H71</f>
        <v>496.9</v>
      </c>
      <c r="U68" s="269">
        <f>S68-I2</f>
        <v>605</v>
      </c>
      <c r="V68" s="176" t="s">
        <v>167</v>
      </c>
      <c r="W68" s="58"/>
      <c r="Z68" s="245" t="str">
        <f ca="1">IF(S56="","",(S56-TODAY()))</f>
        <v/>
      </c>
      <c r="AA68" s="246"/>
    </row>
    <row r="69" ht="30" customHeight="1" spans="1:27">
      <c r="A69" s="2">
        <v>13</v>
      </c>
      <c r="B69" s="35"/>
      <c r="C69" s="2">
        <v>29</v>
      </c>
      <c r="D69" s="35"/>
      <c r="E69" s="21"/>
      <c r="F69" s="36"/>
      <c r="G69" s="36"/>
      <c r="H69" s="41"/>
      <c r="I69" s="78"/>
      <c r="J69" s="106"/>
      <c r="K69" s="105"/>
      <c r="L69" s="107"/>
      <c r="M69" s="81"/>
      <c r="N69" s="82"/>
      <c r="O69" s="82"/>
      <c r="P69" s="83"/>
      <c r="Q69" s="270" t="s">
        <v>131</v>
      </c>
      <c r="R69" s="177"/>
      <c r="S69" s="175">
        <v>45226</v>
      </c>
      <c r="T69" s="177"/>
      <c r="U69" s="166">
        <f>S69-I2</f>
        <v>23</v>
      </c>
      <c r="V69" s="140" t="s">
        <v>124</v>
      </c>
      <c r="W69" s="58"/>
      <c r="Z69" s="245"/>
      <c r="AA69" s="246"/>
    </row>
    <row r="70" ht="30" customHeight="1" spans="1:27">
      <c r="A70" s="2">
        <v>14</v>
      </c>
      <c r="B70" s="35"/>
      <c r="C70" s="2">
        <v>30</v>
      </c>
      <c r="D70" s="35"/>
      <c r="E70" s="21"/>
      <c r="F70" s="36"/>
      <c r="G70" s="37"/>
      <c r="H70" s="38"/>
      <c r="I70" s="78"/>
      <c r="J70" s="106"/>
      <c r="K70" s="105"/>
      <c r="L70" s="107"/>
      <c r="M70" s="81"/>
      <c r="N70" s="82"/>
      <c r="O70" s="82"/>
      <c r="P70" s="83"/>
      <c r="Q70" s="173" t="s">
        <v>132</v>
      </c>
      <c r="R70" s="271"/>
      <c r="S70" s="272">
        <v>45317</v>
      </c>
      <c r="T70" s="273"/>
      <c r="U70" s="269">
        <f>S70-I2</f>
        <v>114</v>
      </c>
      <c r="V70" s="158"/>
      <c r="W70" s="58"/>
      <c r="Z70" s="245"/>
      <c r="AA70" s="246"/>
    </row>
    <row r="71" ht="30" customHeight="1" spans="1:27">
      <c r="A71" s="2">
        <v>15</v>
      </c>
      <c r="B71" s="35"/>
      <c r="C71" s="2">
        <v>31</v>
      </c>
      <c r="D71" s="35"/>
      <c r="E71" s="21"/>
      <c r="F71" s="36"/>
      <c r="G71" s="36"/>
      <c r="H71" s="41">
        <f>4319.8+B56</f>
        <v>4321.1</v>
      </c>
      <c r="I71" s="78"/>
      <c r="J71" s="106"/>
      <c r="K71" s="105"/>
      <c r="L71" s="107"/>
      <c r="M71" s="81"/>
      <c r="N71" s="82"/>
      <c r="O71" s="82"/>
      <c r="P71" s="83"/>
      <c r="Q71" s="274"/>
      <c r="R71" s="275"/>
      <c r="S71" s="276"/>
      <c r="T71" s="277"/>
      <c r="U71" s="278"/>
      <c r="V71" s="176"/>
      <c r="W71" s="58"/>
      <c r="Z71" s="245" t="str">
        <f ca="1">IF(S59="","",(S59-TODAY()))</f>
        <v/>
      </c>
      <c r="AA71" s="246"/>
    </row>
    <row r="72" ht="30" customHeight="1" spans="1:27">
      <c r="A72" s="2">
        <v>16</v>
      </c>
      <c r="B72" s="35"/>
      <c r="D72" s="247"/>
      <c r="E72" s="21"/>
      <c r="F72" s="36"/>
      <c r="G72" s="36" t="s">
        <v>133</v>
      </c>
      <c r="H72" s="41"/>
      <c r="I72" s="78"/>
      <c r="J72" s="106"/>
      <c r="K72" s="105"/>
      <c r="L72" s="107"/>
      <c r="M72" s="81"/>
      <c r="N72" s="82"/>
      <c r="O72" s="82"/>
      <c r="P72" s="83"/>
      <c r="Q72" s="279"/>
      <c r="R72" s="280"/>
      <c r="S72" s="194"/>
      <c r="T72" s="280"/>
      <c r="U72" s="281"/>
      <c r="V72" s="140"/>
      <c r="W72" s="58"/>
      <c r="Z72" s="245"/>
      <c r="AA72" s="246"/>
    </row>
    <row r="73" ht="30" customHeight="1" spans="5:27">
      <c r="E73" s="21"/>
      <c r="F73" s="36"/>
      <c r="G73" s="41">
        <f>4862.1+B56</f>
        <v>4863.4</v>
      </c>
      <c r="I73" s="78"/>
      <c r="J73" s="106"/>
      <c r="K73" s="105"/>
      <c r="L73" s="107"/>
      <c r="M73" s="81"/>
      <c r="N73" s="82"/>
      <c r="O73" s="82"/>
      <c r="P73" s="83"/>
      <c r="Q73" s="279"/>
      <c r="R73" s="178"/>
      <c r="S73" s="282"/>
      <c r="T73" s="178"/>
      <c r="U73" s="283"/>
      <c r="V73" s="176"/>
      <c r="W73" s="58"/>
      <c r="Z73" s="245"/>
      <c r="AA73" s="246"/>
    </row>
    <row r="74" ht="30" customHeight="1" spans="5:27">
      <c r="E74" s="21"/>
      <c r="F74" s="36"/>
      <c r="G74" s="36"/>
      <c r="H74" s="41"/>
      <c r="I74" s="78"/>
      <c r="J74" s="106"/>
      <c r="K74" s="105"/>
      <c r="L74" s="107"/>
      <c r="M74" s="81"/>
      <c r="N74" s="82"/>
      <c r="O74" s="82"/>
      <c r="P74" s="83"/>
      <c r="Q74" s="274"/>
      <c r="R74" s="178"/>
      <c r="S74" s="282"/>
      <c r="T74" s="178"/>
      <c r="U74" s="283"/>
      <c r="V74" s="140"/>
      <c r="W74" s="58"/>
      <c r="Z74" s="245"/>
      <c r="AA74" s="246"/>
    </row>
    <row r="75" ht="30" customHeight="1" spans="5:27">
      <c r="E75" s="21"/>
      <c r="F75" s="36"/>
      <c r="G75" s="36" t="s">
        <v>137</v>
      </c>
      <c r="H75" s="41"/>
      <c r="I75" s="78"/>
      <c r="J75" s="106"/>
      <c r="K75" s="105"/>
      <c r="L75" s="107"/>
      <c r="M75" s="81"/>
      <c r="N75" s="82"/>
      <c r="O75" s="82"/>
      <c r="P75" s="83"/>
      <c r="Q75" s="131" t="s">
        <v>138</v>
      </c>
      <c r="R75" s="132"/>
      <c r="S75" s="132"/>
      <c r="T75" s="132"/>
      <c r="U75" s="132"/>
      <c r="V75" s="192"/>
      <c r="W75" s="58"/>
      <c r="Z75" s="245"/>
      <c r="AA75" s="246"/>
    </row>
    <row r="76" ht="30" customHeight="1" spans="5:27">
      <c r="E76" s="21"/>
      <c r="F76" s="36"/>
      <c r="G76" s="41">
        <f>5565.6+B56</f>
        <v>5566.9</v>
      </c>
      <c r="H76" s="38"/>
      <c r="I76" s="78"/>
      <c r="J76" s="106"/>
      <c r="K76" s="105"/>
      <c r="L76" s="107"/>
      <c r="M76" s="81"/>
      <c r="N76" s="82"/>
      <c r="O76" s="82"/>
      <c r="P76" s="83"/>
      <c r="Q76" s="193" t="s">
        <v>139</v>
      </c>
      <c r="R76" s="160">
        <v>4584.8</v>
      </c>
      <c r="S76" s="150"/>
      <c r="T76" s="284">
        <f>R76-H71</f>
        <v>263.7</v>
      </c>
      <c r="U76" s="285"/>
      <c r="V76" s="192"/>
      <c r="W76" s="58"/>
      <c r="Z76" s="245"/>
      <c r="AA76" s="246"/>
    </row>
    <row r="77" ht="30" customHeight="1" spans="5:27">
      <c r="E77" s="21"/>
      <c r="F77" s="36"/>
      <c r="G77" s="37"/>
      <c r="H77" s="38"/>
      <c r="I77" s="78"/>
      <c r="J77" s="106"/>
      <c r="K77" s="105"/>
      <c r="L77" s="107"/>
      <c r="M77" s="81"/>
      <c r="N77" s="82"/>
      <c r="O77" s="82"/>
      <c r="P77" s="83"/>
      <c r="Q77" s="193" t="s">
        <v>168</v>
      </c>
      <c r="R77" s="147">
        <v>4445.5</v>
      </c>
      <c r="S77" s="282"/>
      <c r="T77" s="160">
        <f>R77-H71</f>
        <v>124.4</v>
      </c>
      <c r="U77" s="283"/>
      <c r="V77" s="198" t="s">
        <v>141</v>
      </c>
      <c r="W77" s="58"/>
      <c r="Z77" s="245"/>
      <c r="AA77" s="246"/>
    </row>
    <row r="78" ht="30" customHeight="1" spans="5:27">
      <c r="E78" s="21"/>
      <c r="F78" s="36"/>
      <c r="G78" s="37"/>
      <c r="H78" s="38"/>
      <c r="I78" s="78"/>
      <c r="J78" s="106"/>
      <c r="K78" s="105"/>
      <c r="L78" s="107"/>
      <c r="M78" s="81"/>
      <c r="N78" s="82"/>
      <c r="O78" s="82"/>
      <c r="P78" s="83"/>
      <c r="Q78" s="193" t="s">
        <v>169</v>
      </c>
      <c r="R78" s="147">
        <v>4852.3</v>
      </c>
      <c r="S78" s="161"/>
      <c r="T78" s="160">
        <f>R78-H71</f>
        <v>531.2</v>
      </c>
      <c r="U78" s="151"/>
      <c r="V78" s="140" t="s">
        <v>116</v>
      </c>
      <c r="W78" s="58"/>
      <c r="Z78" s="245"/>
      <c r="AA78" s="246"/>
    </row>
    <row r="79" ht="30" customHeight="1" spans="5:27">
      <c r="E79" s="21"/>
      <c r="F79" s="36"/>
      <c r="G79" s="37"/>
      <c r="H79" s="38"/>
      <c r="I79" s="78"/>
      <c r="J79" s="106"/>
      <c r="K79" s="105"/>
      <c r="L79" s="107"/>
      <c r="M79" s="81"/>
      <c r="N79" s="82"/>
      <c r="O79" s="82"/>
      <c r="P79" s="83"/>
      <c r="Q79" s="168" t="s">
        <v>170</v>
      </c>
      <c r="R79" s="147">
        <v>4818</v>
      </c>
      <c r="S79" s="200"/>
      <c r="T79" s="160">
        <f>R79-H71</f>
        <v>496.9</v>
      </c>
      <c r="U79" s="201"/>
      <c r="V79" s="146"/>
      <c r="W79" s="58"/>
      <c r="Z79" s="245"/>
      <c r="AA79" s="246"/>
    </row>
    <row r="80" ht="30" customHeight="1" spans="5:27">
      <c r="E80" s="21"/>
      <c r="F80" s="36"/>
      <c r="G80" s="37"/>
      <c r="H80" s="38"/>
      <c r="I80" s="78"/>
      <c r="J80" s="106"/>
      <c r="K80" s="105"/>
      <c r="L80" s="107"/>
      <c r="M80" s="81"/>
      <c r="N80" s="82"/>
      <c r="O80" s="82"/>
      <c r="P80" s="83"/>
      <c r="Q80" s="189" t="s">
        <v>142</v>
      </c>
      <c r="R80" s="190"/>
      <c r="S80" s="190"/>
      <c r="T80" s="190"/>
      <c r="U80" s="190"/>
      <c r="V80" s="146"/>
      <c r="W80" s="58"/>
      <c r="Z80" s="245"/>
      <c r="AA80" s="246"/>
    </row>
    <row r="81" ht="30" customHeight="1" spans="5:27">
      <c r="E81" s="21"/>
      <c r="F81" s="36"/>
      <c r="G81" s="37"/>
      <c r="H81" s="38"/>
      <c r="I81" s="78"/>
      <c r="J81" s="106"/>
      <c r="K81" s="105"/>
      <c r="L81" s="107"/>
      <c r="M81" s="81"/>
      <c r="N81" s="82"/>
      <c r="O81" s="82"/>
      <c r="P81" s="83"/>
      <c r="Q81" s="171" t="s">
        <v>143</v>
      </c>
      <c r="R81" s="147">
        <v>4421.6</v>
      </c>
      <c r="S81" s="286"/>
      <c r="T81" s="147">
        <f>R81-H71</f>
        <v>100.5</v>
      </c>
      <c r="U81" s="286"/>
      <c r="V81" s="40"/>
      <c r="W81" s="58"/>
      <c r="Z81" s="245"/>
      <c r="AA81" s="246"/>
    </row>
    <row r="82" ht="30" customHeight="1" spans="5:27">
      <c r="E82" s="21"/>
      <c r="F82" s="36"/>
      <c r="G82" s="37"/>
      <c r="H82" s="38"/>
      <c r="I82" s="78"/>
      <c r="J82" s="106"/>
      <c r="K82" s="105"/>
      <c r="L82" s="107"/>
      <c r="M82" s="81"/>
      <c r="N82" s="82"/>
      <c r="O82" s="82"/>
      <c r="P82" s="83"/>
      <c r="Q82" s="207" t="s">
        <v>146</v>
      </c>
      <c r="R82" s="147">
        <v>4572.6</v>
      </c>
      <c r="S82" s="273"/>
      <c r="T82" s="136">
        <f>R82-H71</f>
        <v>251.5</v>
      </c>
      <c r="U82" s="273"/>
      <c r="V82" s="206" t="s">
        <v>145</v>
      </c>
      <c r="W82" s="58"/>
      <c r="Z82" s="245"/>
      <c r="AA82" s="246"/>
    </row>
    <row r="83" ht="30" customHeight="1" spans="5:27">
      <c r="E83" s="21"/>
      <c r="F83" s="36"/>
      <c r="G83" s="37"/>
      <c r="H83" s="38"/>
      <c r="I83" s="78"/>
      <c r="J83" s="106"/>
      <c r="K83" s="105"/>
      <c r="L83" s="107"/>
      <c r="M83" s="81"/>
      <c r="N83" s="82"/>
      <c r="O83" s="82"/>
      <c r="P83" s="83"/>
      <c r="Q83" s="168" t="s">
        <v>171</v>
      </c>
      <c r="R83" s="160">
        <v>4695.6</v>
      </c>
      <c r="S83" s="178"/>
      <c r="T83" s="160">
        <f>R83-H71</f>
        <v>374.5</v>
      </c>
      <c r="U83" s="178"/>
      <c r="V83" s="199" t="s">
        <v>116</v>
      </c>
      <c r="W83" s="58"/>
      <c r="Z83" s="245"/>
      <c r="AA83" s="246"/>
    </row>
    <row r="84" ht="30" customHeight="1" spans="5:27">
      <c r="E84" s="21"/>
      <c r="F84" s="36"/>
      <c r="G84" s="37"/>
      <c r="H84" s="38"/>
      <c r="I84" s="78"/>
      <c r="J84" s="106"/>
      <c r="K84" s="105"/>
      <c r="L84" s="107"/>
      <c r="M84" s="81"/>
      <c r="N84" s="82"/>
      <c r="O84" s="82"/>
      <c r="P84" s="83"/>
      <c r="Q84" s="207" t="s">
        <v>172</v>
      </c>
      <c r="R84" s="160">
        <v>4572.6</v>
      </c>
      <c r="S84" s="287"/>
      <c r="T84" s="160">
        <f>R84-H71</f>
        <v>251.5</v>
      </c>
      <c r="U84" s="287"/>
      <c r="V84" s="199"/>
      <c r="W84" s="58"/>
      <c r="Z84" s="245"/>
      <c r="AA84" s="246"/>
    </row>
    <row r="85" ht="30" customHeight="1" spans="5:27">
      <c r="E85" s="21"/>
      <c r="F85" s="36"/>
      <c r="G85" s="37"/>
      <c r="H85" s="38"/>
      <c r="I85" s="78"/>
      <c r="J85" s="106"/>
      <c r="K85" s="105"/>
      <c r="L85" s="107"/>
      <c r="M85" s="81"/>
      <c r="N85" s="82"/>
      <c r="O85" s="82"/>
      <c r="P85" s="83"/>
      <c r="Q85" s="207" t="s">
        <v>173</v>
      </c>
      <c r="R85" s="288"/>
      <c r="S85" s="289">
        <v>45238</v>
      </c>
      <c r="T85" s="211"/>
      <c r="U85" s="290">
        <f>S85-I2</f>
        <v>35</v>
      </c>
      <c r="V85" s="213"/>
      <c r="W85" s="58"/>
      <c r="Z85" s="245"/>
      <c r="AA85" s="246"/>
    </row>
    <row r="86" ht="30" customHeight="1" spans="5:27">
      <c r="E86" s="21"/>
      <c r="F86" s="36"/>
      <c r="G86" s="37"/>
      <c r="H86" s="38"/>
      <c r="I86" s="78"/>
      <c r="J86" s="106"/>
      <c r="K86" s="105"/>
      <c r="L86" s="107"/>
      <c r="M86" s="81"/>
      <c r="N86" s="82"/>
      <c r="O86" s="82"/>
      <c r="P86" s="83"/>
      <c r="Q86" s="168" t="s">
        <v>174</v>
      </c>
      <c r="R86" s="178"/>
      <c r="S86" s="169">
        <v>45246</v>
      </c>
      <c r="T86" s="214"/>
      <c r="U86" s="209">
        <f>S86-I2</f>
        <v>43</v>
      </c>
      <c r="V86" s="215" t="s">
        <v>150</v>
      </c>
      <c r="W86" s="58"/>
      <c r="Z86" s="245"/>
      <c r="AA86" s="246"/>
    </row>
    <row r="87" ht="30" customHeight="1" spans="5:27">
      <c r="E87" s="21"/>
      <c r="F87" s="44"/>
      <c r="G87" s="45"/>
      <c r="H87" s="46"/>
      <c r="I87" s="84"/>
      <c r="J87" s="255"/>
      <c r="K87" s="105"/>
      <c r="L87" s="256"/>
      <c r="M87" s="87"/>
      <c r="N87" s="88"/>
      <c r="O87" s="88"/>
      <c r="P87" s="89"/>
      <c r="Q87" s="168" t="s">
        <v>175</v>
      </c>
      <c r="R87" s="178"/>
      <c r="S87" s="169">
        <v>45276</v>
      </c>
      <c r="T87" s="178"/>
      <c r="U87" s="209">
        <f>S87-I2</f>
        <v>73</v>
      </c>
      <c r="V87" s="216">
        <v>700</v>
      </c>
      <c r="W87" s="58"/>
      <c r="Z87" s="245"/>
      <c r="AA87" s="246"/>
    </row>
    <row r="88" ht="9.95" customHeight="1" spans="5:23">
      <c r="E88" s="21"/>
      <c r="F88" s="22"/>
      <c r="G88" s="22"/>
      <c r="H88" s="47"/>
      <c r="I88" s="90"/>
      <c r="J88" s="91"/>
      <c r="K88" s="92"/>
      <c r="L88" s="91"/>
      <c r="M88" s="93"/>
      <c r="N88" s="94"/>
      <c r="O88" s="94"/>
      <c r="P88" s="94"/>
      <c r="Q88" s="217"/>
      <c r="R88" s="218"/>
      <c r="S88" s="219"/>
      <c r="T88" s="218"/>
      <c r="U88" s="220"/>
      <c r="V88" s="221"/>
      <c r="W88" s="58"/>
    </row>
    <row r="89" ht="11.25" hidden="1" customHeight="1" spans="5:22">
      <c r="E89" s="13"/>
      <c r="F89" s="14"/>
      <c r="G89" s="14"/>
      <c r="H89" s="13"/>
      <c r="I89" s="53"/>
      <c r="J89" s="53"/>
      <c r="K89" s="53"/>
      <c r="L89" s="54"/>
      <c r="M89" s="55"/>
      <c r="N89" s="55"/>
      <c r="O89" s="53"/>
      <c r="P89" s="53"/>
      <c r="Q89" s="54"/>
      <c r="R89" s="108"/>
      <c r="S89" s="109"/>
      <c r="V89" s="110" t="s">
        <v>152</v>
      </c>
    </row>
    <row r="90" ht="17.25" hidden="1" customHeight="1" spans="5:22">
      <c r="E90" s="13"/>
      <c r="F90" s="15" t="s">
        <v>67</v>
      </c>
      <c r="G90" s="16" t="s">
        <v>68</v>
      </c>
      <c r="H90" s="17" t="s">
        <v>69</v>
      </c>
      <c r="I90" s="56">
        <v>44755</v>
      </c>
      <c r="K90" s="53" t="s">
        <v>61</v>
      </c>
      <c r="L90" s="54"/>
      <c r="M90" s="55"/>
      <c r="N90" s="55"/>
      <c r="O90" s="53"/>
      <c r="P90" s="53"/>
      <c r="Q90" s="54"/>
      <c r="R90" s="108"/>
      <c r="S90" s="109"/>
      <c r="T90" s="108"/>
      <c r="U90" s="13"/>
      <c r="V90" s="53"/>
    </row>
    <row r="91" hidden="1" spans="5:22">
      <c r="E91" s="13"/>
      <c r="F91" s="18" t="s">
        <v>70</v>
      </c>
      <c r="G91" s="19"/>
      <c r="H91" s="20" t="s">
        <v>71</v>
      </c>
      <c r="I91" s="57"/>
      <c r="K91" s="53"/>
      <c r="L91" s="54"/>
      <c r="M91" s="55"/>
      <c r="N91" s="55"/>
      <c r="O91" s="53"/>
      <c r="P91" s="53"/>
      <c r="Q91" s="54"/>
      <c r="R91" s="108"/>
      <c r="S91" s="109"/>
      <c r="T91" s="108"/>
      <c r="U91" s="13"/>
      <c r="V91" s="53"/>
    </row>
    <row r="92" ht="6" hidden="1" customHeight="1" spans="5:22">
      <c r="E92" s="13"/>
      <c r="F92" s="14"/>
      <c r="G92" s="14"/>
      <c r="H92" s="13"/>
      <c r="I92" s="53" t="s">
        <v>23</v>
      </c>
      <c r="J92" s="53"/>
      <c r="K92" s="53"/>
      <c r="L92" s="54"/>
      <c r="M92" s="55"/>
      <c r="N92" s="55"/>
      <c r="O92" s="53"/>
      <c r="P92" s="53"/>
      <c r="Q92" s="54"/>
      <c r="R92" s="108"/>
      <c r="S92" s="109"/>
      <c r="T92" s="108"/>
      <c r="U92" s="13"/>
      <c r="V92" s="53"/>
    </row>
    <row r="93" hidden="1" customHeight="1" spans="5:23">
      <c r="E93" s="21"/>
      <c r="F93" s="25" t="s">
        <v>72</v>
      </c>
      <c r="G93" s="25"/>
      <c r="H93" s="21"/>
      <c r="I93" s="58"/>
      <c r="J93" s="58"/>
      <c r="K93" s="58"/>
      <c r="L93" s="59"/>
      <c r="M93" s="60"/>
      <c r="N93" s="60"/>
      <c r="O93" s="58"/>
      <c r="P93" s="58"/>
      <c r="Q93" s="59"/>
      <c r="R93" s="111"/>
      <c r="S93" s="112"/>
      <c r="T93" s="111"/>
      <c r="U93" s="21"/>
      <c r="V93" s="113" t="s">
        <v>73</v>
      </c>
      <c r="W93" s="58"/>
    </row>
    <row r="94" hidden="1" customHeight="1" spans="5:23">
      <c r="E94" s="21"/>
      <c r="F94" s="25" t="s">
        <v>74</v>
      </c>
      <c r="G94" s="25"/>
      <c r="H94" s="21"/>
      <c r="I94" s="58"/>
      <c r="J94" s="58"/>
      <c r="K94" s="58"/>
      <c r="L94" s="59"/>
      <c r="M94" s="60"/>
      <c r="N94" s="60"/>
      <c r="O94" s="58"/>
      <c r="P94" s="58"/>
      <c r="Q94" s="59"/>
      <c r="R94" s="111"/>
      <c r="S94" s="112"/>
      <c r="T94" s="111"/>
      <c r="U94" s="21"/>
      <c r="V94" s="114" t="s">
        <v>75</v>
      </c>
      <c r="W94" s="58"/>
    </row>
    <row r="95" ht="15" hidden="1" customHeight="1" spans="5:23">
      <c r="E95" s="21"/>
      <c r="F95" s="24"/>
      <c r="G95" s="25" t="s">
        <v>76</v>
      </c>
      <c r="H95" s="24"/>
      <c r="I95" s="58"/>
      <c r="J95" s="58"/>
      <c r="K95" s="58"/>
      <c r="L95" s="59"/>
      <c r="M95" s="60"/>
      <c r="N95" s="60"/>
      <c r="O95" s="58"/>
      <c r="P95" s="58"/>
      <c r="Q95" s="59"/>
      <c r="R95" s="111"/>
      <c r="S95" s="112"/>
      <c r="T95" s="111"/>
      <c r="U95" s="21"/>
      <c r="V95" s="58"/>
      <c r="W95" s="58"/>
    </row>
    <row r="96" ht="18.75" hidden="1" customHeight="1" spans="5:23">
      <c r="E96" s="21"/>
      <c r="F96" s="26"/>
      <c r="G96" s="25" t="s">
        <v>77</v>
      </c>
      <c r="H96" s="21"/>
      <c r="I96" s="58"/>
      <c r="J96" s="58"/>
      <c r="K96" s="58"/>
      <c r="L96" s="59"/>
      <c r="M96" s="60"/>
      <c r="N96" s="60"/>
      <c r="O96" s="58"/>
      <c r="P96" s="58"/>
      <c r="Q96" s="59"/>
      <c r="R96" s="111"/>
      <c r="S96" s="112"/>
      <c r="T96" s="111"/>
      <c r="U96" s="21"/>
      <c r="V96" s="58"/>
      <c r="W96" s="58"/>
    </row>
    <row r="97" ht="30" hidden="1" customHeight="1" spans="5:23">
      <c r="E97" s="21"/>
      <c r="F97" s="24"/>
      <c r="G97" s="24"/>
      <c r="H97" s="26"/>
      <c r="I97" s="61" t="s">
        <v>153</v>
      </c>
      <c r="J97" s="62"/>
      <c r="K97" s="62"/>
      <c r="L97" s="62"/>
      <c r="M97" s="63" t="s">
        <v>154</v>
      </c>
      <c r="N97" s="64"/>
      <c r="O97" s="64"/>
      <c r="P97" s="64"/>
      <c r="Q97" s="115" t="s">
        <v>155</v>
      </c>
      <c r="R97" s="116"/>
      <c r="S97" s="116"/>
      <c r="T97" s="116"/>
      <c r="U97" s="117"/>
      <c r="V97" s="118"/>
      <c r="W97" s="58"/>
    </row>
    <row r="98" ht="54.75" hidden="1" customHeight="1" spans="5:23">
      <c r="E98" s="21"/>
      <c r="F98" s="48" t="s">
        <v>81</v>
      </c>
      <c r="G98" s="49" t="s">
        <v>82</v>
      </c>
      <c r="H98" s="49" t="s">
        <v>83</v>
      </c>
      <c r="I98" s="95" t="s">
        <v>84</v>
      </c>
      <c r="J98" s="96" t="s">
        <v>85</v>
      </c>
      <c r="K98" s="95" t="s">
        <v>86</v>
      </c>
      <c r="L98" s="97" t="s">
        <v>87</v>
      </c>
      <c r="M98" s="98" t="s">
        <v>88</v>
      </c>
      <c r="N98" s="96" t="s">
        <v>85</v>
      </c>
      <c r="O98" s="99" t="s">
        <v>87</v>
      </c>
      <c r="P98" s="97" t="s">
        <v>89</v>
      </c>
      <c r="Q98" s="222" t="s">
        <v>88</v>
      </c>
      <c r="R98" s="223" t="s">
        <v>156</v>
      </c>
      <c r="S98" s="224"/>
      <c r="T98" s="225" t="s">
        <v>157</v>
      </c>
      <c r="U98" s="226"/>
      <c r="V98" s="227" t="s">
        <v>92</v>
      </c>
      <c r="W98" s="58"/>
    </row>
    <row r="99" ht="36.75" hidden="1" spans="5:23">
      <c r="E99" s="21"/>
      <c r="F99" s="248" t="s">
        <v>93</v>
      </c>
      <c r="G99" s="51" t="s">
        <v>94</v>
      </c>
      <c r="H99" s="52" t="s">
        <v>95</v>
      </c>
      <c r="I99" s="100" t="s">
        <v>96</v>
      </c>
      <c r="J99" s="100" t="s">
        <v>97</v>
      </c>
      <c r="K99" s="100" t="s">
        <v>98</v>
      </c>
      <c r="L99" s="102" t="s">
        <v>99</v>
      </c>
      <c r="M99" s="103" t="s">
        <v>100</v>
      </c>
      <c r="N99" s="100" t="s">
        <v>101</v>
      </c>
      <c r="O99" s="104" t="s">
        <v>99</v>
      </c>
      <c r="P99" s="102" t="s">
        <v>102</v>
      </c>
      <c r="Q99" s="228" t="s">
        <v>100</v>
      </c>
      <c r="R99" s="229" t="s">
        <v>158</v>
      </c>
      <c r="S99" s="230" t="s">
        <v>159</v>
      </c>
      <c r="T99" s="229" t="s">
        <v>158</v>
      </c>
      <c r="U99" s="231" t="s">
        <v>160</v>
      </c>
      <c r="V99" s="232" t="s">
        <v>55</v>
      </c>
      <c r="W99" s="58"/>
    </row>
    <row r="100" ht="30" customHeight="1" spans="5:27">
      <c r="E100" s="21"/>
      <c r="F100" s="249" t="s">
        <v>176</v>
      </c>
      <c r="G100" s="250" t="s">
        <v>177</v>
      </c>
      <c r="H100" s="34"/>
      <c r="I100" s="736" t="s">
        <v>178</v>
      </c>
      <c r="J100" s="257" t="s">
        <v>179</v>
      </c>
      <c r="K100" s="74" t="s">
        <v>180</v>
      </c>
      <c r="L100" s="258" t="s">
        <v>181</v>
      </c>
      <c r="M100" s="75" t="s">
        <v>182</v>
      </c>
      <c r="N100" s="76" t="s">
        <v>183</v>
      </c>
      <c r="O100" s="259" t="s">
        <v>184</v>
      </c>
      <c r="P100" s="77" t="s">
        <v>112</v>
      </c>
      <c r="Q100" s="131" t="s">
        <v>113</v>
      </c>
      <c r="R100" s="132"/>
      <c r="S100" s="132"/>
      <c r="T100" s="132"/>
      <c r="U100" s="132"/>
      <c r="V100" s="134" t="s">
        <v>114</v>
      </c>
      <c r="W100" s="58"/>
      <c r="Z100" s="245" t="str">
        <f ca="1">IF(S100="","",(S100-TODAY()))</f>
        <v/>
      </c>
      <c r="AA100" s="246"/>
    </row>
    <row r="101" ht="30" customHeight="1" spans="1:27">
      <c r="A101" s="31" t="s">
        <v>106</v>
      </c>
      <c r="B101" s="3">
        <f>SUM(B102:B118,D102:D116)</f>
        <v>0</v>
      </c>
      <c r="C101" s="31"/>
      <c r="E101" s="21"/>
      <c r="F101" s="36"/>
      <c r="G101" s="251"/>
      <c r="H101" s="38"/>
      <c r="I101" s="78"/>
      <c r="J101" s="260"/>
      <c r="K101" s="80"/>
      <c r="L101" s="261"/>
      <c r="M101" s="81"/>
      <c r="N101" s="82"/>
      <c r="O101" s="262"/>
      <c r="P101" s="83"/>
      <c r="Q101" s="135" t="s">
        <v>115</v>
      </c>
      <c r="R101" s="233">
        <v>4452.5</v>
      </c>
      <c r="S101" s="137">
        <v>45093</v>
      </c>
      <c r="T101" s="234">
        <f>R101-H115</f>
        <v>4.5</v>
      </c>
      <c r="U101" s="291">
        <f>S101-I2</f>
        <v>-110</v>
      </c>
      <c r="V101" s="140" t="s">
        <v>116</v>
      </c>
      <c r="W101" s="58"/>
      <c r="Z101" s="245"/>
      <c r="AA101" s="246"/>
    </row>
    <row r="102" ht="30" customHeight="1" spans="1:27">
      <c r="A102" s="2">
        <v>1</v>
      </c>
      <c r="B102" s="39"/>
      <c r="C102" s="2">
        <v>17</v>
      </c>
      <c r="D102" s="35"/>
      <c r="E102" s="21"/>
      <c r="F102" s="36"/>
      <c r="G102" s="251"/>
      <c r="H102" s="38"/>
      <c r="I102" s="78"/>
      <c r="J102" s="260"/>
      <c r="K102" s="80"/>
      <c r="L102" s="261"/>
      <c r="M102" s="81"/>
      <c r="N102" s="82"/>
      <c r="O102" s="262"/>
      <c r="P102" s="83"/>
      <c r="Q102" s="141" t="s">
        <v>117</v>
      </c>
      <c r="R102" s="142">
        <v>4449.4</v>
      </c>
      <c r="S102" s="143"/>
      <c r="T102" s="237">
        <f>R102-H115</f>
        <v>1.39999999999964</v>
      </c>
      <c r="U102" s="145"/>
      <c r="V102" s="146"/>
      <c r="W102" s="58"/>
      <c r="Z102" s="245"/>
      <c r="AA102" s="246"/>
    </row>
    <row r="103" ht="30" customHeight="1" spans="1:27">
      <c r="A103" s="2">
        <v>2</v>
      </c>
      <c r="B103" s="35"/>
      <c r="C103" s="2">
        <v>18</v>
      </c>
      <c r="D103" s="39"/>
      <c r="E103" s="21"/>
      <c r="F103" s="36"/>
      <c r="G103" s="251"/>
      <c r="H103" s="38"/>
      <c r="I103" s="78"/>
      <c r="J103" s="260"/>
      <c r="K103" s="80"/>
      <c r="L103" s="261"/>
      <c r="M103" s="81"/>
      <c r="N103" s="82"/>
      <c r="O103" s="262"/>
      <c r="P103" s="83"/>
      <c r="Q103" s="141" t="s">
        <v>118</v>
      </c>
      <c r="R103" s="142">
        <v>4457.4</v>
      </c>
      <c r="S103" s="143"/>
      <c r="T103" s="238">
        <f>R103-H115</f>
        <v>9.39999999999964</v>
      </c>
      <c r="U103" s="145"/>
      <c r="V103" s="146"/>
      <c r="W103" s="58"/>
      <c r="Z103" s="245"/>
      <c r="AA103" s="246"/>
    </row>
    <row r="104" ht="30" customHeight="1" spans="1:27">
      <c r="A104" s="2">
        <v>3</v>
      </c>
      <c r="B104" s="35"/>
      <c r="C104" s="2">
        <v>19</v>
      </c>
      <c r="D104" s="35"/>
      <c r="E104" s="21"/>
      <c r="F104" s="36"/>
      <c r="G104" s="251"/>
      <c r="H104" s="38"/>
      <c r="I104" s="78"/>
      <c r="J104" s="260"/>
      <c r="K104" s="80"/>
      <c r="L104" s="261"/>
      <c r="M104" s="81"/>
      <c r="N104" s="82"/>
      <c r="O104" s="262"/>
      <c r="P104" s="83"/>
      <c r="Q104" s="148" t="s">
        <v>119</v>
      </c>
      <c r="R104" s="149">
        <v>4482.4</v>
      </c>
      <c r="S104" s="150"/>
      <c r="T104" s="238">
        <f>R104-H115</f>
        <v>34.3999999999996</v>
      </c>
      <c r="U104" s="151"/>
      <c r="V104" s="146"/>
      <c r="W104" s="58"/>
      <c r="Z104" s="245"/>
      <c r="AA104" s="246"/>
    </row>
    <row r="105" ht="30" customHeight="1" spans="1:27">
      <c r="A105" s="2">
        <v>4</v>
      </c>
      <c r="B105" s="35"/>
      <c r="C105" s="2">
        <v>20</v>
      </c>
      <c r="D105" s="39"/>
      <c r="E105" s="21"/>
      <c r="F105" s="36"/>
      <c r="G105" s="251"/>
      <c r="H105" s="38"/>
      <c r="I105" s="78"/>
      <c r="J105" s="260"/>
      <c r="K105" s="80"/>
      <c r="L105" s="261"/>
      <c r="M105" s="81"/>
      <c r="N105" s="82"/>
      <c r="O105" s="262"/>
      <c r="P105" s="83"/>
      <c r="Q105" s="152" t="s">
        <v>120</v>
      </c>
      <c r="R105" s="160">
        <v>4494.3</v>
      </c>
      <c r="S105" s="154">
        <v>45184</v>
      </c>
      <c r="T105" s="153">
        <f>R105-H115</f>
        <v>46.3000000000002</v>
      </c>
      <c r="U105" s="292">
        <f>S105-I2</f>
        <v>-19</v>
      </c>
      <c r="V105" s="156"/>
      <c r="W105" s="58"/>
      <c r="Z105" s="245"/>
      <c r="AA105" s="246"/>
    </row>
    <row r="106" ht="30" customHeight="1" spans="1:27">
      <c r="A106" s="2">
        <v>5</v>
      </c>
      <c r="B106" s="35"/>
      <c r="C106" s="2">
        <v>21</v>
      </c>
      <c r="D106" s="35"/>
      <c r="E106" s="21"/>
      <c r="F106" s="36"/>
      <c r="G106" s="251"/>
      <c r="H106" s="38"/>
      <c r="I106" s="78"/>
      <c r="J106" s="260"/>
      <c r="K106" s="80"/>
      <c r="L106" s="261"/>
      <c r="M106" s="81"/>
      <c r="N106" s="82"/>
      <c r="O106" s="262"/>
      <c r="P106" s="83"/>
      <c r="Q106" s="152" t="s">
        <v>121</v>
      </c>
      <c r="R106" s="293">
        <v>4646.7</v>
      </c>
      <c r="S106" s="294">
        <v>45111</v>
      </c>
      <c r="T106" s="293">
        <f>R106-H115</f>
        <v>198.7</v>
      </c>
      <c r="U106" s="295">
        <f>S106-I2</f>
        <v>-92</v>
      </c>
      <c r="V106" s="158" t="s">
        <v>122</v>
      </c>
      <c r="W106" s="58"/>
      <c r="Z106" s="245"/>
      <c r="AA106" s="246"/>
    </row>
    <row r="107" ht="30" customHeight="1" spans="1:27">
      <c r="A107" s="2">
        <v>6</v>
      </c>
      <c r="B107" s="35"/>
      <c r="C107" s="2">
        <v>22</v>
      </c>
      <c r="D107" s="39"/>
      <c r="E107" s="21"/>
      <c r="F107" s="36"/>
      <c r="G107" s="251"/>
      <c r="H107" s="38"/>
      <c r="I107" s="78"/>
      <c r="J107" s="260"/>
      <c r="K107" s="80"/>
      <c r="L107" s="261"/>
      <c r="M107" s="81"/>
      <c r="N107" s="82"/>
      <c r="O107" s="262"/>
      <c r="P107" s="83"/>
      <c r="Q107" s="159" t="s">
        <v>123</v>
      </c>
      <c r="R107" s="160">
        <v>4550.2</v>
      </c>
      <c r="S107" s="242"/>
      <c r="T107" s="160">
        <f>R107-H115</f>
        <v>102.2</v>
      </c>
      <c r="U107" s="195"/>
      <c r="V107" s="163" t="s">
        <v>116</v>
      </c>
      <c r="W107" s="58"/>
      <c r="Z107" s="245"/>
      <c r="AA107" s="246"/>
    </row>
    <row r="108" ht="30" customHeight="1" spans="1:27">
      <c r="A108" s="2">
        <v>7</v>
      </c>
      <c r="B108" s="39"/>
      <c r="C108" s="2">
        <v>23</v>
      </c>
      <c r="D108" s="35"/>
      <c r="E108" s="21"/>
      <c r="F108" s="36"/>
      <c r="G108" s="251"/>
      <c r="H108" s="38"/>
      <c r="I108" s="78"/>
      <c r="J108" s="260"/>
      <c r="K108" s="80"/>
      <c r="L108" s="261"/>
      <c r="M108" s="81"/>
      <c r="N108" s="82"/>
      <c r="O108" s="262"/>
      <c r="P108" s="83"/>
      <c r="Q108" s="164" t="s">
        <v>166</v>
      </c>
      <c r="R108" s="160">
        <v>4550.2</v>
      </c>
      <c r="S108" s="169">
        <v>45107</v>
      </c>
      <c r="T108" s="160">
        <f>R108-H115</f>
        <v>102.2</v>
      </c>
      <c r="U108" s="296">
        <f>S108-I2</f>
        <v>-96</v>
      </c>
      <c r="V108" s="167"/>
      <c r="W108" s="58"/>
      <c r="Z108" s="245"/>
      <c r="AA108" s="246"/>
    </row>
    <row r="109" ht="30" customHeight="1" spans="1:27">
      <c r="A109" s="2">
        <v>8</v>
      </c>
      <c r="B109" s="39"/>
      <c r="C109" s="2">
        <v>24</v>
      </c>
      <c r="D109" s="35"/>
      <c r="E109" s="21"/>
      <c r="F109" s="36"/>
      <c r="G109" s="251"/>
      <c r="H109" s="38"/>
      <c r="I109" s="78"/>
      <c r="J109" s="260"/>
      <c r="K109" s="80"/>
      <c r="L109" s="261"/>
      <c r="M109" s="81"/>
      <c r="N109" s="82"/>
      <c r="O109" s="262"/>
      <c r="P109" s="83"/>
      <c r="Q109" s="168" t="s">
        <v>126</v>
      </c>
      <c r="R109" s="297">
        <v>4604.8</v>
      </c>
      <c r="S109" s="298">
        <v>45411</v>
      </c>
      <c r="T109" s="297">
        <f>R109-H115</f>
        <v>156.8</v>
      </c>
      <c r="U109" s="299">
        <f>S109-I2</f>
        <v>208</v>
      </c>
      <c r="V109" s="158"/>
      <c r="W109" s="58"/>
      <c r="Z109" s="245"/>
      <c r="AA109" s="246"/>
    </row>
    <row r="110" ht="30" customHeight="1" spans="1:27">
      <c r="A110" s="2">
        <v>9</v>
      </c>
      <c r="B110" s="35"/>
      <c r="C110" s="2">
        <v>25</v>
      </c>
      <c r="D110" s="35"/>
      <c r="E110" s="21"/>
      <c r="F110" s="36"/>
      <c r="G110" s="251"/>
      <c r="H110" s="38"/>
      <c r="I110" s="78"/>
      <c r="J110" s="260"/>
      <c r="K110" s="80"/>
      <c r="L110" s="261"/>
      <c r="M110" s="81"/>
      <c r="N110" s="82"/>
      <c r="O110" s="262"/>
      <c r="P110" s="83"/>
      <c r="Q110" s="168" t="s">
        <v>127</v>
      </c>
      <c r="R110" s="267">
        <v>4894.3</v>
      </c>
      <c r="S110" s="300"/>
      <c r="T110" s="136">
        <f>R110-H115</f>
        <v>446.3</v>
      </c>
      <c r="U110" s="205"/>
      <c r="V110" s="158"/>
      <c r="W110" s="58"/>
      <c r="Z110" s="245"/>
      <c r="AA110" s="246"/>
    </row>
    <row r="111" ht="30" customHeight="1" spans="1:27">
      <c r="A111" s="2">
        <v>10</v>
      </c>
      <c r="B111" s="35"/>
      <c r="C111" s="2">
        <v>26</v>
      </c>
      <c r="D111" s="35"/>
      <c r="E111" s="21"/>
      <c r="F111" s="36"/>
      <c r="G111" s="251"/>
      <c r="H111" s="38"/>
      <c r="I111" s="78"/>
      <c r="J111" s="260"/>
      <c r="K111" s="80"/>
      <c r="L111" s="261"/>
      <c r="M111" s="81"/>
      <c r="N111" s="82"/>
      <c r="O111" s="262"/>
      <c r="P111" s="83"/>
      <c r="Q111" s="171" t="s">
        <v>128</v>
      </c>
      <c r="R111" s="267">
        <v>4868.6</v>
      </c>
      <c r="S111" s="268">
        <v>45206</v>
      </c>
      <c r="T111" s="136">
        <f>R111-H115</f>
        <v>420.6</v>
      </c>
      <c r="U111" s="296">
        <f>S111-I2</f>
        <v>3</v>
      </c>
      <c r="V111" s="172"/>
      <c r="W111" s="58"/>
      <c r="Z111" s="245"/>
      <c r="AA111" s="246"/>
    </row>
    <row r="112" ht="30" customHeight="1" spans="1:27">
      <c r="A112" s="2">
        <v>11</v>
      </c>
      <c r="B112" s="35"/>
      <c r="C112" s="2">
        <v>27</v>
      </c>
      <c r="D112" s="35"/>
      <c r="E112" s="21"/>
      <c r="F112" s="36"/>
      <c r="G112" s="251"/>
      <c r="H112" s="38"/>
      <c r="I112" s="78"/>
      <c r="J112" s="260"/>
      <c r="K112" s="80"/>
      <c r="L112" s="261"/>
      <c r="M112" s="81"/>
      <c r="N112" s="82"/>
      <c r="O112" s="262"/>
      <c r="P112" s="83"/>
      <c r="Q112" s="173" t="s">
        <v>129</v>
      </c>
      <c r="R112" s="160">
        <v>4562.3</v>
      </c>
      <c r="S112" s="169">
        <v>45108</v>
      </c>
      <c r="T112" s="160">
        <f>R112-H115</f>
        <v>114.3</v>
      </c>
      <c r="U112" s="296">
        <f>S112-I2</f>
        <v>-95</v>
      </c>
      <c r="V112" s="176" t="s">
        <v>167</v>
      </c>
      <c r="W112" s="58"/>
      <c r="Z112" s="245" t="str">
        <f ca="1">IF(S103="","",(S103-TODAY()))</f>
        <v/>
      </c>
      <c r="AA112" s="246"/>
    </row>
    <row r="113" ht="30" customHeight="1" spans="1:27">
      <c r="A113" s="2">
        <v>12</v>
      </c>
      <c r="B113" s="35"/>
      <c r="C113" s="2">
        <v>28</v>
      </c>
      <c r="D113" s="35"/>
      <c r="E113" s="21"/>
      <c r="F113" s="36"/>
      <c r="H113" s="38"/>
      <c r="I113" s="78"/>
      <c r="J113" s="260"/>
      <c r="K113" s="80"/>
      <c r="L113" s="261"/>
      <c r="M113" s="81"/>
      <c r="N113" s="82"/>
      <c r="O113" s="262"/>
      <c r="P113" s="83"/>
      <c r="Q113" s="171" t="s">
        <v>131</v>
      </c>
      <c r="R113" s="271"/>
      <c r="S113" s="268">
        <v>45109</v>
      </c>
      <c r="T113" s="273"/>
      <c r="U113" s="296">
        <f>S113-I2</f>
        <v>-94</v>
      </c>
      <c r="V113" s="140" t="s">
        <v>116</v>
      </c>
      <c r="W113" s="58"/>
      <c r="Z113" s="245"/>
      <c r="AA113" s="246"/>
    </row>
    <row r="114" ht="30" customHeight="1" spans="1:27">
      <c r="A114" s="2">
        <v>13</v>
      </c>
      <c r="B114" s="35"/>
      <c r="C114" s="2">
        <v>29</v>
      </c>
      <c r="D114" s="35"/>
      <c r="E114" s="21"/>
      <c r="F114" s="36"/>
      <c r="H114" s="38"/>
      <c r="I114" s="78"/>
      <c r="J114" s="260"/>
      <c r="K114" s="80"/>
      <c r="L114" s="261"/>
      <c r="M114" s="81"/>
      <c r="N114" s="82"/>
      <c r="O114" s="262"/>
      <c r="P114" s="83"/>
      <c r="Q114" s="168" t="s">
        <v>132</v>
      </c>
      <c r="R114" s="301"/>
      <c r="S114" s="302">
        <v>45245</v>
      </c>
      <c r="T114" s="301"/>
      <c r="U114" s="303">
        <f>S114-I2</f>
        <v>42</v>
      </c>
      <c r="V114" s="176"/>
      <c r="W114" s="58"/>
      <c r="Z114" s="245"/>
      <c r="AA114" s="246"/>
    </row>
    <row r="115" ht="30" customHeight="1" spans="1:27">
      <c r="A115" s="2">
        <v>14</v>
      </c>
      <c r="B115" s="35"/>
      <c r="C115" s="2">
        <v>30</v>
      </c>
      <c r="D115" s="35"/>
      <c r="E115" s="21"/>
      <c r="F115" s="36"/>
      <c r="G115" s="252" t="s">
        <v>133</v>
      </c>
      <c r="H115" s="41">
        <f>4448+B101</f>
        <v>4448</v>
      </c>
      <c r="I115" s="78"/>
      <c r="J115" s="260"/>
      <c r="K115" s="80"/>
      <c r="L115" s="261"/>
      <c r="M115" s="81"/>
      <c r="N115" s="82"/>
      <c r="O115" s="262"/>
      <c r="P115" s="83"/>
      <c r="Q115" s="304" t="s">
        <v>185</v>
      </c>
      <c r="R115" s="136">
        <v>5162.3</v>
      </c>
      <c r="S115" s="302">
        <v>45124</v>
      </c>
      <c r="T115" s="305">
        <f>R115-H115</f>
        <v>714.3</v>
      </c>
      <c r="U115" s="291">
        <f>S115-I2</f>
        <v>-79</v>
      </c>
      <c r="V115" s="140"/>
      <c r="W115" s="58"/>
      <c r="Z115" s="245"/>
      <c r="AA115" s="246"/>
    </row>
    <row r="116" ht="30" customHeight="1" spans="1:27">
      <c r="A116" s="2">
        <v>15</v>
      </c>
      <c r="B116" s="35"/>
      <c r="C116" s="2">
        <v>31</v>
      </c>
      <c r="D116" s="35"/>
      <c r="E116" s="21"/>
      <c r="F116" s="36"/>
      <c r="G116" s="253">
        <f>1895.2+B101</f>
        <v>1895.2</v>
      </c>
      <c r="H116" s="38"/>
      <c r="I116" s="78"/>
      <c r="J116" s="260"/>
      <c r="K116" s="80"/>
      <c r="L116" s="261"/>
      <c r="M116" s="81"/>
      <c r="N116" s="82"/>
      <c r="O116" s="262"/>
      <c r="P116" s="83"/>
      <c r="Q116" s="168" t="s">
        <v>186</v>
      </c>
      <c r="R116" s="160">
        <v>5361.3</v>
      </c>
      <c r="S116" s="302">
        <v>45124</v>
      </c>
      <c r="T116" s="306">
        <f>R116-H115</f>
        <v>913.3</v>
      </c>
      <c r="U116" s="296">
        <f>S116-I2</f>
        <v>-79</v>
      </c>
      <c r="V116" s="192"/>
      <c r="W116" s="58"/>
      <c r="Z116" s="245"/>
      <c r="AA116" s="246"/>
    </row>
    <row r="117" ht="30" customHeight="1" spans="1:27">
      <c r="A117" s="2">
        <v>16</v>
      </c>
      <c r="B117" s="35"/>
      <c r="E117" s="21"/>
      <c r="F117" s="36"/>
      <c r="G117" s="252"/>
      <c r="H117" s="38"/>
      <c r="I117" s="78"/>
      <c r="J117" s="260"/>
      <c r="K117" s="80"/>
      <c r="L117" s="261"/>
      <c r="M117" s="81"/>
      <c r="N117" s="82"/>
      <c r="O117" s="262"/>
      <c r="P117" s="83"/>
      <c r="Q117" s="307"/>
      <c r="R117" s="308"/>
      <c r="S117" s="309"/>
      <c r="T117" s="310"/>
      <c r="U117" s="195"/>
      <c r="V117" s="192"/>
      <c r="W117" s="58"/>
      <c r="Z117" s="245"/>
      <c r="AA117" s="246"/>
    </row>
    <row r="118" ht="30" customHeight="1" spans="2:27">
      <c r="B118" s="42"/>
      <c r="E118" s="21"/>
      <c r="F118" s="36"/>
      <c r="G118" s="252" t="s">
        <v>137</v>
      </c>
      <c r="H118" s="38"/>
      <c r="I118" s="78"/>
      <c r="J118" s="260"/>
      <c r="K118" s="80"/>
      <c r="L118" s="261"/>
      <c r="M118" s="81"/>
      <c r="N118" s="82"/>
      <c r="O118" s="262"/>
      <c r="P118" s="83"/>
      <c r="Q118" s="311"/>
      <c r="R118" s="178"/>
      <c r="S118" s="150"/>
      <c r="T118" s="178"/>
      <c r="U118" s="151"/>
      <c r="V118" s="192"/>
      <c r="W118" s="58"/>
      <c r="Z118" s="245"/>
      <c r="AA118" s="246"/>
    </row>
    <row r="119" ht="30" customHeight="1" spans="5:27">
      <c r="E119" s="21"/>
      <c r="F119" s="36"/>
      <c r="G119" s="253">
        <f>4721.2+B101</f>
        <v>4721.2</v>
      </c>
      <c r="H119" s="38"/>
      <c r="I119" s="78"/>
      <c r="J119" s="260"/>
      <c r="K119" s="80"/>
      <c r="L119" s="261"/>
      <c r="M119" s="81"/>
      <c r="N119" s="82"/>
      <c r="O119" s="262"/>
      <c r="P119" s="83"/>
      <c r="Q119" s="131" t="s">
        <v>138</v>
      </c>
      <c r="R119" s="132"/>
      <c r="S119" s="132"/>
      <c r="T119" s="132"/>
      <c r="U119" s="132"/>
      <c r="V119" s="198" t="s">
        <v>141</v>
      </c>
      <c r="W119" s="58"/>
      <c r="Z119" s="245"/>
      <c r="AA119" s="246"/>
    </row>
    <row r="120" ht="30" customHeight="1" spans="5:27">
      <c r="E120" s="21"/>
      <c r="F120" s="36"/>
      <c r="G120" s="251"/>
      <c r="H120" s="38"/>
      <c r="I120" s="78"/>
      <c r="J120" s="260"/>
      <c r="K120" s="80"/>
      <c r="L120" s="261"/>
      <c r="M120" s="81"/>
      <c r="N120" s="82"/>
      <c r="O120" s="262"/>
      <c r="P120" s="83"/>
      <c r="Q120" s="193" t="s">
        <v>139</v>
      </c>
      <c r="R120" s="312">
        <v>4462.3</v>
      </c>
      <c r="S120" s="150"/>
      <c r="T120" s="313">
        <f>R120-H115</f>
        <v>14.3000000000002</v>
      </c>
      <c r="U120" s="285"/>
      <c r="V120" s="140" t="s">
        <v>116</v>
      </c>
      <c r="W120" s="58"/>
      <c r="Z120" s="245"/>
      <c r="AA120" s="246"/>
    </row>
    <row r="121" ht="30" customHeight="1" spans="5:27">
      <c r="E121" s="21"/>
      <c r="F121" s="36"/>
      <c r="G121" s="251"/>
      <c r="H121" s="38"/>
      <c r="I121" s="78"/>
      <c r="J121" s="260"/>
      <c r="K121" s="80"/>
      <c r="L121" s="261"/>
      <c r="M121" s="81"/>
      <c r="N121" s="82"/>
      <c r="O121" s="262"/>
      <c r="P121" s="83"/>
      <c r="Q121" s="168" t="s">
        <v>187</v>
      </c>
      <c r="R121" s="160">
        <v>4461.4</v>
      </c>
      <c r="S121" s="150"/>
      <c r="T121" s="306">
        <f>R121-H115</f>
        <v>13.3999999999996</v>
      </c>
      <c r="U121" s="151"/>
      <c r="V121" s="146"/>
      <c r="W121" s="58"/>
      <c r="Z121" s="245"/>
      <c r="AA121" s="246"/>
    </row>
    <row r="122" ht="30" customHeight="1" spans="5:27">
      <c r="E122" s="21"/>
      <c r="F122" s="36"/>
      <c r="G122" s="251"/>
      <c r="H122" s="38"/>
      <c r="I122" s="78"/>
      <c r="J122" s="260"/>
      <c r="K122" s="80"/>
      <c r="L122" s="261"/>
      <c r="M122" s="81"/>
      <c r="N122" s="82"/>
      <c r="O122" s="262"/>
      <c r="P122" s="83"/>
      <c r="Q122" s="168" t="s">
        <v>140</v>
      </c>
      <c r="R122" s="142">
        <v>4887.9</v>
      </c>
      <c r="S122" s="314">
        <v>45590</v>
      </c>
      <c r="T122" s="142">
        <f>R122-H115</f>
        <v>439.9</v>
      </c>
      <c r="U122" s="315">
        <f>S122-I2</f>
        <v>387</v>
      </c>
      <c r="V122" s="146"/>
      <c r="W122" s="58"/>
      <c r="Z122" s="245"/>
      <c r="AA122" s="246"/>
    </row>
    <row r="123" ht="30" customHeight="1" spans="5:27">
      <c r="E123" s="21"/>
      <c r="F123" s="36"/>
      <c r="G123" s="251"/>
      <c r="H123" s="38"/>
      <c r="I123" s="78"/>
      <c r="J123" s="260"/>
      <c r="K123" s="80"/>
      <c r="L123" s="261"/>
      <c r="M123" s="81"/>
      <c r="N123" s="82"/>
      <c r="O123" s="262"/>
      <c r="P123" s="83"/>
      <c r="Q123" s="307"/>
      <c r="R123" s="316"/>
      <c r="S123" s="317"/>
      <c r="T123" s="316"/>
      <c r="U123" s="318"/>
      <c r="V123" s="40"/>
      <c r="W123" s="58"/>
      <c r="Z123" s="245"/>
      <c r="AA123" s="246"/>
    </row>
    <row r="124" ht="30" customHeight="1" spans="5:27">
      <c r="E124" s="21"/>
      <c r="F124" s="36"/>
      <c r="G124" s="251"/>
      <c r="H124" s="38"/>
      <c r="I124" s="78"/>
      <c r="J124" s="260"/>
      <c r="K124" s="80"/>
      <c r="L124" s="261"/>
      <c r="M124" s="81"/>
      <c r="N124" s="82"/>
      <c r="O124" s="262"/>
      <c r="P124" s="83"/>
      <c r="Q124" s="189" t="s">
        <v>142</v>
      </c>
      <c r="R124" s="190"/>
      <c r="S124" s="190"/>
      <c r="T124" s="190"/>
      <c r="U124" s="190"/>
      <c r="V124" s="206" t="s">
        <v>145</v>
      </c>
      <c r="W124" s="58"/>
      <c r="Z124" s="245"/>
      <c r="AA124" s="246"/>
    </row>
    <row r="125" ht="30" customHeight="1" spans="5:27">
      <c r="E125" s="21"/>
      <c r="F125" s="36"/>
      <c r="G125" s="251"/>
      <c r="H125" s="38"/>
      <c r="I125" s="78"/>
      <c r="J125" s="260"/>
      <c r="K125" s="80"/>
      <c r="L125" s="261"/>
      <c r="M125" s="81"/>
      <c r="N125" s="82"/>
      <c r="O125" s="262"/>
      <c r="P125" s="83"/>
      <c r="Q125" s="168" t="s">
        <v>188</v>
      </c>
      <c r="R125" s="160">
        <v>4604.1</v>
      </c>
      <c r="S125" s="319"/>
      <c r="T125" s="160">
        <f>R125-H115</f>
        <v>156.1</v>
      </c>
      <c r="U125" s="145"/>
      <c r="V125" s="199" t="s">
        <v>116</v>
      </c>
      <c r="W125" s="58"/>
      <c r="Z125" s="245"/>
      <c r="AA125" s="246"/>
    </row>
    <row r="126" ht="30" customHeight="1" spans="3:27">
      <c r="C126" s="254"/>
      <c r="E126" s="21"/>
      <c r="F126" s="36"/>
      <c r="G126" s="251"/>
      <c r="H126" s="38"/>
      <c r="I126" s="78"/>
      <c r="J126" s="260"/>
      <c r="K126" s="80"/>
      <c r="L126" s="261"/>
      <c r="M126" s="81"/>
      <c r="N126" s="82"/>
      <c r="O126" s="262"/>
      <c r="P126" s="83"/>
      <c r="Q126" s="207" t="s">
        <v>189</v>
      </c>
      <c r="R126" s="160">
        <v>4878.1</v>
      </c>
      <c r="S126" s="161"/>
      <c r="T126" s="160">
        <f>R126-H115</f>
        <v>430.1</v>
      </c>
      <c r="U126" s="320"/>
      <c r="V126" s="199"/>
      <c r="W126" s="58"/>
      <c r="Z126" s="245"/>
      <c r="AA126" s="246"/>
    </row>
    <row r="127" ht="30" customHeight="1" spans="5:27">
      <c r="E127" s="21"/>
      <c r="F127" s="36"/>
      <c r="G127" s="251"/>
      <c r="H127" s="38"/>
      <c r="I127" s="78"/>
      <c r="J127" s="260"/>
      <c r="K127" s="80"/>
      <c r="L127" s="261"/>
      <c r="M127" s="81"/>
      <c r="N127" s="82"/>
      <c r="O127" s="262"/>
      <c r="P127" s="83"/>
      <c r="Q127" s="207" t="s">
        <v>190</v>
      </c>
      <c r="R127" s="321">
        <v>4943.9</v>
      </c>
      <c r="S127" s="322"/>
      <c r="T127" s="321">
        <f>R127-H115</f>
        <v>495.9</v>
      </c>
      <c r="U127" s="323"/>
      <c r="V127" s="324"/>
      <c r="W127" s="58"/>
      <c r="Z127" s="245"/>
      <c r="AA127" s="246"/>
    </row>
    <row r="128" ht="30" customHeight="1" spans="5:27">
      <c r="E128" s="21"/>
      <c r="F128" s="36"/>
      <c r="G128" s="251"/>
      <c r="H128" s="38"/>
      <c r="I128" s="78"/>
      <c r="J128" s="260"/>
      <c r="K128" s="80"/>
      <c r="L128" s="261"/>
      <c r="M128" s="81"/>
      <c r="N128" s="82"/>
      <c r="O128" s="262"/>
      <c r="P128" s="83"/>
      <c r="Q128" s="168" t="s">
        <v>191</v>
      </c>
      <c r="R128" s="160">
        <v>4952.5</v>
      </c>
      <c r="S128" s="161"/>
      <c r="T128" s="325">
        <f>R128-H115</f>
        <v>504.5</v>
      </c>
      <c r="U128" s="151"/>
      <c r="V128" s="215"/>
      <c r="W128" s="58"/>
      <c r="Z128" s="245"/>
      <c r="AA128" s="246"/>
    </row>
    <row r="129" ht="30" customHeight="1" spans="5:27">
      <c r="E129" s="21"/>
      <c r="F129" s="36"/>
      <c r="G129" s="37"/>
      <c r="H129" s="38"/>
      <c r="I129" s="78"/>
      <c r="J129" s="260"/>
      <c r="K129" s="80"/>
      <c r="L129" s="261"/>
      <c r="M129" s="81"/>
      <c r="N129" s="82"/>
      <c r="O129" s="262"/>
      <c r="P129" s="83"/>
      <c r="Q129" s="168" t="s">
        <v>192</v>
      </c>
      <c r="R129" s="178"/>
      <c r="S129" s="337">
        <v>45321</v>
      </c>
      <c r="T129" s="178"/>
      <c r="U129" s="338">
        <f>S129-I2</f>
        <v>118</v>
      </c>
      <c r="V129" s="216"/>
      <c r="W129" s="58"/>
      <c r="Z129" s="245"/>
      <c r="AA129" s="246"/>
    </row>
    <row r="130" ht="30" customHeight="1" spans="5:27">
      <c r="E130" s="21"/>
      <c r="F130" s="36"/>
      <c r="G130" s="37"/>
      <c r="H130" s="38"/>
      <c r="I130" s="78"/>
      <c r="J130" s="79"/>
      <c r="K130" s="80"/>
      <c r="L130" s="261"/>
      <c r="M130" s="81"/>
      <c r="N130" s="82"/>
      <c r="O130" s="82"/>
      <c r="P130" s="328"/>
      <c r="Q130" s="339" t="s">
        <v>193</v>
      </c>
      <c r="R130" s="178"/>
      <c r="S130" s="340">
        <v>45340</v>
      </c>
      <c r="T130" s="341"/>
      <c r="U130" s="342">
        <f>S130-I2</f>
        <v>137</v>
      </c>
      <c r="V130" s="215" t="s">
        <v>150</v>
      </c>
      <c r="W130" s="58"/>
      <c r="Z130" s="347"/>
      <c r="AA130" s="348"/>
    </row>
    <row r="131" ht="30" customHeight="1" spans="5:27">
      <c r="E131" s="21"/>
      <c r="F131" s="44"/>
      <c r="G131" s="45"/>
      <c r="H131" s="46"/>
      <c r="I131" s="84"/>
      <c r="J131" s="85"/>
      <c r="K131" s="80"/>
      <c r="L131" s="329"/>
      <c r="M131" s="81"/>
      <c r="N131" s="82"/>
      <c r="O131" s="82"/>
      <c r="P131" s="328"/>
      <c r="Q131" s="339"/>
      <c r="R131" s="343"/>
      <c r="S131" s="344"/>
      <c r="T131" s="345"/>
      <c r="U131"/>
      <c r="V131" s="216">
        <v>700</v>
      </c>
      <c r="W131" s="58"/>
      <c r="Z131" s="347"/>
      <c r="AA131" s="348"/>
    </row>
    <row r="132" ht="9.75" customHeight="1" spans="5:23">
      <c r="E132" s="21"/>
      <c r="F132" s="326"/>
      <c r="G132" s="22"/>
      <c r="H132" s="47"/>
      <c r="I132" s="90"/>
      <c r="J132" s="90"/>
      <c r="K132" s="330"/>
      <c r="L132" s="331"/>
      <c r="M132" s="332"/>
      <c r="N132" s="333"/>
      <c r="O132" s="333"/>
      <c r="P132" s="333"/>
      <c r="Q132" s="217"/>
      <c r="R132" s="218"/>
      <c r="S132" s="219"/>
      <c r="T132" s="218"/>
      <c r="U132" s="220"/>
      <c r="V132" s="346"/>
      <c r="W132" s="58"/>
    </row>
    <row r="133" customHeight="1" spans="10:10">
      <c r="J133" s="334"/>
    </row>
    <row r="136" customHeight="1" spans="1:14">
      <c r="A136" s="327"/>
      <c r="M136" s="335"/>
      <c r="N136" s="336"/>
    </row>
    <row r="139" customHeight="1" spans="16:16">
      <c r="P139" s="6">
        <v>2</v>
      </c>
    </row>
    <row r="1164" customHeight="1" spans="22:22">
      <c r="V1164" s="6" t="s">
        <v>194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5" priority="118" stopIfTrue="1" operator="lessThanOrEqual">
      <formula>0</formula>
    </cfRule>
    <cfRule type="cellIs" dxfId="4" priority="119" stopIfTrue="1" operator="lessThanOrEqual">
      <formula>3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5" priority="92" stopIfTrue="1" operator="lessThanOrEqual">
      <formula>0</formula>
    </cfRule>
    <cfRule type="cellIs" dxfId="4" priority="93" stopIfTrue="1" operator="lessThanOrEqual">
      <formula>3</formula>
    </cfRule>
  </conditionalFormatting>
  <conditionalFormatting sqref="U69">
    <cfRule type="cellIs" dxfId="5" priority="155" stopIfTrue="1" operator="lessThanOrEqual">
      <formula>5</formula>
    </cfRule>
    <cfRule type="cellIs" dxfId="4" priority="156" stopIfTrue="1" operator="lessThanOrEqual">
      <formula>10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5" priority="62" stopIfTrue="1" operator="lessThanOrEqual">
      <formula>50</formula>
    </cfRule>
    <cfRule type="cellIs" dxfId="4" priority="63" stopIfTrue="1" operator="lessThanOrEqual">
      <formula>150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5" priority="48" stopIfTrue="1" operator="lessThanOrEqual">
      <formula>20</formula>
    </cfRule>
    <cfRule type="cellIs" dxfId="4" priority="49" stopIfTrue="1" operator="lessThanOrEqual">
      <formula>60</formula>
    </cfRule>
  </conditionalFormatting>
  <conditionalFormatting sqref="T101">
    <cfRule type="cellIs" dxfId="6" priority="291" operator="lessThan">
      <formula>0</formula>
    </cfRule>
    <cfRule type="cellIs" dxfId="7" priority="292" operator="lessThan">
      <formula>10</formula>
    </cfRule>
  </conditionalFormatting>
  <conditionalFormatting sqref="U101">
    <cfRule type="cellIs" dxfId="5" priority="46" stopIfTrue="1" operator="lessThanOrEqual">
      <formula>0</formula>
    </cfRule>
    <cfRule type="cellIs" dxfId="4" priority="47" stopIfTrue="1" operator="lessThanOrEqual">
      <formula>3</formula>
    </cfRule>
  </conditionalFormatting>
  <conditionalFormatting sqref="T107">
    <cfRule type="cellIs" dxfId="5" priority="30" stopIfTrue="1" operator="lessThanOrEqual">
      <formula>25</formula>
    </cfRule>
    <cfRule type="cellIs" dxfId="4" priority="31" stopIfTrue="1" operator="lessThanOrEqual">
      <formula>50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5" priority="22" stopIfTrue="1" operator="lessThanOrEqual">
      <formula>25</formula>
    </cfRule>
    <cfRule type="cellIs" dxfId="4" priority="23" stopIfTrue="1" operator="lessThanOrEqual">
      <formula>50</formula>
    </cfRule>
  </conditionalFormatting>
  <conditionalFormatting sqref="T111">
    <cfRule type="cellIs" dxfId="5" priority="20" stopIfTrue="1" operator="lessThanOrEqual">
      <formula>50</formula>
    </cfRule>
    <cfRule type="cellIs" dxfId="4" priority="21" stopIfTrue="1" operator="lessThanOrEqual">
      <formula>100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5" priority="10" stopIfTrue="1" operator="lessThanOrEqual">
      <formula>15</formula>
    </cfRule>
    <cfRule type="cellIs" dxfId="4" priority="11" stopIfTrue="1" operator="lessThanOrEqual">
      <formula>30</formula>
    </cfRule>
  </conditionalFormatting>
  <conditionalFormatting sqref="R115"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  <cfRule type="cellIs" dxfId="3" priority="301" stopIfTrue="1" operator="lessThan">
      <formula>0</formula>
    </cfRule>
  </conditionalFormatting>
  <conditionalFormatting sqref="T116">
    <cfRule type="cellIs" dxfId="7" priority="285" operator="lessThan">
      <formula>15</formula>
    </cfRule>
    <cfRule type="cellIs" dxfId="6" priority="287" operator="lessThan">
      <formula>0</formula>
    </cfRule>
    <cfRule type="cellIs" dxfId="7" priority="295" operator="lessThan">
      <formula>10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5" priority="121" stopIfTrue="1" operator="lessThanOrEqual">
      <formula>15</formula>
    </cfRule>
    <cfRule type="cellIs" dxfId="4" priority="122" stopIfTrue="1" operator="lessThanOrEqual">
      <formula>30</formula>
    </cfRule>
  </conditionalFormatting>
  <conditionalFormatting sqref="T122">
    <cfRule type="cellIs" dxfId="5" priority="7" stopIfTrue="1" operator="lessThanOrEqual">
      <formula>50</formula>
    </cfRule>
    <cfRule type="cellIs" dxfId="5" priority="125" operator="lessThanOrEqual">
      <formula>30</formula>
    </cfRule>
    <cfRule type="cellIs" dxfId="4" priority="126" stopIfTrue="1" operator="lessThanOrEqual">
      <formula>100</formula>
    </cfRule>
  </conditionalFormatting>
  <conditionalFormatting sqref="U122">
    <cfRule type="cellIs" dxfId="5" priority="3" stopIfTrue="1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4" priority="124" operator="lessThanOrEqual">
      <formula>30</formula>
    </cfRule>
  </conditionalFormatting>
  <conditionalFormatting sqref="T125">
    <cfRule type="cellIs" dxfId="5" priority="127" stopIfTrue="1" operator="lessThanOrEqual">
      <formula>35</formula>
    </cfRule>
    <cfRule type="cellIs" dxfId="4" priority="128" stopIfTrue="1" operator="lessThanOrEqual">
      <formula>100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5" priority="114" stopIfTrue="1" operator="lessThanOrEqual">
      <formula>5</formula>
    </cfRule>
    <cfRule type="cellIs" dxfId="4" priority="115" stopIfTrue="1" operator="lessThanOrEqual">
      <formula>10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5" priority="104" stopIfTrue="1" operator="lessThanOrEqual">
      <formula>25</formula>
    </cfRule>
    <cfRule type="cellIs" dxfId="4" priority="105" stopIfTrue="1" operator="lessThanOrEqual">
      <formula>50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5" priority="70" stopIfTrue="1" operator="lessThanOrEqual">
      <formula>25</formula>
    </cfRule>
    <cfRule type="cellIs" dxfId="4" priority="71" stopIfTrue="1" operator="lessThanOrEqual">
      <formula>50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5" priority="112" stopIfTrue="1" operator="lessThanOrEqual">
      <formula>10</formula>
    </cfRule>
    <cfRule type="cellIs" dxfId="4" priority="113" stopIfTrue="1" operator="lessThanOrEqual">
      <formula>30</formula>
    </cfRule>
  </conditionalFormatting>
  <conditionalFormatting sqref="U20:U21">
    <cfRule type="cellIs" dxfId="5" priority="161" stopIfTrue="1" operator="lessThanOrEqual">
      <formula>30</formula>
    </cfRule>
    <cfRule type="cellIs" dxfId="4" priority="162" stopIfTrue="1" operator="lessThanOrEqual">
      <formula>90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5" priority="64" stopIfTrue="1" operator="lessThanOrEqual">
      <formula>30</formula>
    </cfRule>
    <cfRule type="cellIs" dxfId="4" priority="65" stopIfTrue="1" operator="lessThanOrEqual">
      <formula>90</formula>
    </cfRule>
  </conditionalFormatting>
  <conditionalFormatting sqref="U105:U106">
    <cfRule type="cellIs" dxfId="5" priority="32" stopIfTrue="1" operator="lessThanOrEqual">
      <formula>10</formula>
    </cfRule>
    <cfRule type="cellIs" dxfId="4" priority="33" stopIfTrue="1" operator="lessThanOrEqual">
      <formula>30</formula>
    </cfRule>
  </conditionalFormatting>
  <conditionalFormatting sqref="U108:U109">
    <cfRule type="cellIs" dxfId="5" priority="24" stopIfTrue="1" operator="lessThanOrEqual">
      <formula>30</formula>
    </cfRule>
    <cfRule type="cellIs" dxfId="4" priority="25" stopIfTrue="1" operator="lessThanOrEqual">
      <formula>90</formula>
    </cfRule>
  </conditionalFormatting>
  <conditionalFormatting sqref="U111:U112">
    <cfRule type="cellIs" dxfId="5" priority="14" stopIfTrue="1" operator="lessThanOrEqual">
      <formula>30</formula>
    </cfRule>
    <cfRule type="cellIs" dxfId="4" priority="15" stopIfTrue="1" operator="lessThanOrEqual">
      <formula>90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7" priority="317" operator="lessThan">
      <formula>10</formula>
    </cfRule>
  </conditionalFormatting>
  <conditionalFormatting sqref="T101 T104">
    <cfRule type="cellIs" dxfId="7" priority="288" operator="lessThan">
      <formula>20</formula>
    </cfRule>
  </conditionalFormatting>
  <conditionalFormatting sqref="T115:T116 T101 T104">
    <cfRule type="cellIs" dxfId="6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2023-10-02T07:40:00Z</cp:lastPrinted>
  <dcterms:modified xsi:type="dcterms:W3CDTF">2023-10-03T06:55:42Z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1033-12.2.0.13215</vt:lpwstr>
  </property>
</Properties>
</file>